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rgs\Desktop\UCB Data Science Bootcamp\"/>
    </mc:Choice>
  </mc:AlternateContent>
  <xr:revisionPtr revIDLastSave="0" documentId="13_ncr:1_{E45F1722-608A-44D5-8D49-FAC377DF7692}" xr6:coauthVersionLast="47" xr6:coauthVersionMax="47" xr10:uidLastSave="{00000000-0000-0000-0000-000000000000}"/>
  <bookViews>
    <workbookView xWindow="-90" yWindow="-90" windowWidth="19380" windowHeight="12180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6" i="3"/>
  <c r="C5" i="3"/>
  <c r="C4" i="3"/>
  <c r="C3" i="3"/>
  <c r="C2" i="3"/>
  <c r="B13" i="3"/>
  <c r="B12" i="3"/>
  <c r="B10" i="3"/>
  <c r="B9" i="3"/>
  <c r="B8" i="3"/>
  <c r="B7" i="3"/>
  <c r="B6" i="3"/>
  <c r="B4" i="3"/>
  <c r="B3" i="3"/>
  <c r="B2" i="3"/>
  <c r="C7" i="3"/>
  <c r="B11" i="3"/>
  <c r="B5" i="3"/>
  <c r="K418" i="1"/>
  <c r="L418" i="1"/>
  <c r="M418" i="1"/>
  <c r="M2768" i="1"/>
  <c r="M3824" i="1"/>
  <c r="M3845" i="1"/>
  <c r="M3883" i="1"/>
  <c r="M3892" i="1"/>
  <c r="M3900" i="1"/>
  <c r="M3908" i="1"/>
  <c r="M3916" i="1"/>
  <c r="M3924" i="1"/>
  <c r="M3932" i="1"/>
  <c r="M3940" i="1"/>
  <c r="M3948" i="1"/>
  <c r="M3956" i="1"/>
  <c r="M3964" i="1"/>
  <c r="M3972" i="1"/>
  <c r="M3980" i="1"/>
  <c r="M3988" i="1"/>
  <c r="M3996" i="1"/>
  <c r="M4004" i="1"/>
  <c r="M4012" i="1"/>
  <c r="M4020" i="1"/>
  <c r="M4028" i="1"/>
  <c r="M4036" i="1"/>
  <c r="M4044" i="1"/>
  <c r="M4052" i="1"/>
  <c r="M4060" i="1"/>
  <c r="M4068" i="1"/>
  <c r="M4076" i="1"/>
  <c r="M4084" i="1"/>
  <c r="M4092" i="1"/>
  <c r="M4100" i="1"/>
  <c r="M4108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3" i="1"/>
  <c r="M3" i="1" s="1"/>
  <c r="L4" i="1"/>
  <c r="M4" i="1" s="1"/>
  <c r="L5" i="1"/>
  <c r="M5" i="1" s="1"/>
  <c r="L6" i="1"/>
  <c r="M6" i="1" s="1"/>
  <c r="L7" i="1"/>
  <c r="M7" i="1" s="1"/>
  <c r="L2" i="1"/>
  <c r="M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E5" i="3" l="1"/>
  <c r="E11" i="3"/>
  <c r="E9" i="3"/>
  <c r="F9" i="3" s="1"/>
  <c r="E8" i="3"/>
  <c r="G8" i="3" s="1"/>
  <c r="E6" i="3"/>
  <c r="F5" i="3"/>
  <c r="H5" i="3"/>
  <c r="G5" i="3"/>
  <c r="E4" i="3"/>
  <c r="H4" i="3" s="1"/>
  <c r="E3" i="3"/>
  <c r="E2" i="3"/>
  <c r="E13" i="3"/>
  <c r="E12" i="3"/>
  <c r="E10" i="3"/>
  <c r="G9" i="3"/>
  <c r="H9" i="3"/>
  <c r="E7" i="3"/>
  <c r="H6" i="3"/>
  <c r="G6" i="3"/>
  <c r="F6" i="3"/>
  <c r="H3" i="3"/>
  <c r="G3" i="3"/>
  <c r="F3" i="3"/>
  <c r="H2" i="3"/>
  <c r="G2" i="3"/>
  <c r="F2" i="3"/>
  <c r="F8" i="3" l="1"/>
  <c r="H8" i="3"/>
  <c r="F4" i="3"/>
  <c r="G4" i="3"/>
  <c r="H11" i="3"/>
  <c r="F11" i="3"/>
  <c r="G11" i="3"/>
  <c r="H13" i="3"/>
  <c r="G13" i="3"/>
  <c r="F13" i="3"/>
  <c r="H10" i="3"/>
  <c r="G10" i="3"/>
  <c r="F10" i="3"/>
  <c r="H7" i="3"/>
  <c r="G7" i="3"/>
  <c r="F7" i="3"/>
</calcChain>
</file>

<file path=xl/sharedStrings.xml><?xml version="1.0" encoding="utf-8"?>
<sst xmlns="http://schemas.openxmlformats.org/spreadsheetml/2006/main" count="24745" uniqueCount="8345">
  <si>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</si>
  <si>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</si>
  <si>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</si>
  <si>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</si>
  <si>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</si>
  <si>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</si>
  <si>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</si>
  <si>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</si>
  <si>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</si>
  <si>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</si>
  <si>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</si>
  <si>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</si>
  <si>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</si>
  <si>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</si>
  <si>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</si>
  <si>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</si>
  <si>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</si>
  <si>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</si>
  <si>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</si>
  <si>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</si>
  <si>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</si>
  <si>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</si>
  <si>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</si>
  <si>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</si>
  <si>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</si>
  <si>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</si>
  <si>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</si>
  <si>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</si>
  <si>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</si>
  <si>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</si>
  <si>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</si>
  <si>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</si>
  <si>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</si>
  <si>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</si>
  <si>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</si>
  <si>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</si>
  <si>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</si>
  <si>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</si>
  <si>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</si>
  <si>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</si>
  <si>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</si>
  <si>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</si>
  <si>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</si>
  <si>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</si>
  <si>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</si>
  <si>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</si>
  <si>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</si>
  <si>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</si>
  <si>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</si>
  <si>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</si>
  <si>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</si>
  <si>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</si>
  <si>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</si>
  <si>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</si>
  <si>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</si>
  <si>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</si>
  <si>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</si>
  <si>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</si>
  <si>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</si>
  <si>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</si>
  <si>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</si>
  <si>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</si>
  <si>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</si>
  <si>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</si>
  <si>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</si>
  <si>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</si>
  <si>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</si>
  <si>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</si>
  <si>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</si>
  <si>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</si>
  <si>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</si>
  <si>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</si>
  <si>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</si>
  <si>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</si>
  <si>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</si>
  <si>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</si>
  <si>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</si>
  <si>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</si>
  <si>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</si>
  <si>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</si>
  <si>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</si>
  <si>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</si>
  <si>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</si>
  <si>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</si>
  <si>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</si>
  <si>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</si>
  <si>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</si>
  <si>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</si>
  <si>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</si>
  <si>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</si>
  <si>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</si>
  <si>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</si>
  <si>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</si>
  <si>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</si>
  <si>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</si>
  <si>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</si>
  <si>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</si>
  <si>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</si>
  <si>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</si>
  <si>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</si>
  <si>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</si>
  <si>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</si>
  <si>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</si>
  <si>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</si>
  <si>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</si>
  <si>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</si>
  <si>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</si>
  <si>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</si>
  <si>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</si>
  <si>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</si>
  <si>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</si>
  <si>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</si>
  <si>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</si>
  <si>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</si>
  <si>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</si>
  <si>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</si>
  <si>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</si>
  <si>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</si>
  <si>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</si>
  <si>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</si>
  <si>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</si>
  <si>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</si>
  <si>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</si>
  <si>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</si>
  <si>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</si>
  <si>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</si>
  <si>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</si>
  <si>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</si>
  <si>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</si>
  <si>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</si>
  <si>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</si>
  <si>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</si>
  <si>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</si>
  <si>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</si>
  <si>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</si>
  <si>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</si>
  <si>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</si>
  <si>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</si>
  <si>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</si>
  <si>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</si>
  <si>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</si>
  <si>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</si>
  <si>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</si>
  <si>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</si>
  <si>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</si>
  <si>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</si>
  <si>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</si>
  <si>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</si>
  <si>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</si>
  <si>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</si>
  <si>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</si>
  <si>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</si>
  <si>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</si>
  <si>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</si>
  <si>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</si>
  <si>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</si>
  <si>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</si>
  <si>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</si>
  <si>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</si>
  <si>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</si>
  <si>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</si>
  <si>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</si>
  <si>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</si>
  <si>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</si>
  <si>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</si>
  <si>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</si>
  <si>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</si>
  <si>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</si>
  <si>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</si>
  <si>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</si>
  <si>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</si>
  <si>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</si>
  <si>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</si>
  <si>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</si>
  <si>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</si>
  <si>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</si>
  <si>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</si>
  <si>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</si>
  <si>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</si>
  <si>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</si>
  <si>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</si>
  <si>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</si>
  <si>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</si>
  <si>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</si>
  <si>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</si>
  <si>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</si>
  <si>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</si>
  <si>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</si>
  <si>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</si>
  <si>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</si>
  <si>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</si>
  <si>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</si>
  <si>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</si>
  <si>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</si>
  <si>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</si>
  <si>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</si>
  <si>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</si>
  <si>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</si>
  <si>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</si>
  <si>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</si>
  <si>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</si>
  <si>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</si>
  <si>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</si>
  <si>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</si>
  <si>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</si>
  <si>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</si>
  <si>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</si>
  <si>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</si>
  <si>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</si>
  <si>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</si>
  <si>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</si>
  <si>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</si>
  <si>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</si>
  <si>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</si>
  <si>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</si>
  <si>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</si>
  <si>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</si>
  <si>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</si>
  <si>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</si>
  <si>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</si>
  <si>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</si>
  <si>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</si>
  <si>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</si>
  <si>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</si>
  <si>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</si>
  <si>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</si>
  <si>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</si>
  <si>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</si>
  <si>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</si>
  <si>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</si>
  <si>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</si>
  <si>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</si>
  <si>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</si>
  <si>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</si>
  <si>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</si>
  <si>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</si>
  <si>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</si>
  <si>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</si>
  <si>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</si>
  <si>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</si>
  <si>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</si>
  <si>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</si>
  <si>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</si>
  <si>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</si>
  <si>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</si>
  <si>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</si>
  <si>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</si>
  <si>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</si>
  <si>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</si>
  <si>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</si>
  <si>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</si>
  <si>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</si>
  <si>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</si>
  <si>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</si>
  <si>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</si>
  <si>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</si>
  <si>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</si>
  <si>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</si>
  <si>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</si>
  <si>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</si>
  <si>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</si>
  <si>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</si>
  <si>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</si>
  <si>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</si>
  <si>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</si>
  <si>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</si>
  <si>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</si>
  <si>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</si>
  <si>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</si>
  <si>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</si>
  <si>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</si>
  <si>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</si>
  <si>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</si>
  <si>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</si>
  <si>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</si>
  <si>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</si>
  <si>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</si>
  <si>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</si>
  <si>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</si>
  <si>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</si>
  <si>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</si>
  <si>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</si>
  <si>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</si>
  <si>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</si>
  <si>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</si>
  <si>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</si>
  <si>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</si>
  <si>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</si>
  <si>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</si>
  <si>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</si>
  <si>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</si>
  <si>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</si>
  <si>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</si>
  <si>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</si>
  <si>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</si>
  <si>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</si>
  <si>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</si>
  <si>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</si>
  <si>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</si>
  <si>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</si>
  <si>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</si>
  <si>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</si>
  <si>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</si>
  <si>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</si>
  <si>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</si>
  <si>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</si>
  <si>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</si>
  <si>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</si>
  <si>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</si>
  <si>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</si>
  <si>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</si>
  <si>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</si>
  <si>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</si>
  <si>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</si>
  <si>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</si>
  <si>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</si>
  <si>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</si>
  <si>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</si>
  <si>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</si>
  <si>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</si>
  <si>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</si>
  <si>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</si>
  <si>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</si>
  <si>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</si>
  <si>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</si>
  <si>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</si>
  <si>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</si>
  <si>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</si>
  <si>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</si>
  <si>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</si>
  <si>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</si>
  <si>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</si>
  <si>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</si>
  <si>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</si>
  <si>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</si>
  <si>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</si>
  <si>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</si>
  <si>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</si>
  <si>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</si>
  <si>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</si>
  <si>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</si>
  <si>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</si>
  <si>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</si>
  <si>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</si>
  <si>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</si>
  <si>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</si>
  <si>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</si>
  <si>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</si>
  <si>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</si>
  <si>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</si>
  <si>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</si>
  <si>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</si>
  <si>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</si>
  <si>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</si>
  <si>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</si>
  <si>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</si>
  <si>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</si>
  <si>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</si>
  <si>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</si>
  <si>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</si>
  <si>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</si>
  <si>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</si>
  <si>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</si>
  <si>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</si>
  <si>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</si>
  <si>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</si>
  <si>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</si>
  <si>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</si>
  <si>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</si>
  <si>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</si>
  <si>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</si>
  <si>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</si>
  <si>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</si>
  <si>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</si>
  <si>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</si>
  <si>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</si>
  <si>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</si>
  <si>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</si>
  <si>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</si>
  <si>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</si>
  <si>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</si>
  <si>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</si>
  <si>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</si>
  <si>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</si>
  <si>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</si>
  <si>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</si>
  <si>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</si>
  <si>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</si>
  <si>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</si>
  <si>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</si>
  <si>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</si>
  <si>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</si>
  <si>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</si>
  <si>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</si>
  <si>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</si>
  <si>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</si>
  <si>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</si>
  <si>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</si>
  <si>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</si>
  <si>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</si>
  <si>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</si>
  <si>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</si>
  <si>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</si>
  <si>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</si>
  <si>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</si>
  <si>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</si>
  <si>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</si>
  <si>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</si>
  <si>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</si>
  <si>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</si>
  <si>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</si>
  <si>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</si>
  <si>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</si>
  <si>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</si>
  <si>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</si>
  <si>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</si>
  <si>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</si>
  <si>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</si>
  <si>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</si>
  <si>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</si>
  <si>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</si>
  <si>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</si>
  <si>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</si>
  <si>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</si>
  <si>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</si>
  <si>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</si>
  <si>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</si>
  <si>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</si>
  <si>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</si>
  <si>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</si>
  <si>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</si>
  <si>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</si>
  <si>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</si>
  <si>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</si>
  <si>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</si>
  <si>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</si>
  <si>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</si>
  <si>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</si>
  <si>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</si>
  <si>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</si>
  <si>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</si>
  <si>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</si>
  <si>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</si>
  <si>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</si>
  <si>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</si>
  <si>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</si>
  <si>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</si>
  <si>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</si>
  <si>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</si>
  <si>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</si>
  <si>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</si>
  <si>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</si>
  <si>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</si>
  <si>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</si>
  <si>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</si>
  <si>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</si>
  <si>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</si>
  <si>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</si>
  <si>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</si>
  <si>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</si>
  <si>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</si>
  <si>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</si>
  <si>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</si>
  <si>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</si>
  <si>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</si>
  <si>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</si>
  <si>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</si>
  <si>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</si>
  <si>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</si>
  <si>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</si>
  <si>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</si>
  <si>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</si>
  <si>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</si>
  <si>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</si>
  <si>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</si>
  <si>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</si>
  <si>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</si>
  <si>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</si>
  <si>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</si>
  <si>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</si>
  <si>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</si>
  <si>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</si>
  <si>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</si>
  <si>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</si>
  <si>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</si>
  <si>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</si>
  <si>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</si>
  <si>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</si>
  <si>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</si>
  <si>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</si>
  <si>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</si>
  <si>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</si>
  <si>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</si>
  <si>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</si>
  <si>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</si>
  <si>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</si>
  <si>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</si>
  <si>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</si>
  <si>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</si>
  <si>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</si>
  <si>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</si>
  <si>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</si>
  <si>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</si>
  <si>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</si>
  <si>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</si>
  <si>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</si>
  <si>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</si>
  <si>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</si>
  <si>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</si>
  <si>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</si>
  <si>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</si>
  <si>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</si>
  <si>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</si>
  <si>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</si>
  <si>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</si>
  <si>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</si>
  <si>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</si>
  <si>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</si>
  <si>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</si>
  <si>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</si>
  <si>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</si>
  <si>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</si>
  <si>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</si>
  <si>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</si>
  <si>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</si>
  <si>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</si>
  <si>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</si>
  <si>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</si>
  <si>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</si>
  <si>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</si>
  <si>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</si>
  <si>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</si>
  <si>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</si>
  <si>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</si>
  <si>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</si>
  <si>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</si>
  <si>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</si>
  <si>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</si>
  <si>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</si>
  <si>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</si>
  <si>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</si>
  <si>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</si>
  <si>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</si>
  <si>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</si>
  <si>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</si>
  <si>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</si>
  <si>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</si>
  <si>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</si>
  <si>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</si>
  <si>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</si>
  <si>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</si>
  <si>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</si>
  <si>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</si>
  <si>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</si>
  <si>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</si>
  <si>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</si>
  <si>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</si>
  <si>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</si>
  <si>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</si>
  <si>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</si>
  <si>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</si>
  <si>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</si>
  <si>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</si>
  <si>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</si>
  <si>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</si>
  <si>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</si>
  <si>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</si>
  <si>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</si>
  <si>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</si>
  <si>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</si>
  <si>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</si>
  <si>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</si>
  <si>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</si>
  <si>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</si>
  <si>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</si>
  <si>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</si>
  <si>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</si>
  <si>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</si>
  <si>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</si>
  <si>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</si>
  <si>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</si>
  <si>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</si>
  <si>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</si>
  <si>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</si>
  <si>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</si>
  <si>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</si>
  <si>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</si>
  <si>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</si>
  <si>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</si>
  <si>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</si>
  <si>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</si>
  <si>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</si>
  <si>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</si>
  <si>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</si>
  <si>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</si>
  <si>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</si>
  <si>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</si>
  <si>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</si>
  <si>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</si>
  <si>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</si>
  <si>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</si>
  <si>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</si>
  <si>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</si>
  <si>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</si>
  <si>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</si>
  <si>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</si>
  <si>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</si>
  <si>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</si>
  <si>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</si>
  <si>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</si>
  <si>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</si>
  <si>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</si>
  <si>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</si>
  <si>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</si>
  <si>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</si>
  <si>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</si>
  <si>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</si>
  <si>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</si>
  <si>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</si>
  <si>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</si>
  <si>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</si>
  <si>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</si>
  <si>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</si>
  <si>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</si>
  <si>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</si>
  <si>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</si>
  <si>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</si>
  <si>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</si>
  <si>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</si>
  <si>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</si>
  <si>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</si>
  <si>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</si>
  <si>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</si>
  <si>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</si>
  <si>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</si>
  <si>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</si>
  <si>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</si>
  <si>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</si>
  <si>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</si>
  <si>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</si>
  <si>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</si>
  <si>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</si>
  <si>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</si>
  <si>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</si>
  <si>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</si>
  <si>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</si>
  <si>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</si>
  <si>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</si>
  <si>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</si>
  <si>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</si>
  <si>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</si>
  <si>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</si>
  <si>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</si>
  <si>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</si>
  <si>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</si>
  <si>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</si>
  <si>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</si>
  <si>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</si>
  <si>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</si>
  <si>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</si>
  <si>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</si>
  <si>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</si>
  <si>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</si>
  <si>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</si>
  <si>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</si>
  <si>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</si>
  <si>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</si>
  <si>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</si>
  <si>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</si>
  <si>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</si>
  <si>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</si>
  <si>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</si>
  <si>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</si>
  <si>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</si>
  <si>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</si>
  <si>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</si>
  <si>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</si>
  <si>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</si>
  <si>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</si>
  <si>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</si>
  <si>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</si>
  <si>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</si>
  <si>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</si>
  <si>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</si>
  <si>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</si>
  <si>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</si>
  <si>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</si>
  <si>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</si>
  <si>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</si>
  <si>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</si>
  <si>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</si>
  <si>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</si>
  <si>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</si>
  <si>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</si>
  <si>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</si>
  <si>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</si>
  <si>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</si>
  <si>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</si>
  <si>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</si>
  <si>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</si>
  <si>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</si>
  <si>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</si>
  <si>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</si>
  <si>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</si>
  <si>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</si>
  <si>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</si>
  <si>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</si>
  <si>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</si>
  <si>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</si>
  <si>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</si>
  <si>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</si>
  <si>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</si>
  <si>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</si>
  <si>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</si>
  <si>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</si>
  <si>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</si>
  <si>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</si>
  <si>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</si>
  <si>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</si>
  <si>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</si>
  <si>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</si>
  <si>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</si>
  <si>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</si>
  <si>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</si>
  <si>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</si>
  <si>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</si>
  <si>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</si>
  <si>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</si>
  <si>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</si>
  <si>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</si>
  <si>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</si>
  <si>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</si>
  <si>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</si>
  <si>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</si>
  <si>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</si>
  <si>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</si>
  <si>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</si>
  <si>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</si>
  <si>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</si>
  <si>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</si>
  <si>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</si>
  <si>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</si>
  <si>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</si>
  <si>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</si>
  <si>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</si>
  <si>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</si>
  <si>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</si>
  <si>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</si>
  <si>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</si>
  <si>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</si>
  <si>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</si>
  <si>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</si>
  <si>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</si>
  <si>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</si>
  <si>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</si>
  <si>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</si>
  <si>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</si>
  <si>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</si>
  <si>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</si>
  <si>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</si>
  <si>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</si>
  <si>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</si>
  <si>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</si>
  <si>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</si>
  <si>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</si>
  <si>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</si>
  <si>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</si>
  <si>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</si>
  <si>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</si>
  <si>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</si>
  <si>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</si>
  <si>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</si>
  <si>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</si>
  <si>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</si>
  <si>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</si>
  <si>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</si>
  <si>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</si>
  <si>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</si>
  <si>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</si>
  <si>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</si>
  <si>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</si>
  <si>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</si>
  <si>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</si>
  <si>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</si>
  <si>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</si>
  <si>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</si>
  <si>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</si>
  <si>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</si>
  <si>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</si>
  <si>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</si>
  <si>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</si>
  <si>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</si>
  <si>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</si>
  <si>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</si>
  <si>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</si>
  <si>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</si>
  <si>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</si>
  <si>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</si>
  <si>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</si>
  <si>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</si>
  <si>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</si>
  <si>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</si>
  <si>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</si>
  <si>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</si>
  <si>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</si>
  <si>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</si>
  <si>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</si>
  <si>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</si>
  <si>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</si>
  <si>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</si>
  <si>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</si>
  <si>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</si>
  <si>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</si>
  <si>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</si>
  <si>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</si>
  <si>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</si>
  <si>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</si>
  <si>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</si>
  <si>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</si>
  <si>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</si>
  <si>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</si>
  <si>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</si>
  <si>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</si>
  <si>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</si>
  <si>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</si>
  <si>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</si>
  <si>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</si>
  <si>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</si>
  <si>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</si>
  <si>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</si>
  <si>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</si>
  <si>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</si>
  <si>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</si>
  <si>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</si>
  <si>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</si>
  <si>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</si>
  <si>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</si>
  <si>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</si>
  <si>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</si>
  <si>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</si>
  <si>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</si>
  <si>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</si>
  <si>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</si>
  <si>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</si>
  <si>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</si>
  <si>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</si>
  <si>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</si>
  <si>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</si>
  <si>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</si>
  <si>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</si>
  <si>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</si>
  <si>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</si>
  <si>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</si>
  <si>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</si>
  <si>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</si>
  <si>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</si>
  <si>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</si>
  <si>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</si>
  <si>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</si>
  <si>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</si>
  <si>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</si>
  <si>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</si>
  <si>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</si>
  <si>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</si>
  <si>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</si>
  <si>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</si>
  <si>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</si>
  <si>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</si>
  <si>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</si>
  <si>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</si>
  <si>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</si>
  <si>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</si>
  <si>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</si>
  <si>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</si>
  <si>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</si>
  <si>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</si>
  <si>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</si>
  <si>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</si>
  <si>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</si>
  <si>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</si>
  <si>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</si>
  <si>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</si>
  <si>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</si>
  <si>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</si>
  <si>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</si>
  <si>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</si>
  <si>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</si>
  <si>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</si>
  <si>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</si>
  <si>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</si>
  <si>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</si>
  <si>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</si>
  <si>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</si>
  <si>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</si>
  <si>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</si>
  <si>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</si>
  <si>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</si>
  <si>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</si>
  <si>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</si>
  <si>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</si>
  <si>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</si>
  <si>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</si>
  <si>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</si>
  <si>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</si>
  <si>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</si>
  <si>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</si>
  <si>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</si>
  <si>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</si>
  <si>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</si>
  <si>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</si>
  <si>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</si>
  <si>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</si>
  <si>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</si>
  <si>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</si>
  <si>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</si>
  <si>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</si>
  <si>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</si>
  <si>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</si>
  <si>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</si>
  <si>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</si>
  <si>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</si>
  <si>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</si>
  <si>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</si>
  <si>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</si>
  <si>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</si>
  <si>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</si>
  <si>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</si>
  <si>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</si>
  <si>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</si>
  <si>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</si>
  <si>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</si>
  <si>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</si>
  <si>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</si>
  <si>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</si>
  <si>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</si>
  <si>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</si>
  <si>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</si>
  <si>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</si>
  <si>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</si>
  <si>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</si>
  <si>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</si>
  <si>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</si>
  <si>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</si>
  <si>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</si>
  <si>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</si>
  <si>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</si>
  <si>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</si>
  <si>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</si>
  <si>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</si>
  <si>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</si>
  <si>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</si>
  <si>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</si>
  <si>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</si>
  <si>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</si>
  <si>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</si>
  <si>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</si>
  <si>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</si>
  <si>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</si>
  <si>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</si>
  <si>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</si>
  <si>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</si>
  <si>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</si>
  <si>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</si>
  <si>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</si>
  <si>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</si>
  <si>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</si>
  <si>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</si>
  <si>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</si>
  <si>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</si>
  <si>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</si>
  <si>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</si>
  <si>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</si>
  <si>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</si>
  <si>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</si>
  <si>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</si>
  <si>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</si>
  <si>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</si>
  <si>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</si>
  <si>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</si>
  <si>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</si>
  <si>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</si>
  <si>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</si>
  <si>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</si>
  <si>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</si>
  <si>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</si>
  <si>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</si>
  <si>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</si>
  <si>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</si>
  <si>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</si>
  <si>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</si>
  <si>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</si>
  <si>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</si>
  <si>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</si>
  <si>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</si>
  <si>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</si>
  <si>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</si>
  <si>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</si>
  <si>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</si>
  <si>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</si>
  <si>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</si>
  <si>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</si>
  <si>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</si>
  <si>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</si>
  <si>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</si>
  <si>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</si>
  <si>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</si>
  <si>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</si>
  <si>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</si>
  <si>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</si>
  <si>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</si>
  <si>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</si>
  <si>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</si>
  <si>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</si>
  <si>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</si>
  <si>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</si>
  <si>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</si>
  <si>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</si>
  <si>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</si>
  <si>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</si>
  <si>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</si>
  <si>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</si>
  <si>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</si>
  <si>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</si>
  <si>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</si>
  <si>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</si>
  <si>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</si>
  <si>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</si>
  <si>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</si>
  <si>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</si>
  <si>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</si>
  <si>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</si>
  <si>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</si>
  <si>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</si>
  <si>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</si>
  <si>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</si>
  <si>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</si>
  <si>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</si>
  <si>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</si>
  <si>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</si>
  <si>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</si>
  <si>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</si>
  <si>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</si>
  <si>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</si>
  <si>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</si>
  <si>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</si>
  <si>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</si>
  <si>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</si>
  <si>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</si>
  <si>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</si>
  <si>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</si>
  <si>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</si>
  <si>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</si>
  <si>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</si>
  <si>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</si>
  <si>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</si>
  <si>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</si>
  <si>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</si>
  <si>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</si>
  <si>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</si>
  <si>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</si>
  <si>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</si>
  <si>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</si>
  <si>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</si>
  <si>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</si>
  <si>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</si>
  <si>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</si>
  <si>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</si>
  <si>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</si>
  <si>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</si>
  <si>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</si>
  <si>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</si>
  <si>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</si>
  <si>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</si>
  <si>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</si>
  <si>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</si>
  <si>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</si>
  <si>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</si>
  <si>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</si>
  <si>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</si>
  <si>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</si>
  <si>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</si>
  <si>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</si>
  <si>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</si>
  <si>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</si>
  <si>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</si>
  <si>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</si>
  <si>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</si>
  <si>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</si>
  <si>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</si>
  <si>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</si>
  <si>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</si>
  <si>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</si>
  <si>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</si>
  <si>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</si>
  <si>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</si>
  <si>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</si>
  <si>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</si>
  <si>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</si>
  <si>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</si>
  <si>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</si>
  <si>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</si>
  <si>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</si>
  <si>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</si>
  <si>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</si>
  <si>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</si>
  <si>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</si>
  <si>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</si>
  <si>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</si>
  <si>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</si>
  <si>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</si>
  <si>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</si>
  <si>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</si>
  <si>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</si>
  <si>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</si>
  <si>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</si>
  <si>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</si>
  <si>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</si>
  <si>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</si>
  <si>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</si>
  <si>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</si>
  <si>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</si>
  <si>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</si>
  <si>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</si>
  <si>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</si>
  <si>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</si>
  <si>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</si>
  <si>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</si>
  <si>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</si>
  <si>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</si>
  <si>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</si>
  <si>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</si>
  <si>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</si>
  <si>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</si>
  <si>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</si>
  <si>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</si>
  <si>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</si>
  <si>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</si>
  <si>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</si>
  <si>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</si>
  <si>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</si>
  <si>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</si>
  <si>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</si>
  <si>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</si>
  <si>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</si>
  <si>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</si>
  <si>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</si>
  <si>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</si>
  <si>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</si>
  <si>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</si>
  <si>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</si>
  <si>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</si>
  <si>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</si>
  <si>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</si>
  <si>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</si>
  <si>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</si>
  <si>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</si>
  <si>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</si>
  <si>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</si>
  <si>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</si>
  <si>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</si>
  <si>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</si>
  <si>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</si>
  <si>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</si>
  <si>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</si>
  <si>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</si>
  <si>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</si>
  <si>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</si>
  <si>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</si>
  <si>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</si>
  <si>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</si>
  <si>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</si>
  <si>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</si>
  <si>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</si>
  <si>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</si>
  <si>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</si>
  <si>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</si>
  <si>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</si>
  <si>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</si>
  <si>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</si>
  <si>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</si>
  <si>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</si>
  <si>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</si>
  <si>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</si>
  <si>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</si>
  <si>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</si>
  <si>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</si>
  <si>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</si>
  <si>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</si>
  <si>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</si>
  <si>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</si>
  <si>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</si>
  <si>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</si>
  <si>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</si>
  <si>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</si>
  <si>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</si>
  <si>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</si>
  <si>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</si>
  <si>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</si>
  <si>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</si>
  <si>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</si>
  <si>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</si>
  <si>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</si>
  <si>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</si>
  <si>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</si>
  <si>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</si>
  <si>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</si>
  <si>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</si>
  <si>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</si>
  <si>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</si>
  <si>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</si>
  <si>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</si>
  <si>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</si>
  <si>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</si>
  <si>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</si>
  <si>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</si>
  <si>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</si>
  <si>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</si>
  <si>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</si>
  <si>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</si>
  <si>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</si>
  <si>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</si>
  <si>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</si>
  <si>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</si>
  <si>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</si>
  <si>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</si>
  <si>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</si>
  <si>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</si>
  <si>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</si>
  <si>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</si>
  <si>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</si>
  <si>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</si>
  <si>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</si>
  <si>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</si>
  <si>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</si>
  <si>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</si>
  <si>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</si>
  <si>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</si>
  <si>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</si>
  <si>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</si>
  <si>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</si>
  <si>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</si>
  <si>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</si>
  <si>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</si>
  <si>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</si>
  <si>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</si>
  <si>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</si>
  <si>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</si>
  <si>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</si>
  <si>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</si>
  <si>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</si>
  <si>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</si>
  <si>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</si>
  <si>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</si>
  <si>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</si>
  <si>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</si>
  <si>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</si>
  <si>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</si>
  <si>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</si>
  <si>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</si>
  <si>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</si>
  <si>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</si>
  <si>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</si>
  <si>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</si>
  <si>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</si>
  <si>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</si>
  <si>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</si>
  <si>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</si>
  <si>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</si>
  <si>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</si>
  <si>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</si>
  <si>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</si>
  <si>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</si>
  <si>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</si>
  <si>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</si>
  <si>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</si>
  <si>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</si>
  <si>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</si>
  <si>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</si>
  <si>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</si>
  <si>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</si>
  <si>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</si>
  <si>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</si>
  <si>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</si>
  <si>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</si>
  <si>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</si>
  <si>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</si>
  <si>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</si>
  <si>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</si>
  <si>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</si>
  <si>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</si>
  <si>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</si>
  <si>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</si>
  <si>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</si>
  <si>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</si>
  <si>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</si>
  <si>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</si>
  <si>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</si>
  <si>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</si>
  <si>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</si>
  <si>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</si>
  <si>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</si>
  <si>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</si>
  <si>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</si>
  <si>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</si>
  <si>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</si>
  <si>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</si>
  <si>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</si>
  <si>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</si>
  <si>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</si>
  <si>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</si>
  <si>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</si>
  <si>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</si>
  <si>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</si>
  <si>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</si>
  <si>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</si>
  <si>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</si>
  <si>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</si>
  <si>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</si>
  <si>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</si>
  <si>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</si>
  <si>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</si>
  <si>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</si>
  <si>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</si>
  <si>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</si>
  <si>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</si>
  <si>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</si>
  <si>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</si>
  <si>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</si>
  <si>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</si>
  <si>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</si>
  <si>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</si>
  <si>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</si>
  <si>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</si>
  <si>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</si>
  <si>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</si>
  <si>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</si>
  <si>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</si>
  <si>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</si>
  <si>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</si>
  <si>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</si>
  <si>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</si>
  <si>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</si>
  <si>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</si>
  <si>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</si>
  <si>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</si>
  <si>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</si>
  <si>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</si>
  <si>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</si>
  <si>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</si>
  <si>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</si>
  <si>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</si>
  <si>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</si>
  <si>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</si>
  <si>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</si>
  <si>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</si>
  <si>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</si>
  <si>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</si>
  <si>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</si>
  <si>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</si>
  <si>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</si>
  <si>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</si>
  <si>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</si>
  <si>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</si>
  <si>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</si>
  <si>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</si>
  <si>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</si>
  <si>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</si>
  <si>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</si>
  <si>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</si>
  <si>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</si>
  <si>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</si>
  <si>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</si>
  <si>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</si>
  <si>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</si>
  <si>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</si>
  <si>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</si>
  <si>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</si>
  <si>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</si>
  <si>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</si>
  <si>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</si>
  <si>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</si>
  <si>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</si>
  <si>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</si>
  <si>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</si>
  <si>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</si>
  <si>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</si>
  <si>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</si>
  <si>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</si>
  <si>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</si>
  <si>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</si>
  <si>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</si>
  <si>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</si>
  <si>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</si>
  <si>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</si>
  <si>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</si>
  <si>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</si>
  <si>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</si>
  <si>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</si>
  <si>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</si>
  <si>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</si>
  <si>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</si>
  <si>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</si>
  <si>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</si>
  <si>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</si>
  <si>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</si>
  <si>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</si>
  <si>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</si>
  <si>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</si>
  <si>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</si>
  <si>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</si>
  <si>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</si>
  <si>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</si>
  <si>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</si>
  <si>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</si>
  <si>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</si>
  <si>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</si>
  <si>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</si>
  <si>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</si>
  <si>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</si>
  <si>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</si>
  <si>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</si>
  <si>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</si>
  <si>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</si>
  <si>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</si>
  <si>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</si>
  <si>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</si>
  <si>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</si>
  <si>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</si>
  <si>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</si>
  <si>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</si>
  <si>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</si>
  <si>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</si>
  <si>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</si>
  <si>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</si>
  <si>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</si>
  <si>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</si>
  <si>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</si>
  <si>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</si>
  <si>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</si>
  <si>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</si>
  <si>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</si>
  <si>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</si>
  <si>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</si>
  <si>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</si>
  <si>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</si>
  <si>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</si>
  <si>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</si>
  <si>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</si>
  <si>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</si>
  <si>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</si>
  <si>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</si>
  <si>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</si>
  <si>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</si>
  <si>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</si>
  <si>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</si>
  <si>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</si>
  <si>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</si>
  <si>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</si>
  <si>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</si>
  <si>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</si>
  <si>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</si>
  <si>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</si>
  <si>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</si>
  <si>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</si>
  <si>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</si>
  <si>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</si>
  <si>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</si>
  <si>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</si>
  <si>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</si>
  <si>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</si>
  <si>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</si>
  <si>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</si>
  <si>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</si>
  <si>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</si>
  <si>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</si>
  <si>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</si>
  <si>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</si>
  <si>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</si>
  <si>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</si>
  <si>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</si>
  <si>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</si>
  <si>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</si>
  <si>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</si>
  <si>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</si>
  <si>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</si>
  <si>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</si>
  <si>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</si>
  <si>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</si>
  <si>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</si>
  <si>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</si>
  <si>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</si>
  <si>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</si>
  <si>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</si>
  <si>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</si>
  <si>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</si>
  <si>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</si>
  <si>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</si>
  <si>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</si>
  <si>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</si>
  <si>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</si>
  <si>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</si>
  <si>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</si>
  <si>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</si>
  <si>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</si>
  <si>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</si>
  <si>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</si>
  <si>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</si>
  <si>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</si>
  <si>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</si>
  <si>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</si>
  <si>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</si>
  <si>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</si>
  <si>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</si>
  <si>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</si>
  <si>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</si>
  <si>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</si>
  <si>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</si>
  <si>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</si>
  <si>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</si>
  <si>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</si>
  <si>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</si>
  <si>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</si>
  <si>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</si>
  <si>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</si>
  <si>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</si>
  <si>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</si>
  <si>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</si>
  <si>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</si>
  <si>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</si>
  <si>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</si>
  <si>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</si>
  <si>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</si>
  <si>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</si>
  <si>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</si>
  <si>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</si>
  <si>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</si>
  <si>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</si>
  <si>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</si>
  <si>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</si>
  <si>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</si>
  <si>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</si>
  <si>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</si>
  <si>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</si>
  <si>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</si>
  <si>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</si>
  <si>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</si>
  <si>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</si>
  <si>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</si>
  <si>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</si>
  <si>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</si>
  <si>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</si>
  <si>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</si>
  <si>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</si>
  <si>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</si>
  <si>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</si>
  <si>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</si>
  <si>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</si>
  <si>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</si>
  <si>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</si>
  <si>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</si>
  <si>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</si>
  <si>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</si>
  <si>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</si>
  <si>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</si>
  <si>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</si>
  <si>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</si>
  <si>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</si>
  <si>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</si>
  <si>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</si>
  <si>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</si>
  <si>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</si>
  <si>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</si>
  <si>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</si>
  <si>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</si>
  <si>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</si>
  <si>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</si>
  <si>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</si>
  <si>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</si>
  <si>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</si>
  <si>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</si>
  <si>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</si>
  <si>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</si>
  <si>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</si>
  <si>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</si>
  <si>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</si>
  <si>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</si>
  <si>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</si>
  <si>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</si>
  <si>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</si>
  <si>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</si>
  <si>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</si>
  <si>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</si>
  <si>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</si>
  <si>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</si>
  <si>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</si>
  <si>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</si>
  <si>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</si>
  <si>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</si>
  <si>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</si>
  <si>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</si>
  <si>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</si>
  <si>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</si>
  <si>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</si>
  <si>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</si>
  <si>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</si>
  <si>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</si>
  <si>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</si>
  <si>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</si>
  <si>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</si>
  <si>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</si>
  <si>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</si>
  <si>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</si>
  <si>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</si>
  <si>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</si>
  <si>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</si>
  <si>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</si>
  <si>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</si>
  <si>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</si>
  <si>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</si>
  <si>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</si>
  <si>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</si>
  <si>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</si>
  <si>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</si>
  <si>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</si>
  <si>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</si>
  <si>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</si>
  <si>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</si>
  <si>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</si>
  <si>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</si>
  <si>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</si>
  <si>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</si>
  <si>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</si>
  <si>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</si>
  <si>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</si>
  <si>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</si>
  <si>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</si>
  <si>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</si>
  <si>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</si>
  <si>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</si>
  <si>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</si>
  <si>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</si>
  <si>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</si>
  <si>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</si>
  <si>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</si>
  <si>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</si>
  <si>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</si>
  <si>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</si>
  <si>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</si>
  <si>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</si>
  <si>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</si>
  <si>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</si>
  <si>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</si>
  <si>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</si>
  <si>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</si>
  <si>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</si>
  <si>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</si>
  <si>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</si>
  <si>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</si>
  <si>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</si>
  <si>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</si>
  <si>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</si>
  <si>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</si>
  <si>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</si>
  <si>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</si>
  <si>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</si>
  <si>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</si>
  <si>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</si>
  <si>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</si>
  <si>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</si>
  <si>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</si>
  <si>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</si>
  <si>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</si>
  <si>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</si>
  <si>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</si>
  <si>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</si>
  <si>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</si>
  <si>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</si>
  <si>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</si>
  <si>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</si>
  <si>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</si>
  <si>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</si>
  <si>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</si>
  <si>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</si>
  <si>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</si>
  <si>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</si>
  <si>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</si>
  <si>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</si>
  <si>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</si>
  <si>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</si>
  <si>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</si>
  <si>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</si>
  <si>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</si>
  <si>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</si>
  <si>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</si>
  <si>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</si>
  <si>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</si>
  <si>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</si>
  <si>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</si>
  <si>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</si>
  <si>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</si>
  <si>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</si>
  <si>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</si>
  <si>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</si>
  <si>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</si>
  <si>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</si>
  <si>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</si>
  <si>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</si>
  <si>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</si>
  <si>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</si>
  <si>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</si>
  <si>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</si>
  <si>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</si>
  <si>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</si>
  <si>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</si>
  <si>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</si>
  <si>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</si>
  <si>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</si>
  <si>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</si>
  <si>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</si>
  <si>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</si>
  <si>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</si>
  <si>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</si>
  <si>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</si>
  <si>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</si>
  <si>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</si>
  <si>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</si>
  <si>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</si>
  <si>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</si>
  <si>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</si>
  <si>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</si>
  <si>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</si>
  <si>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</si>
  <si>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</si>
  <si>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</si>
  <si>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</si>
  <si>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</si>
  <si>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</si>
  <si>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</si>
  <si>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</si>
  <si>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</si>
  <si>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</si>
  <si>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</si>
  <si>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</si>
  <si>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</si>
  <si>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</si>
  <si>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</si>
  <si>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</si>
  <si>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</si>
  <si>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</si>
  <si>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</si>
  <si>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</si>
  <si>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</si>
  <si>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</si>
  <si>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</si>
  <si>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</si>
  <si>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</si>
  <si>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</si>
  <si>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</si>
  <si>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</si>
  <si>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</si>
  <si>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</si>
  <si>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</si>
  <si>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</si>
  <si>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</si>
  <si>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</si>
  <si>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</si>
  <si>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</si>
  <si>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</si>
  <si>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</si>
  <si>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</si>
  <si>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</si>
  <si>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</si>
  <si>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</si>
  <si>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</si>
  <si>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</si>
  <si>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</si>
  <si>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</si>
  <si>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</si>
  <si>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</si>
  <si>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</si>
  <si>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</si>
  <si>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</si>
  <si>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</si>
  <si>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</si>
  <si>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</si>
  <si>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</si>
  <si>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</si>
  <si>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</si>
  <si>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</si>
  <si>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</si>
  <si>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</si>
  <si>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</si>
  <si>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</si>
  <si>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</si>
  <si>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</si>
  <si>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</si>
  <si>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</si>
  <si>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</si>
  <si>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</si>
  <si>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</si>
  <si>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</si>
  <si>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</si>
  <si>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</si>
  <si>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</si>
  <si>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</si>
  <si>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</si>
  <si>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</si>
  <si>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</si>
  <si>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</si>
  <si>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</si>
  <si>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</si>
  <si>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</si>
  <si>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</si>
  <si>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</si>
  <si>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</si>
  <si>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</si>
  <si>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</si>
  <si>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</si>
  <si>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</si>
  <si>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</si>
  <si>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</si>
  <si>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</si>
  <si>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</si>
  <si>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</si>
  <si>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</si>
  <si>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</si>
  <si>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</si>
  <si>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</si>
  <si>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</si>
  <si>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</si>
  <si>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</si>
  <si>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</si>
  <si>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</si>
  <si>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</si>
  <si>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</si>
  <si>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</si>
  <si>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</si>
  <si>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</si>
  <si>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</si>
  <si>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</si>
  <si>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</si>
  <si>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</si>
  <si>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</si>
  <si>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</si>
  <si>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</si>
  <si>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</si>
  <si>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</si>
  <si>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</si>
  <si>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</si>
  <si>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</si>
  <si>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</si>
  <si>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</si>
  <si>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</si>
  <si>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</si>
  <si>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</si>
  <si>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</si>
  <si>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</si>
  <si>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</si>
  <si>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</si>
  <si>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</si>
  <si>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</si>
  <si>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</si>
  <si>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</si>
  <si>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</si>
  <si>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</si>
  <si>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</si>
  <si>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</si>
  <si>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</si>
  <si>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</si>
  <si>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</si>
  <si>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</si>
  <si>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</si>
  <si>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</si>
  <si>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</si>
  <si>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</si>
  <si>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</si>
  <si>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</si>
  <si>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</si>
  <si>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</si>
  <si>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</si>
  <si>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</si>
  <si>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</si>
  <si>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</si>
  <si>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</si>
  <si>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</si>
  <si>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</si>
  <si>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</si>
  <si>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</si>
  <si>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</si>
  <si>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</si>
  <si>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</si>
  <si>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</si>
  <si>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</si>
  <si>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</si>
  <si>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</si>
  <si>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</si>
  <si>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</si>
  <si>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</si>
  <si>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</si>
  <si>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</si>
  <si>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</si>
  <si>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</si>
  <si>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</si>
  <si>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</si>
  <si>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</si>
  <si>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</si>
  <si>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</si>
  <si>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</si>
  <si>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</si>
  <si>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</si>
  <si>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</si>
  <si>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</si>
  <si>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</si>
  <si>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</si>
  <si>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</si>
  <si>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</si>
  <si>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</si>
  <si>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</si>
  <si>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</si>
  <si>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</si>
  <si>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</si>
  <si>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</si>
  <si>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</si>
  <si>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</si>
  <si>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</si>
  <si>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</si>
  <si>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</si>
  <si>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</si>
  <si>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</si>
  <si>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</si>
  <si>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</si>
  <si>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</si>
  <si>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</si>
  <si>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</si>
  <si>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</si>
  <si>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</si>
  <si>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</si>
  <si>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</si>
  <si>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</si>
  <si>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</si>
  <si>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</si>
  <si>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</si>
  <si>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</si>
  <si>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</si>
  <si>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</si>
  <si>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</si>
  <si>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</si>
  <si>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</si>
  <si>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</si>
  <si>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</si>
  <si>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</si>
  <si>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</si>
  <si>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</si>
  <si>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</si>
  <si>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</si>
  <si>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</si>
  <si>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</si>
  <si>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</si>
  <si>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</si>
  <si>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</si>
  <si>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</si>
  <si>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</si>
  <si>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</si>
  <si>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</si>
  <si>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</si>
  <si>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</si>
  <si>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</si>
  <si>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</si>
  <si>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</si>
  <si>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</si>
  <si>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</si>
  <si>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</si>
  <si>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</si>
  <si>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</si>
  <si>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</si>
  <si>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</si>
  <si>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</si>
  <si>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</si>
  <si>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</si>
  <si>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</si>
  <si>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</si>
  <si>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</si>
  <si>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</si>
  <si>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</si>
  <si>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</si>
  <si>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</si>
  <si>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</si>
  <si>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</si>
  <si>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</si>
  <si>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</si>
  <si>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</si>
  <si>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</si>
  <si>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</si>
  <si>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</si>
  <si>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</si>
  <si>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</si>
  <si>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</si>
  <si>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</si>
  <si>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</si>
  <si>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</si>
  <si>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</si>
  <si>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</si>
  <si>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</si>
  <si>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</si>
  <si>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</si>
  <si>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</si>
  <si>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</si>
  <si>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</si>
  <si>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</si>
  <si>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</si>
  <si>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</si>
  <si>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</si>
  <si>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</si>
  <si>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</si>
  <si>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</si>
  <si>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</si>
  <si>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</si>
  <si>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</si>
  <si>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</si>
  <si>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</si>
  <si>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</si>
  <si>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</si>
  <si>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</si>
  <si>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</si>
  <si>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</si>
  <si>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</si>
  <si>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</si>
  <si>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</si>
  <si>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</si>
  <si>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</si>
  <si>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</si>
  <si>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</si>
  <si>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</si>
  <si>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</si>
  <si>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</si>
  <si>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</si>
  <si>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</si>
  <si>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</si>
  <si>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</si>
  <si>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</si>
  <si>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</si>
  <si>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</si>
  <si>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</si>
  <si>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</si>
  <si>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</si>
  <si>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</si>
  <si>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</si>
  <si>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</si>
  <si>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</si>
  <si>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</si>
  <si>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</si>
  <si>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</si>
  <si>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</si>
  <si>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</si>
  <si>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</si>
  <si>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</si>
  <si>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</si>
  <si>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</si>
  <si>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</si>
  <si>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</si>
  <si>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</si>
  <si>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</si>
  <si>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</si>
  <si>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</si>
  <si>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</si>
  <si>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</si>
  <si>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</si>
  <si>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</si>
  <si>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</si>
  <si>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</si>
  <si>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</si>
  <si>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</si>
  <si>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</si>
  <si>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</si>
  <si>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</si>
  <si>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</si>
  <si>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</si>
  <si>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</si>
  <si>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</si>
  <si>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</si>
  <si>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</si>
  <si>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</si>
  <si>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</si>
  <si>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</si>
  <si>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</si>
  <si>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</si>
  <si>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</si>
  <si>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</si>
  <si>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</si>
  <si>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</si>
  <si>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</si>
  <si>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</si>
  <si>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</si>
  <si>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</si>
  <si>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</si>
  <si>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</si>
  <si>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</si>
  <si>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</si>
  <si>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</si>
  <si>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</si>
  <si>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</si>
  <si>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</si>
  <si>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</si>
  <si>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</si>
  <si>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</si>
  <si>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</si>
  <si>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</si>
  <si>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</si>
  <si>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</si>
  <si>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</si>
  <si>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</si>
  <si>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</si>
  <si>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</si>
  <si>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</si>
  <si>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</si>
  <si>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</si>
  <si>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</si>
  <si>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</si>
  <si>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</si>
  <si>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</si>
  <si>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</si>
  <si>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</si>
  <si>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</si>
  <si>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</si>
  <si>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</si>
  <si>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</si>
  <si>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</si>
  <si>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</si>
  <si>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</si>
  <si>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</si>
  <si>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</si>
  <si>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</si>
  <si>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</si>
  <si>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</si>
  <si>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</si>
  <si>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</si>
  <si>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</si>
  <si>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</si>
  <si>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</si>
  <si>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</si>
  <si>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</si>
  <si>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</si>
  <si>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</si>
  <si>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</si>
  <si>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</si>
  <si>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</si>
  <si>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</si>
  <si>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</si>
  <si>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</si>
  <si>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</si>
  <si>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</si>
  <si>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</si>
  <si>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</si>
  <si>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</si>
  <si>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</si>
  <si>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</si>
  <si>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</si>
  <si>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</si>
  <si>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</si>
  <si>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</si>
  <si>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</si>
  <si>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</si>
  <si>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</si>
  <si>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</si>
  <si>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</si>
  <si>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</si>
  <si>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</si>
  <si>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</si>
  <si>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</si>
  <si>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</si>
  <si>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</si>
  <si>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</si>
  <si>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</si>
  <si>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</si>
  <si>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</si>
  <si>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</si>
  <si>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</si>
  <si>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</si>
  <si>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</si>
  <si>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</si>
  <si>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</si>
  <si>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</si>
  <si>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</si>
  <si>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</si>
  <si>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</si>
  <si>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</si>
  <si>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</si>
  <si>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</si>
  <si>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</si>
  <si>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</si>
  <si>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</si>
  <si>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</si>
  <si>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</si>
  <si>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</si>
  <si>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</si>
  <si>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</si>
  <si>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</si>
  <si>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</si>
  <si>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</si>
  <si>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</si>
  <si>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</si>
  <si>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</si>
  <si>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</si>
  <si>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</si>
  <si>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</si>
  <si>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</si>
  <si>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</si>
  <si>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</si>
  <si>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</si>
  <si>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</si>
  <si>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</si>
  <si>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</si>
  <si>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</si>
  <si>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</si>
  <si>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</si>
  <si>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</si>
  <si>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</si>
  <si>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</si>
  <si>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</si>
  <si>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</si>
  <si>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</si>
  <si>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</si>
  <si>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</si>
  <si>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</si>
  <si>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</si>
  <si>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</si>
  <si>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</si>
  <si>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</si>
  <si>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</si>
  <si>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</si>
  <si>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</si>
  <si>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</si>
  <si>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</si>
  <si>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</si>
  <si>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</si>
  <si>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</si>
  <si>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</si>
  <si>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</si>
  <si>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</si>
  <si>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</si>
  <si>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</si>
  <si>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</si>
  <si>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</si>
  <si>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</si>
  <si>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</si>
  <si>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</si>
  <si>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</si>
  <si>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</si>
  <si>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</si>
  <si>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</si>
  <si>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</si>
  <si>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</si>
  <si>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</si>
  <si>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</si>
  <si>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</si>
  <si>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</si>
  <si>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</si>
  <si>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</si>
  <si>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</si>
  <si>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</si>
  <si>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</si>
  <si>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</si>
  <si>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</si>
  <si>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</si>
  <si>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</si>
  <si>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</si>
  <si>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</si>
  <si>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</si>
  <si>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</si>
  <si>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</si>
  <si>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</si>
  <si>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</si>
  <si>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</si>
  <si>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</si>
  <si>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</si>
  <si>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</si>
  <si>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</si>
  <si>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</si>
  <si>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</si>
  <si>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</si>
  <si>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</si>
  <si>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</si>
  <si>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</si>
  <si>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</si>
  <si>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</si>
  <si>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</si>
  <si>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</si>
  <si>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</si>
  <si>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</si>
  <si>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</si>
  <si>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</si>
  <si>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</si>
  <si>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</si>
  <si>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</si>
  <si>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</si>
  <si>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</si>
  <si>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</si>
  <si>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</si>
  <si>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</si>
  <si>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</si>
  <si>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</si>
  <si>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</si>
  <si>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</si>
  <si>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</si>
  <si>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</si>
  <si>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</si>
  <si>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</si>
  <si>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</si>
  <si>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</si>
  <si>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</si>
  <si>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</si>
  <si>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</si>
  <si>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</si>
  <si>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</si>
  <si>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</si>
  <si>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</si>
  <si>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</si>
  <si>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</si>
  <si>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</si>
  <si>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</si>
  <si>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</si>
  <si>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</si>
  <si>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</si>
  <si>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</si>
  <si>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</si>
  <si>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</si>
  <si>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</si>
  <si>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</si>
  <si>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</si>
  <si>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</si>
  <si>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</si>
  <si>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</si>
  <si>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</si>
  <si>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</si>
  <si>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</si>
  <si>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</si>
  <si>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</si>
  <si>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</si>
  <si>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</si>
  <si>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</si>
  <si>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</si>
  <si>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</si>
  <si>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</si>
  <si>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</si>
  <si>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</si>
  <si>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</si>
  <si>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</si>
  <si>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</si>
  <si>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</si>
  <si>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</si>
  <si>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</si>
  <si>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</si>
  <si>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</si>
  <si>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</si>
  <si>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</si>
  <si>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</si>
  <si>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</si>
  <si>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</si>
  <si>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</si>
  <si>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</si>
  <si>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</si>
  <si>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</si>
  <si>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</si>
  <si>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</si>
  <si>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</si>
  <si>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</si>
  <si>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</si>
  <si>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</si>
  <si>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</si>
  <si>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</si>
  <si>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</si>
  <si>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</si>
  <si>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</si>
  <si>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</si>
  <si>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</si>
  <si>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</si>
  <si>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</si>
  <si>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</si>
  <si>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</si>
  <si>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</si>
  <si>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</si>
  <si>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</si>
  <si>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</si>
  <si>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</si>
  <si>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</si>
  <si>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</si>
  <si>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</si>
  <si>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</si>
  <si>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</si>
  <si>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</si>
  <si>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</si>
  <si>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</si>
  <si>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</si>
  <si>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</si>
  <si>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</si>
  <si>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</si>
  <si>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</si>
  <si>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</si>
  <si>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</si>
  <si>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</si>
  <si>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</si>
  <si>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</si>
  <si>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</si>
  <si>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</si>
  <si>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</si>
  <si>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</si>
  <si>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</si>
  <si>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</si>
  <si>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</si>
  <si>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</si>
  <si>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</si>
  <si>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</si>
  <si>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</si>
  <si>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</si>
  <si>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</si>
  <si>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</si>
  <si>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</si>
  <si>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</si>
  <si>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</si>
  <si>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</si>
  <si>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</si>
  <si>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</si>
  <si>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</si>
  <si>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</si>
  <si>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</si>
  <si>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</si>
  <si>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</si>
  <si>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</si>
  <si>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</si>
  <si>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</si>
  <si>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</si>
  <si>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</si>
  <si>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</si>
  <si>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</si>
  <si>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</si>
  <si>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</si>
  <si>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</si>
  <si>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</si>
  <si>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</si>
  <si>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</si>
  <si>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</si>
  <si>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</si>
  <si>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</si>
  <si>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</si>
  <si>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</si>
  <si>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</si>
  <si>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</si>
  <si>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</si>
  <si>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</si>
  <si>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</si>
  <si>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</si>
  <si>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</si>
  <si>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</si>
  <si>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</si>
  <si>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</si>
  <si>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</si>
  <si>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</si>
  <si>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</si>
  <si>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</si>
  <si>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</si>
  <si>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</si>
  <si>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</si>
  <si>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</si>
  <si>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</si>
  <si>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</si>
  <si>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</si>
  <si>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</si>
  <si>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</si>
  <si>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</si>
  <si>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</si>
  <si>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</si>
  <si>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</si>
  <si>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</si>
  <si>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</si>
  <si>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</si>
  <si>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</si>
  <si>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</si>
  <si>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</si>
  <si>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</si>
  <si>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</si>
  <si>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</si>
  <si>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</si>
  <si>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</si>
  <si>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</si>
  <si>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</si>
  <si>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</si>
  <si>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</si>
  <si>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</si>
  <si>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</si>
  <si>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</si>
  <si>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</si>
  <si>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</si>
  <si>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</si>
  <si>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</si>
  <si>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</si>
  <si>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</si>
  <si>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</si>
  <si>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</si>
  <si>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</si>
  <si>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</si>
  <si>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</si>
  <si>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</si>
  <si>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</si>
  <si>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</si>
  <si>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</si>
  <si>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</si>
  <si>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</si>
  <si>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</si>
  <si>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</si>
  <si>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</si>
  <si>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</si>
  <si>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</si>
  <si>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</si>
  <si>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</si>
  <si>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</si>
  <si>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</si>
  <si>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</si>
  <si>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</si>
  <si>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</si>
  <si>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</si>
  <si>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</si>
  <si>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</si>
  <si>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</si>
  <si>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</si>
  <si>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</si>
  <si>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</si>
  <si>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</si>
  <si>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</si>
  <si>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</si>
  <si>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</si>
  <si>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</si>
  <si>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</si>
  <si>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</si>
  <si>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</si>
  <si>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</si>
  <si>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</si>
  <si>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</si>
  <si>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</si>
  <si>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</si>
  <si>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</si>
  <si>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</si>
  <si>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</si>
  <si>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</si>
  <si>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</si>
  <si>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</si>
  <si>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</si>
  <si>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</si>
  <si>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</si>
  <si>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</si>
  <si>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</si>
  <si>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</si>
  <si>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</si>
  <si>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</si>
  <si>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</si>
  <si>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</si>
  <si>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</si>
  <si>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</si>
  <si>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</si>
  <si>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</si>
  <si>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</si>
  <si>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</si>
  <si>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</si>
  <si>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</si>
  <si>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</si>
  <si>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</si>
  <si>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</si>
  <si>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</si>
  <si>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</si>
  <si>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</si>
  <si>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</si>
  <si>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</si>
  <si>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</si>
  <si>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</si>
  <si>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</si>
  <si>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</si>
  <si>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</si>
  <si>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</si>
  <si>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</si>
  <si>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</si>
  <si>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</si>
  <si>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</si>
  <si>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</si>
  <si>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</si>
  <si>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</si>
  <si>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</si>
  <si>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</si>
  <si>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</si>
  <si>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</si>
  <si>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</si>
  <si>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</si>
  <si>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</si>
  <si>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</si>
  <si>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</si>
  <si>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</si>
  <si>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</si>
  <si>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</si>
  <si>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</si>
  <si>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</si>
  <si>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</si>
  <si>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</si>
  <si>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</si>
  <si>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</si>
  <si>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</si>
  <si>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</si>
  <si>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</si>
  <si>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</si>
  <si>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</si>
  <si>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</si>
  <si>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</si>
  <si>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</si>
  <si>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</si>
  <si>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</si>
  <si>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</si>
  <si>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</si>
  <si>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</si>
  <si>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</si>
  <si>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</si>
  <si>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</si>
  <si>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</si>
  <si>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</si>
  <si>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</si>
  <si>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</si>
  <si>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</si>
  <si>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</si>
  <si>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</si>
  <si>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</si>
  <si>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</si>
  <si>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</si>
  <si>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</si>
  <si>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</si>
  <si>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</si>
  <si>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</si>
  <si>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</si>
  <si>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</si>
  <si>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</si>
  <si>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</si>
  <si>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</si>
  <si>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</si>
  <si>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</si>
  <si>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</si>
  <si>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</si>
  <si>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</si>
  <si>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</si>
  <si>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</si>
  <si>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</si>
  <si>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</si>
  <si>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</si>
  <si>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</si>
  <si>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</si>
  <si>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</si>
  <si>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</si>
  <si>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</si>
  <si>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</si>
  <si>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</si>
  <si>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</si>
  <si>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</si>
  <si>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</si>
  <si>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</si>
  <si>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</si>
  <si>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</si>
  <si>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</si>
  <si>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</si>
  <si>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</si>
  <si>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</si>
  <si>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</si>
  <si>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</si>
  <si>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</si>
  <si>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</si>
  <si>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</si>
  <si>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</si>
  <si>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</si>
  <si>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</si>
  <si>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</si>
  <si>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</si>
  <si>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</si>
  <si>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</si>
  <si>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</si>
  <si>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</si>
  <si>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</si>
  <si>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</si>
  <si>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</si>
  <si>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</si>
  <si>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</si>
  <si>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</si>
  <si>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</si>
  <si>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</si>
  <si>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</si>
  <si>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</si>
  <si>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</si>
  <si>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</si>
  <si>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</si>
  <si>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</si>
  <si>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</si>
  <si>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</si>
  <si>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</si>
  <si>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</si>
  <si>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</si>
  <si>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</si>
  <si>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</si>
  <si>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</si>
  <si>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</si>
  <si>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</si>
  <si>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</si>
  <si>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</si>
  <si>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</si>
  <si>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</si>
  <si>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</si>
  <si>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</si>
  <si>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</si>
  <si>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</si>
  <si>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</si>
  <si>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</si>
  <si>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</si>
  <si>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</si>
  <si>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</si>
  <si>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</si>
  <si>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</si>
  <si>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</si>
  <si>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</si>
  <si>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</si>
  <si>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</si>
  <si>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</si>
  <si>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</si>
  <si>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</si>
  <si>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</si>
  <si>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</si>
  <si>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</si>
  <si>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</si>
  <si>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</si>
  <si>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</si>
  <si>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</si>
  <si>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</si>
  <si>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</si>
  <si>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</si>
  <si>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</si>
  <si>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</si>
  <si>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</si>
  <si>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</si>
  <si>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</si>
  <si>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</si>
  <si>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</si>
  <si>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</si>
  <si>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</si>
  <si>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</si>
  <si>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</si>
  <si>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</si>
  <si>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</si>
  <si>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</si>
  <si>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</si>
  <si>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</si>
  <si>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</si>
  <si>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</si>
  <si>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</si>
  <si>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</si>
  <si>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</si>
  <si>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</si>
  <si>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</si>
  <si>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</si>
  <si>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</si>
  <si>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</si>
  <si>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</si>
  <si>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</si>
  <si>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</si>
  <si>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</si>
  <si>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</si>
  <si>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</si>
  <si>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</si>
  <si>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</si>
  <si>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</si>
  <si>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</si>
  <si>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</si>
  <si>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</si>
  <si>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</si>
  <si>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</si>
  <si>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</si>
  <si>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</si>
  <si>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</si>
  <si>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</si>
  <si>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</si>
  <si>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</si>
  <si>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</si>
  <si>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</si>
  <si>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</si>
  <si>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</si>
  <si>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</si>
  <si>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</si>
  <si>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</si>
  <si>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</si>
  <si>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</si>
  <si>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</si>
  <si>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</si>
  <si>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</si>
  <si>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</si>
  <si>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</si>
  <si>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</si>
  <si>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</si>
  <si>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</si>
  <si>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</si>
  <si>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</si>
  <si>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</si>
  <si>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</si>
  <si>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</si>
  <si>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</si>
  <si>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</si>
  <si>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</si>
  <si>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</si>
  <si>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</si>
  <si>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</si>
  <si>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</si>
  <si>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</si>
  <si>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</si>
  <si>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</si>
  <si>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</si>
  <si>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</si>
  <si>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</si>
  <si>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</si>
  <si>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</si>
  <si>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</si>
  <si>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</si>
  <si>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</si>
  <si>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</si>
  <si>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</si>
  <si>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</si>
  <si>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</si>
  <si>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</si>
  <si>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</si>
  <si>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</si>
  <si>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</si>
  <si>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</si>
  <si>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</si>
  <si>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</si>
  <si>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</si>
  <si>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</si>
  <si>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</si>
  <si>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</si>
  <si>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</si>
  <si>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</si>
  <si>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</si>
  <si>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</si>
  <si>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</si>
  <si>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</si>
  <si>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</si>
  <si>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</si>
  <si>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</si>
  <si>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</si>
  <si>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</si>
  <si>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</si>
  <si>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</si>
  <si>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</si>
  <si>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</si>
  <si>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</si>
  <si>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</si>
  <si>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</si>
  <si>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</si>
  <si>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</si>
  <si>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</si>
  <si>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</si>
  <si>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</si>
  <si>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</si>
  <si>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</si>
  <si>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</si>
  <si>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</si>
  <si>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</si>
  <si>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</si>
  <si>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</si>
  <si>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</si>
  <si>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</si>
  <si>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</si>
  <si>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</si>
  <si>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</si>
  <si>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</si>
  <si>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</si>
  <si>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</si>
  <si>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</si>
  <si>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</si>
  <si>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</si>
  <si>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</si>
  <si>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</si>
  <si>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</si>
  <si>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</si>
  <si>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</si>
  <si>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</si>
  <si>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</si>
  <si>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</si>
  <si>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</si>
  <si>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</si>
  <si>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</si>
  <si>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</si>
  <si>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</si>
  <si>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</si>
  <si>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</si>
  <si>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</si>
  <si>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</si>
  <si>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</si>
  <si>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</si>
  <si>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</si>
  <si>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</si>
  <si>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</si>
  <si>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</si>
  <si>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</si>
  <si>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</si>
  <si>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</si>
  <si>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</si>
  <si>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</si>
  <si>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</si>
  <si>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</si>
  <si>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</si>
  <si>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</si>
  <si>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</si>
  <si>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</si>
  <si>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</si>
  <si>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</si>
  <si>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</si>
  <si>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</si>
  <si>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</si>
  <si>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</si>
  <si>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</si>
  <si>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</si>
  <si>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</si>
  <si>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</si>
  <si>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</si>
  <si>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</si>
  <si>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</si>
  <si>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</si>
  <si>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</si>
  <si>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</si>
  <si>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</si>
  <si>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</si>
  <si>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</si>
  <si>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</si>
  <si>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</si>
  <si>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</si>
  <si>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</si>
  <si>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</si>
  <si>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</si>
  <si>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</si>
  <si>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</si>
  <si>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</si>
  <si>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</si>
  <si>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</si>
  <si>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</si>
  <si>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</si>
  <si>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</si>
  <si>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</si>
  <si>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</si>
  <si>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</si>
  <si>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</si>
  <si>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</si>
  <si>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</si>
  <si>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</si>
  <si>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</si>
  <si>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</si>
  <si>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</si>
  <si>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</si>
  <si>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</si>
  <si>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</si>
  <si>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</si>
  <si>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</si>
  <si>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</si>
  <si>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</si>
  <si>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</si>
  <si>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</si>
  <si>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</si>
  <si>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</si>
  <si>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</si>
  <si>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</si>
  <si>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</si>
  <si>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</si>
  <si>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</si>
  <si>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</si>
  <si>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</si>
  <si>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</si>
  <si>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</si>
  <si>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</si>
  <si>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</si>
  <si>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</si>
  <si>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</si>
  <si>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</si>
  <si>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</si>
  <si>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</si>
  <si>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</si>
  <si>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</si>
  <si>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</si>
  <si>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</si>
  <si>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</si>
  <si>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</si>
  <si>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</si>
  <si>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</si>
  <si>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</si>
  <si>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</si>
  <si>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</si>
  <si>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</si>
  <si>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</si>
  <si>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</si>
  <si>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</si>
  <si>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</si>
  <si>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</si>
  <si>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</si>
  <si>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</si>
  <si>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</si>
  <si>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</si>
  <si>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</si>
  <si>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</si>
  <si>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</si>
  <si>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</si>
  <si>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</si>
  <si>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</si>
  <si>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</si>
  <si>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</si>
  <si>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</si>
  <si>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</si>
  <si>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</si>
  <si>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</si>
  <si>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</si>
  <si>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</si>
  <si>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</si>
  <si>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</si>
  <si>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</si>
  <si>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</si>
  <si>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</si>
  <si>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</si>
  <si>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</si>
  <si>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</si>
  <si>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</si>
  <si>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</si>
  <si>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</si>
  <si>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</si>
  <si>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</si>
  <si>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</si>
  <si>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</si>
  <si>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</si>
  <si>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</si>
  <si>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</si>
  <si>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</si>
  <si>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</si>
  <si>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</si>
  <si>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</si>
  <si>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</si>
  <si>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</si>
  <si>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</si>
  <si>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</si>
  <si>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</si>
  <si>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</si>
  <si>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</si>
  <si>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</si>
  <si>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</si>
  <si>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</si>
  <si>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</si>
  <si>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</si>
  <si>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</si>
  <si>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</si>
  <si>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</si>
  <si>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</si>
  <si>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</si>
  <si>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</si>
  <si>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</si>
  <si>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</si>
  <si>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</si>
  <si>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</si>
  <si>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</si>
  <si>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</si>
  <si>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</si>
  <si>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</si>
  <si>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</si>
  <si>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</si>
  <si>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</si>
  <si>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</si>
  <si>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</si>
  <si>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</si>
  <si>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</si>
  <si>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</si>
  <si>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</si>
  <si>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</si>
  <si>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</si>
  <si>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</si>
  <si>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</si>
  <si>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</si>
  <si>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</si>
  <si>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</si>
  <si>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</si>
  <si>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</si>
  <si>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</si>
  <si>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</si>
  <si>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</si>
  <si>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</si>
  <si>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</si>
  <si>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</si>
  <si>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</si>
  <si>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</si>
  <si>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</si>
  <si>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</si>
  <si>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</si>
  <si>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</si>
  <si>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</si>
  <si>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</si>
  <si>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</si>
  <si>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</si>
  <si>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</si>
  <si>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</si>
  <si>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</si>
  <si>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</si>
  <si>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</si>
  <si>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</si>
  <si>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</si>
  <si>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</si>
  <si>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</si>
  <si>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</si>
  <si>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</si>
  <si>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</si>
  <si>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</si>
  <si>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</si>
  <si>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</si>
  <si>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</si>
  <si>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</si>
  <si>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</si>
  <si>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</si>
  <si>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</si>
  <si>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</si>
  <si>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</si>
  <si>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</si>
  <si>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</si>
  <si>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</si>
  <si>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</si>
  <si>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</si>
  <si>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</si>
  <si>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</si>
  <si>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</si>
  <si>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</si>
  <si>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</si>
  <si>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</si>
  <si>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</si>
  <si>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</si>
  <si>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</si>
  <si>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</si>
  <si>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</si>
  <si>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</si>
  <si>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</si>
  <si>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</si>
  <si>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</si>
  <si>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</si>
  <si>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</si>
  <si>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</si>
  <si>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</si>
  <si>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</si>
  <si>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</si>
  <si>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</si>
  <si>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</si>
  <si>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</si>
  <si>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</si>
  <si>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</si>
  <si>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</si>
  <si>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</si>
  <si>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</si>
  <si>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</si>
  <si>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</si>
  <si>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</si>
  <si>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</si>
  <si>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</si>
  <si>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</si>
  <si>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</si>
  <si>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</si>
  <si>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</si>
  <si>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</si>
  <si>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</si>
  <si>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</si>
  <si>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</si>
  <si>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</si>
  <si>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</si>
  <si>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</si>
  <si>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</si>
  <si>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</si>
  <si>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</si>
  <si>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</si>
  <si>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</si>
  <si>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</si>
  <si>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</si>
  <si>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</si>
  <si>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</si>
  <si>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</si>
  <si>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</si>
  <si>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</si>
  <si>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</si>
  <si>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</si>
  <si>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</si>
  <si>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</si>
  <si>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</si>
  <si>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</si>
  <si>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</si>
  <si>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</si>
  <si>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</si>
  <si>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</si>
  <si>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</si>
  <si>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</si>
  <si>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</si>
  <si>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</si>
  <si>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</si>
  <si>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</si>
  <si>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</si>
  <si>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</si>
  <si>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</si>
  <si>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</si>
  <si>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</si>
  <si>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</si>
  <si>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</si>
  <si>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</si>
  <si>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</si>
  <si>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</si>
  <si>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</si>
  <si>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</si>
  <si>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</si>
  <si>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</si>
  <si>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</si>
  <si>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</si>
  <si>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</si>
  <si>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</si>
  <si>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</si>
  <si>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</si>
  <si>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</si>
  <si>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</si>
  <si>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</si>
  <si>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</si>
  <si>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</si>
  <si>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</si>
  <si>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</si>
  <si>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</si>
  <si>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</si>
  <si>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</si>
  <si>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</si>
  <si>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</si>
  <si>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</si>
  <si>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</si>
  <si>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</si>
  <si>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</si>
  <si>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</si>
  <si>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</si>
  <si>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</si>
  <si>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</si>
  <si>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</si>
  <si>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</si>
  <si>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</si>
  <si>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</si>
  <si>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</si>
  <si>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</si>
  <si>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</si>
  <si>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</si>
  <si>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</si>
  <si>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</si>
  <si>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</si>
  <si>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</si>
  <si>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</si>
  <si>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</si>
  <si>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</si>
  <si>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</si>
  <si>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</si>
  <si>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</si>
  <si>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</si>
  <si>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</si>
  <si>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</si>
  <si>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</si>
  <si>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</si>
  <si>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</si>
  <si>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</si>
  <si>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</si>
  <si>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</si>
  <si>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</si>
  <si>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</si>
  <si>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</si>
  <si>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</si>
  <si>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</si>
  <si>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</si>
  <si>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</si>
  <si>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</si>
  <si>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</si>
  <si>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</si>
  <si>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</si>
  <si>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</si>
  <si>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</si>
  <si>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</si>
  <si>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</si>
  <si>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</si>
  <si>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</si>
  <si>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</si>
  <si>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</si>
  <si>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</si>
  <si>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</si>
  <si>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</si>
  <si>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</si>
  <si>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</si>
  <si>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</si>
  <si>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</si>
  <si>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</si>
  <si>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</si>
  <si>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</si>
  <si>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</si>
  <si>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</si>
  <si>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</si>
  <si>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</si>
  <si>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</si>
  <si>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</si>
  <si>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</si>
  <si>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</si>
  <si>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</si>
  <si>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</si>
  <si>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</si>
  <si>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</si>
  <si>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</si>
  <si>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</si>
  <si>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</si>
  <si>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</si>
  <si>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</si>
  <si>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</si>
  <si>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</si>
  <si>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</si>
  <si>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</si>
  <si>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</si>
  <si>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</si>
  <si>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</si>
  <si>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</si>
  <si>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</si>
  <si>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</si>
  <si>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</si>
  <si>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</si>
  <si>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</si>
  <si>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</si>
  <si>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</si>
  <si>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</si>
  <si>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</si>
  <si>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</si>
  <si>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</si>
  <si>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</si>
  <si>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</si>
  <si>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</si>
  <si>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</si>
  <si>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</si>
  <si>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</si>
  <si>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</si>
  <si>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</si>
  <si>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</si>
  <si>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</si>
  <si>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</si>
  <si>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</si>
  <si>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</si>
  <si>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</si>
  <si>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</si>
  <si>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</si>
  <si>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</si>
  <si>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</si>
  <si>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</si>
  <si>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</si>
  <si>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</si>
  <si>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</si>
  <si>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</si>
  <si>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</si>
  <si>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</si>
  <si>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</si>
  <si>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</si>
  <si>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</si>
  <si>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</si>
  <si>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</si>
  <si>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</si>
  <si>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</si>
  <si>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</si>
  <si>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</si>
  <si>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</si>
  <si>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</si>
  <si>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</si>
  <si>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</si>
  <si>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</si>
  <si>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</si>
  <si>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</si>
  <si>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</si>
  <si>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</si>
  <si>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</si>
  <si>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</si>
  <si>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</si>
  <si>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</si>
  <si>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</si>
  <si>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</si>
  <si>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</si>
  <si>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</si>
  <si>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</si>
  <si>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</si>
  <si>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</si>
  <si>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</si>
  <si>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</si>
  <si>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</si>
  <si>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</si>
  <si>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</si>
  <si>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</si>
  <si>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</si>
  <si>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</si>
  <si>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</si>
  <si>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</si>
  <si>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</si>
  <si>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</si>
  <si>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</si>
  <si>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</si>
  <si>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</si>
  <si>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</si>
  <si>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</si>
  <si>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</si>
  <si>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</si>
  <si>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</si>
  <si>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</si>
  <si>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</si>
  <si>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</si>
  <si>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</si>
  <si>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</si>
  <si>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</si>
  <si>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</si>
  <si>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</si>
  <si>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</si>
  <si>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</si>
  <si>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</si>
  <si>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</si>
  <si>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</si>
  <si>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</si>
  <si>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</si>
  <si>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</si>
  <si>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</si>
  <si>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</si>
  <si>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</si>
  <si>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</si>
  <si>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</si>
  <si>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</si>
  <si>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</si>
  <si>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</si>
  <si>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</si>
  <si>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</si>
  <si>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</si>
  <si>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</si>
  <si>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</si>
  <si>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</si>
  <si>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</si>
  <si>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</si>
  <si>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</si>
  <si>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</si>
  <si>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</si>
  <si>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</si>
  <si>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</si>
  <si>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</si>
  <si>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</si>
  <si>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</si>
  <si>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</si>
  <si>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</si>
  <si>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</si>
  <si>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</si>
  <si>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</si>
  <si>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</si>
  <si>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</si>
  <si>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</si>
  <si>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</si>
  <si>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</si>
  <si>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</si>
  <si>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</si>
  <si>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</si>
  <si>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</si>
  <si>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</si>
  <si>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</si>
  <si>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</si>
  <si>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</si>
  <si>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</si>
  <si>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</si>
  <si>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</si>
  <si>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</si>
  <si>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</si>
  <si>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</si>
  <si>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</si>
  <si>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</si>
  <si>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</si>
  <si>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</si>
  <si>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</si>
  <si>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</si>
  <si>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</si>
  <si>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</si>
  <si>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</si>
  <si>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</si>
  <si>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</si>
  <si>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</si>
  <si>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</si>
  <si>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</si>
  <si>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</si>
  <si>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</si>
  <si>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</si>
  <si>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</si>
  <si>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</si>
  <si>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</si>
  <si>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</si>
  <si>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</si>
  <si>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</si>
  <si>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</si>
  <si>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</si>
  <si>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</si>
  <si>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</si>
  <si>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</si>
  <si>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</si>
  <si>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</si>
  <si>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</si>
  <si>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</si>
  <si>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</si>
  <si>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</si>
  <si>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</si>
  <si>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</si>
  <si>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</si>
  <si>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</si>
  <si>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</si>
  <si>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</si>
  <si>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</si>
  <si>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</si>
  <si>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</si>
  <si>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</si>
  <si>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</si>
  <si>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</si>
  <si>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</si>
  <si>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</si>
  <si>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</si>
  <si>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</si>
  <si>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</si>
  <si>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</si>
  <si>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</si>
  <si>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</si>
  <si>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</si>
  <si>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</si>
  <si>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</si>
  <si>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</si>
  <si>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</si>
  <si>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</si>
  <si>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</si>
  <si>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</si>
  <si>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</si>
  <si>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</si>
  <si>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</si>
  <si>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</si>
  <si>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</si>
  <si>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</si>
  <si>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</si>
  <si>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</si>
  <si>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</si>
  <si>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</si>
  <si>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</si>
  <si>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</si>
  <si>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</si>
  <si>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</si>
  <si>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</si>
  <si>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</si>
  <si>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</si>
  <si>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</si>
  <si>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</si>
  <si>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</si>
  <si>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</si>
  <si>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</si>
  <si>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</si>
  <si>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</si>
  <si>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</si>
  <si>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</si>
  <si>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</si>
  <si>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</si>
  <si>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</si>
  <si>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</si>
  <si>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</si>
  <si>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</si>
  <si>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</si>
  <si>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</si>
  <si>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</si>
  <si>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</si>
  <si>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</si>
  <si>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</si>
  <si>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</si>
  <si>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</si>
  <si>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</si>
  <si>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</si>
  <si>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</si>
  <si>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</si>
  <si>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</si>
  <si>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</si>
  <si>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</si>
  <si>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</si>
  <si>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</si>
  <si>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</si>
  <si>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</si>
  <si>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</si>
  <si>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</si>
  <si>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</si>
  <si>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</si>
  <si>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</si>
  <si>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</si>
  <si>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</si>
  <si>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</si>
  <si>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</si>
  <si>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</si>
  <si>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</si>
  <si>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</si>
  <si>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</si>
  <si>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</si>
  <si>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</si>
  <si>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</si>
  <si>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</si>
  <si>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</si>
  <si>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</si>
  <si>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</si>
  <si>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</si>
  <si>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</si>
  <si>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</si>
  <si>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</si>
  <si>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</si>
  <si>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</si>
  <si>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</si>
  <si>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</si>
  <si>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</si>
  <si>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</si>
  <si>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</si>
  <si>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</si>
  <si>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</si>
  <si>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</si>
  <si>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</si>
  <si>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</si>
  <si>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</si>
  <si>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</si>
  <si>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</si>
  <si>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</si>
  <si>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</si>
  <si>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</si>
  <si>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</si>
  <si>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</si>
  <si>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</si>
  <si>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</si>
  <si>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</si>
  <si>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</si>
  <si>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</si>
  <si>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</si>
  <si>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</si>
  <si>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</si>
  <si>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</si>
  <si>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</si>
  <si>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</si>
  <si>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</si>
  <si>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</si>
  <si>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</si>
  <si>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</si>
  <si>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</si>
  <si>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</si>
  <si>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</si>
  <si>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</si>
  <si>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</si>
  <si>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</si>
  <si>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</si>
  <si>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</si>
  <si>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</si>
  <si>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</si>
  <si>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</si>
  <si>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</si>
  <si>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</si>
  <si>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</si>
  <si>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</si>
  <si>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</si>
  <si>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</si>
  <si>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</si>
  <si>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</si>
  <si>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</si>
  <si>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</si>
  <si>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</si>
  <si>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</si>
  <si>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</si>
  <si>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</si>
  <si>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</si>
  <si>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</si>
  <si>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</si>
  <si>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</si>
  <si>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</si>
  <si>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</si>
  <si>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</si>
  <si>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</si>
  <si>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</si>
  <si>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</si>
  <si>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</si>
  <si>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</si>
  <si>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</si>
  <si>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</si>
  <si>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</si>
  <si>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</si>
  <si>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</si>
  <si>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</si>
  <si>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</si>
  <si>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</si>
  <si>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</si>
  <si>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</si>
  <si>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</si>
  <si>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</si>
  <si>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</si>
  <si>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</si>
  <si>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</si>
  <si>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</si>
  <si>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</si>
  <si>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</si>
  <si>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</si>
  <si>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</si>
  <si>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</si>
  <si>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</si>
  <si>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</si>
  <si>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</si>
  <si>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</si>
  <si>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</si>
  <si>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</si>
  <si>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</si>
  <si>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</si>
  <si>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</si>
  <si>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</si>
  <si>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</si>
  <si>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</si>
  <si>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</si>
  <si>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</si>
  <si>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</si>
  <si>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</si>
  <si>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</si>
  <si>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</si>
  <si>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</si>
  <si>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</si>
  <si>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</si>
  <si>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</si>
  <si>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</si>
  <si>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</si>
  <si>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</si>
  <si>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</si>
  <si>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</si>
  <si>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</si>
  <si>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</si>
  <si>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</si>
  <si>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</si>
  <si>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</si>
  <si>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</si>
  <si>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</si>
  <si>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</si>
  <si>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</si>
  <si>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</si>
  <si>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</si>
  <si>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</si>
  <si>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</si>
  <si>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</si>
  <si>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</si>
  <si>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</si>
  <si>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</si>
  <si>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</si>
  <si>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</si>
  <si>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</si>
  <si>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</si>
  <si>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</si>
  <si>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</si>
  <si>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</si>
  <si>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</si>
  <si>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</si>
  <si>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</si>
  <si>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</si>
  <si>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</si>
  <si>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</si>
  <si>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</si>
  <si>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</si>
  <si>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</si>
  <si>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</si>
  <si>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</si>
  <si>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</si>
  <si>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</si>
  <si>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</si>
  <si>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</si>
  <si>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</si>
  <si>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</si>
  <si>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</si>
  <si>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</si>
  <si>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</si>
  <si>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</si>
  <si>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</si>
  <si>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</si>
  <si>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</si>
  <si>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</si>
  <si>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</si>
  <si>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</si>
  <si>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</si>
  <si>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</si>
  <si>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</si>
  <si>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</si>
  <si>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</si>
  <si>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</si>
  <si>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</si>
  <si>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</si>
  <si>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</si>
  <si>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</si>
  <si>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</si>
  <si>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</si>
  <si>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</si>
  <si>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</si>
  <si>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</si>
  <si>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</si>
  <si>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</si>
  <si>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</si>
  <si>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</si>
  <si>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</si>
  <si>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</si>
  <si>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</si>
  <si>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</si>
  <si>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</si>
  <si>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</si>
  <si>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</si>
  <si>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</si>
  <si>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</si>
  <si>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</si>
  <si>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</si>
  <si>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</si>
  <si>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</si>
  <si>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</si>
  <si>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</si>
  <si>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</si>
  <si>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</si>
  <si>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</si>
  <si>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</si>
  <si>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</si>
  <si>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</si>
  <si>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</si>
  <si>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</si>
  <si>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</si>
  <si>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</si>
  <si>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</si>
  <si>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</si>
  <si>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</si>
  <si>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</si>
  <si>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</si>
  <si>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</si>
  <si>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</si>
  <si>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</si>
  <si>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</si>
  <si>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</si>
  <si>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</si>
  <si>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</si>
  <si>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</si>
  <si>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</si>
  <si>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</si>
  <si>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</si>
  <si>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</si>
  <si>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</si>
  <si>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</si>
  <si>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</si>
  <si>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</si>
  <si>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</si>
  <si>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</si>
  <si>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</si>
  <si>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</si>
  <si>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</si>
  <si>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</si>
  <si>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</si>
  <si>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</si>
  <si>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</si>
  <si>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</si>
  <si>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</si>
  <si>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</si>
  <si>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</si>
  <si>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</si>
  <si>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</si>
  <si>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</si>
  <si>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</si>
  <si>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</si>
  <si>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</si>
  <si>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</si>
  <si>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</si>
  <si>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</si>
  <si>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</si>
  <si>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</si>
  <si>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</si>
  <si>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</si>
  <si>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</si>
  <si>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</si>
  <si>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</si>
  <si>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</si>
  <si>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</si>
  <si>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</si>
  <si>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</si>
  <si>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</si>
  <si>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</si>
  <si>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</si>
  <si>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</si>
  <si>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</si>
  <si>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</si>
  <si>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</si>
  <si>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</si>
  <si>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</si>
  <si>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</si>
  <si>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</si>
  <si>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</si>
  <si>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</si>
  <si>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</si>
  <si>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</si>
  <si>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</si>
  <si>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</si>
  <si>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</si>
  <si>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</si>
  <si>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</si>
  <si>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</si>
  <si>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</si>
  <si>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</si>
  <si>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</si>
  <si>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</si>
  <si>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</si>
  <si>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</si>
  <si>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</si>
  <si>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</si>
  <si>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</si>
  <si>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</si>
  <si>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</si>
  <si>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</si>
  <si>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</si>
  <si>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</si>
  <si>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</si>
  <si>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</si>
  <si>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</si>
  <si>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</si>
  <si>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</si>
  <si>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</si>
  <si>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</si>
  <si>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</si>
  <si>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</si>
  <si>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</si>
  <si>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</si>
  <si>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</si>
  <si>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</si>
  <si>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</si>
  <si>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</si>
  <si>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</si>
  <si>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</si>
  <si>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</si>
  <si>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</si>
  <si>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</si>
  <si>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</si>
  <si>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</si>
  <si>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</si>
  <si>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</si>
  <si>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</si>
  <si>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</si>
  <si>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</si>
  <si>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</si>
  <si>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</si>
  <si>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</si>
  <si>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</si>
  <si>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</si>
  <si>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</si>
  <si>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</si>
  <si>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</si>
  <si>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</si>
  <si>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</si>
  <si>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</si>
  <si>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</si>
  <si>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</si>
  <si>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</si>
  <si>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</si>
  <si>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</si>
  <si>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</si>
  <si>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</si>
  <si>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</si>
  <si>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</si>
  <si>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</si>
  <si>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</si>
  <si>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</si>
  <si>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</si>
  <si>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</si>
  <si>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</si>
  <si>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</si>
  <si>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</si>
  <si>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</si>
  <si>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</si>
  <si>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</si>
  <si>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</si>
  <si>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</si>
  <si>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</si>
  <si>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</si>
  <si>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</si>
  <si>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</si>
  <si>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</si>
  <si>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</si>
  <si>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</si>
  <si>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</si>
  <si>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</si>
  <si>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</si>
  <si>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</si>
  <si>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</si>
  <si>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</si>
  <si>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</si>
  <si>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</si>
  <si>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</si>
  <si>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</si>
  <si>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</si>
  <si>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</si>
  <si>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</si>
  <si>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</si>
  <si>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</si>
  <si>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</si>
  <si>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</si>
  <si>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</si>
  <si>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</si>
  <si>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</si>
  <si>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</si>
  <si>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</si>
  <si>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</si>
  <si>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</si>
  <si>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</si>
  <si>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</si>
  <si>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</si>
  <si>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</si>
  <si>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</si>
  <si>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</si>
  <si>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</si>
  <si>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</si>
  <si>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</si>
  <si>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</si>
  <si>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</si>
  <si>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</si>
  <si>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</si>
  <si>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</si>
  <si>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</si>
  <si>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</si>
  <si>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</si>
  <si>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</si>
  <si>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</si>
  <si>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</si>
  <si>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</si>
  <si>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</si>
  <si>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</si>
  <si>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</si>
  <si>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</si>
  <si>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</si>
  <si>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</si>
  <si>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</si>
  <si>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</si>
  <si>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</si>
  <si>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</si>
  <si>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</si>
  <si>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</si>
  <si>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</si>
  <si>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</si>
  <si>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</si>
  <si>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</si>
  <si>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</si>
  <si>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</si>
  <si>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</si>
  <si>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</si>
  <si>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</si>
  <si>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</si>
  <si>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</si>
  <si>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</si>
  <si>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</si>
  <si>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</si>
  <si>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</si>
  <si>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</si>
  <si>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</si>
  <si>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</si>
  <si>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</si>
  <si>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</si>
  <si>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</si>
  <si>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</si>
  <si>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</si>
  <si>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</si>
  <si>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</si>
  <si>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</si>
  <si>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</si>
  <si>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</si>
  <si>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</si>
  <si>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</si>
  <si>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</si>
  <si>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</si>
  <si>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</si>
  <si>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</si>
  <si>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</si>
  <si>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</si>
  <si>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</si>
  <si>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</si>
  <si>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</si>
  <si>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</si>
  <si>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</si>
  <si>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</si>
  <si>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</si>
  <si>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</si>
  <si>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</si>
  <si>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</si>
  <si>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</si>
  <si>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</si>
  <si>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</si>
  <si>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</si>
  <si>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</si>
  <si>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</si>
  <si>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</si>
  <si>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</si>
  <si>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</si>
  <si>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</si>
  <si>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</si>
  <si>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</si>
  <si>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</si>
  <si>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</si>
  <si>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</si>
  <si>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</si>
  <si>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</si>
  <si>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</si>
  <si>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</si>
  <si>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</si>
  <si>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</si>
  <si>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</si>
  <si>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</si>
  <si>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</si>
  <si>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</si>
  <si>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</si>
  <si>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</si>
  <si>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</si>
  <si>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</si>
  <si>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</si>
  <si>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</si>
  <si>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</si>
  <si>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</si>
  <si>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</si>
  <si>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</si>
  <si>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</si>
  <si>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</si>
  <si>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</si>
  <si>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</si>
  <si>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</si>
  <si>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</si>
  <si>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</si>
  <si>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</si>
  <si>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</si>
  <si>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</si>
  <si>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</si>
  <si>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</si>
  <si>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</si>
  <si>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</si>
  <si>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</si>
  <si>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</si>
  <si>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</si>
  <si>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</si>
  <si>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</si>
  <si>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</si>
  <si>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</si>
  <si>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</si>
  <si>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</si>
  <si>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</si>
  <si>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</si>
  <si>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</si>
  <si>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</si>
  <si>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</si>
  <si>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</si>
  <si>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</si>
  <si>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</si>
  <si>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</si>
  <si>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</si>
  <si>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</si>
  <si>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</si>
  <si>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</si>
  <si>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</si>
  <si>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</si>
  <si>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</si>
  <si>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</si>
  <si>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</si>
  <si>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</si>
  <si>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</si>
  <si>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</si>
  <si>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</si>
  <si>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</si>
  <si>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</si>
  <si>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</si>
  <si>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</si>
  <si>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</si>
  <si>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</si>
  <si>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</si>
  <si>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</si>
  <si>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</si>
  <si>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</si>
  <si>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</si>
  <si>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</si>
  <si>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</si>
  <si>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</si>
  <si>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</si>
  <si>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</si>
  <si>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</si>
  <si>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</si>
  <si>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</si>
  <si>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</si>
  <si>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</si>
  <si>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</si>
  <si>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</si>
  <si>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</si>
  <si>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</si>
  <si>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</si>
  <si>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</si>
  <si>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</si>
  <si>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</si>
  <si>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</si>
  <si>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</si>
  <si>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</si>
  <si>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</si>
  <si>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</si>
  <si>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</si>
  <si>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</si>
  <si>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</si>
  <si>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</si>
  <si>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</si>
  <si>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</si>
  <si>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</si>
  <si>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</si>
  <si>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</si>
  <si>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</si>
  <si>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</si>
  <si>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</si>
  <si>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</si>
  <si>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</si>
  <si>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</si>
  <si>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</si>
  <si>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</si>
  <si>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</si>
  <si>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</si>
  <si>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</si>
  <si>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</si>
  <si>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</si>
  <si>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</si>
  <si>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</si>
  <si>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</si>
  <si>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</si>
  <si>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</si>
  <si>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</si>
  <si>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</si>
  <si>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</si>
  <si>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</si>
  <si>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</si>
  <si>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</si>
  <si>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</si>
  <si>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</si>
  <si>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</si>
  <si>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</si>
  <si>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</si>
  <si>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</si>
  <si>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</si>
  <si>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</si>
  <si>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</si>
  <si>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</si>
  <si>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</si>
  <si>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</si>
  <si>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</si>
  <si>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</si>
  <si>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</si>
  <si>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</si>
  <si>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</si>
  <si>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</si>
  <si>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</si>
  <si>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</si>
  <si>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</si>
  <si>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</si>
  <si>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</si>
  <si>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</si>
  <si>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</si>
  <si>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</si>
  <si>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</si>
  <si>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</si>
  <si>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</si>
  <si>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</si>
  <si>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</si>
  <si>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</si>
  <si>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</si>
  <si>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</si>
  <si>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</si>
  <si>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</si>
  <si>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</si>
  <si>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</si>
  <si>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</si>
  <si>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</si>
  <si>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</si>
  <si>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</si>
  <si>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</si>
  <si>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</si>
  <si>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</si>
  <si>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</si>
  <si>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</si>
  <si>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</si>
  <si>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</si>
  <si>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</si>
  <si>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</si>
  <si>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</si>
  <si>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</si>
  <si>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</si>
  <si>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</si>
  <si>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</si>
  <si>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</si>
  <si>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</si>
  <si>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</si>
  <si>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</si>
  <si>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</si>
  <si>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</si>
  <si>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</si>
  <si>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</si>
  <si>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</si>
  <si>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</si>
  <si>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</si>
  <si>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</si>
  <si>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</si>
  <si>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</si>
  <si>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</si>
  <si>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</si>
  <si>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</si>
  <si>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</si>
  <si>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</si>
  <si>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</si>
  <si>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</si>
  <si>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</si>
  <si>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</si>
  <si>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</si>
  <si>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</si>
  <si>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</si>
  <si>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</si>
  <si>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</si>
  <si>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</si>
  <si>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</si>
  <si>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</si>
  <si>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</si>
  <si>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</si>
  <si>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</si>
  <si>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</si>
  <si>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</si>
  <si>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</si>
  <si>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</si>
  <si>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</si>
  <si>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</si>
  <si>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</si>
  <si>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</si>
  <si>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</si>
  <si>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</si>
  <si>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</si>
  <si>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</si>
  <si>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</si>
  <si>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</si>
  <si>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</si>
  <si>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</si>
  <si>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</si>
  <si>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</si>
  <si>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</si>
  <si>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</si>
  <si>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</si>
  <si>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</si>
  <si>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</si>
  <si>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</si>
  <si>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</si>
  <si>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</si>
  <si>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</si>
  <si>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</si>
  <si>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</si>
  <si>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</si>
  <si>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</si>
  <si>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</si>
  <si>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</si>
  <si>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</si>
  <si>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</si>
  <si>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</si>
  <si>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</si>
  <si>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</si>
  <si>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</si>
  <si>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</si>
  <si>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</si>
  <si>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</si>
  <si>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</si>
  <si>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</si>
  <si>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</si>
  <si>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</si>
  <si>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</si>
  <si>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</si>
  <si>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</si>
  <si>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</si>
  <si>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</si>
  <si>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</si>
  <si>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</si>
  <si>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</si>
  <si>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</si>
  <si>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</si>
  <si>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</si>
  <si>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</si>
  <si>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</si>
  <si>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</si>
  <si>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</si>
  <si>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</si>
  <si>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</si>
  <si>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</si>
  <si>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</si>
  <si>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</si>
  <si>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</si>
  <si>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</si>
  <si>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</si>
  <si>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</si>
  <si>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</si>
  <si>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</si>
  <si>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</si>
  <si>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</si>
  <si>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</si>
  <si>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</si>
  <si>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</si>
  <si>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</si>
  <si>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</si>
  <si>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</si>
  <si>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</si>
  <si>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</si>
  <si>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</si>
  <si>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</si>
  <si>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</si>
  <si>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</si>
  <si>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</si>
  <si>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</si>
  <si>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</si>
  <si>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</si>
  <si>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</si>
  <si>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</si>
  <si>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</si>
  <si>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</si>
  <si>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</si>
  <si>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</si>
  <si>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</si>
  <si>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</si>
  <si>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</si>
  <si>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</si>
  <si>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</si>
  <si>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</si>
  <si>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</si>
  <si>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</si>
  <si>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</si>
  <si>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</si>
  <si>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</si>
  <si>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</si>
  <si>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</si>
  <si>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</si>
  <si>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</si>
  <si>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</si>
  <si>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</si>
  <si>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</si>
  <si>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</si>
  <si>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</si>
  <si>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</si>
  <si>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</si>
  <si>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</si>
  <si>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</si>
  <si>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</si>
  <si>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</si>
  <si>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</si>
  <si>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</si>
  <si>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</si>
  <si>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</si>
  <si>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</si>
  <si>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</si>
  <si>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</si>
  <si>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</si>
  <si>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</si>
  <si>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</si>
  <si>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</si>
  <si>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</si>
  <si>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</si>
  <si>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</si>
  <si>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</si>
  <si>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</si>
  <si>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</si>
  <si>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</si>
  <si>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</si>
  <si>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</si>
  <si>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</si>
  <si>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</si>
  <si>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</si>
  <si>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</si>
  <si>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</si>
  <si>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</si>
  <si>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</si>
  <si>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</si>
  <si>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</si>
  <si>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</si>
  <si>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</si>
  <si>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</si>
  <si>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</si>
  <si>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</si>
  <si>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</si>
  <si>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</si>
  <si>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</si>
  <si>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</si>
  <si>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</si>
  <si>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</si>
  <si>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</si>
  <si>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</si>
  <si>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</si>
  <si>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</si>
  <si>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</si>
  <si>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</si>
  <si>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</si>
  <si>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</si>
  <si>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</si>
  <si>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</si>
  <si>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</si>
  <si>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</si>
  <si>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</si>
  <si>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</si>
  <si>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</si>
  <si>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</si>
  <si>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</si>
  <si>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</si>
  <si>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</si>
  <si>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</si>
  <si>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</si>
  <si>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</si>
  <si>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</si>
  <si>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</si>
  <si>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</si>
  <si>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</si>
  <si>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</si>
  <si>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</si>
  <si>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</si>
  <si>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</si>
  <si>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</si>
  <si>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</si>
  <si>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</si>
  <si>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</si>
  <si>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</si>
  <si>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</si>
  <si>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</si>
  <si>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</si>
  <si>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</si>
  <si>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</si>
  <si>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</si>
  <si>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</si>
  <si>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</si>
  <si>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</si>
  <si>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</si>
  <si>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</si>
  <si>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</si>
  <si>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</si>
  <si>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</si>
  <si>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</si>
  <si>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</si>
  <si>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</si>
  <si>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</si>
  <si>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</si>
  <si>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</si>
  <si>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</si>
  <si>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</si>
  <si>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</si>
  <si>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</si>
  <si>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</si>
  <si>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</si>
  <si>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</si>
  <si>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</si>
  <si>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</si>
  <si>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</si>
  <si>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</si>
  <si>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</si>
  <si>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</si>
  <si>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</si>
  <si>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</si>
  <si>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</si>
  <si>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</si>
  <si>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</si>
  <si>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</si>
  <si>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</si>
  <si>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</si>
  <si>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</si>
  <si>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</si>
  <si>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</si>
  <si>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</si>
  <si>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</si>
  <si>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</si>
  <si>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</si>
  <si>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</si>
  <si>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</si>
  <si>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</si>
  <si>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</si>
  <si>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</si>
  <si>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</si>
  <si>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</si>
  <si>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</si>
  <si>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</si>
  <si>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</si>
  <si>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</si>
  <si>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</si>
  <si>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</si>
  <si>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</si>
  <si>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</si>
  <si>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</si>
  <si>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</si>
  <si>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</si>
  <si>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</si>
  <si>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</si>
  <si>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</si>
  <si>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</si>
  <si>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</si>
  <si>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</si>
  <si>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</si>
  <si>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</si>
  <si>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</si>
  <si>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</si>
  <si>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</si>
  <si>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</si>
  <si>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</si>
  <si>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</si>
  <si>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</si>
  <si>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</si>
  <si>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</si>
  <si>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</si>
  <si>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</si>
  <si>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</si>
  <si>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</si>
  <si>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</si>
  <si>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</si>
  <si>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</si>
  <si>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</si>
  <si>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</si>
  <si>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</si>
  <si>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</si>
  <si>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</si>
  <si>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</si>
  <si>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</si>
  <si>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</si>
  <si>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</si>
  <si>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</si>
  <si>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</si>
  <si>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</si>
  <si>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</si>
  <si>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</si>
  <si>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</si>
  <si>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</si>
  <si>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</si>
  <si>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</si>
  <si>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</si>
  <si>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</si>
  <si>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</si>
  <si>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</si>
  <si>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</si>
  <si>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</si>
  <si>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</si>
  <si>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</si>
  <si>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</si>
  <si>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</si>
  <si>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</si>
  <si>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</si>
  <si>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</si>
  <si>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</si>
  <si>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</si>
  <si>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</si>
  <si>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</si>
  <si>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</si>
  <si>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</si>
  <si>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</si>
  <si>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</si>
  <si>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</si>
  <si>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</si>
  <si>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</si>
  <si>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</si>
  <si>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</si>
  <si>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</si>
  <si>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</si>
  <si>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</si>
  <si>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</si>
  <si>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</si>
  <si>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</si>
  <si>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</si>
  <si>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</si>
  <si>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</si>
  <si>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</si>
  <si>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</si>
  <si>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</si>
  <si>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</si>
  <si>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</si>
  <si>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</si>
  <si>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</si>
  <si>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</si>
  <si>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</si>
  <si>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</si>
  <si>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</si>
  <si>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</si>
  <si>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</si>
  <si>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</si>
  <si>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</si>
  <si>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</si>
  <si>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</si>
  <si>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</si>
  <si>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</si>
  <si>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</si>
  <si>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</si>
  <si>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</si>
  <si>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</si>
  <si>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</si>
  <si>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</si>
  <si>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</si>
  <si>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</si>
  <si>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</si>
  <si>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</si>
  <si>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</si>
  <si>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</si>
  <si>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</si>
  <si>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</si>
  <si>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</si>
  <si>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</si>
  <si>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</si>
  <si>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</si>
  <si>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</si>
  <si>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</si>
  <si>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</si>
  <si>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</si>
  <si>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</si>
  <si>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</si>
  <si>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</si>
  <si>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</si>
  <si>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</si>
  <si>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</si>
  <si>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</si>
  <si>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</si>
  <si>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</si>
  <si>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</si>
  <si>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</si>
  <si>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</si>
  <si>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</si>
  <si>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</si>
  <si>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</si>
  <si>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</si>
  <si>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</si>
  <si>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</si>
  <si>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</si>
  <si>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</si>
  <si>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</si>
  <si>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</si>
  <si>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</si>
  <si>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</si>
  <si>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</si>
  <si>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</si>
  <si>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</si>
  <si>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</si>
  <si>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</si>
  <si>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</si>
  <si>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</si>
  <si>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</si>
  <si>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</si>
  <si>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</si>
  <si>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</si>
  <si>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</si>
  <si>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</si>
  <si>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</si>
  <si>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</si>
  <si>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</si>
  <si>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</si>
  <si>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</si>
  <si>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</si>
  <si>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</si>
  <si>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</si>
  <si>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</si>
  <si>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</si>
  <si>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</si>
  <si>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</si>
  <si>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</si>
  <si>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</si>
  <si>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</si>
  <si>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</si>
  <si>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</si>
  <si>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</si>
  <si>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</si>
  <si>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</si>
  <si>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</si>
  <si>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</si>
  <si>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</si>
  <si>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</si>
  <si>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</si>
  <si>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</si>
  <si>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</si>
  <si>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</si>
  <si>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</si>
  <si>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</si>
  <si>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</si>
  <si>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</si>
  <si>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</si>
  <si>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</si>
  <si>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</si>
  <si>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</si>
  <si>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</si>
  <si>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</si>
  <si>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</si>
  <si>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</si>
  <si>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</si>
  <si>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</si>
  <si>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</si>
  <si>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</si>
  <si>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</si>
  <si>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</si>
  <si>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</si>
  <si>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</si>
  <si>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</si>
  <si>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</si>
  <si>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</si>
  <si>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</si>
  <si>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</si>
  <si>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</si>
  <si>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</si>
  <si>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</si>
  <si>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</si>
  <si>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</si>
  <si>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</si>
  <si>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</si>
  <si>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</si>
  <si>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</si>
  <si>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</si>
  <si>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</si>
  <si>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</si>
  <si>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</si>
  <si>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</si>
  <si>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</si>
  <si>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</si>
  <si>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</si>
  <si>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</si>
  <si>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</si>
  <si>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</si>
  <si>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</si>
  <si>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</si>
  <si>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</si>
  <si>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</si>
  <si>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</si>
  <si>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</si>
  <si>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</si>
  <si>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</si>
  <si>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</si>
  <si>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</si>
  <si>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</si>
  <si>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</si>
  <si>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</si>
  <si>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</si>
  <si>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</si>
  <si>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</si>
  <si>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</si>
  <si>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</si>
  <si>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</si>
  <si>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</si>
  <si>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</si>
  <si>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</si>
  <si>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</si>
  <si>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</si>
  <si>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</si>
  <si>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</si>
  <si>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</si>
  <si>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</si>
  <si>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</si>
  <si>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</si>
  <si>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</si>
  <si>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</si>
  <si>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</si>
  <si>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</si>
  <si>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</si>
  <si>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</si>
  <si>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</si>
  <si>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</si>
  <si>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</si>
  <si>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</si>
  <si>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</si>
  <si>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</si>
  <si>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</si>
  <si>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</si>
  <si>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</si>
  <si>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</si>
  <si>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</si>
  <si>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</si>
  <si>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</si>
  <si>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</si>
  <si>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</si>
  <si>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</si>
  <si>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</si>
  <si>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</si>
  <si>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</si>
  <si>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</si>
  <si>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</si>
  <si>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</si>
  <si>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</si>
  <si>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</si>
  <si>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</si>
  <si>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</si>
  <si>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</si>
  <si>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</si>
  <si>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</si>
  <si>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</si>
  <si>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</si>
  <si>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</si>
  <si>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</si>
  <si>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</si>
  <si>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</si>
  <si>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</si>
  <si>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</si>
  <si>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</si>
  <si>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</si>
  <si>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</si>
  <si>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</si>
  <si>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</si>
  <si>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</si>
  <si>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</si>
  <si>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</si>
  <si>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</si>
  <si>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</si>
  <si>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</si>
  <si>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</si>
  <si>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</si>
  <si>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</si>
  <si>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</si>
  <si>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</si>
  <si>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</si>
  <si>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</si>
  <si>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</si>
  <si>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</si>
  <si>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</si>
  <si>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</si>
  <si>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</si>
  <si>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</si>
  <si>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</si>
  <si>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</si>
  <si>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</si>
  <si>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</si>
  <si>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</si>
  <si>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</si>
  <si>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</si>
  <si>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</si>
  <si>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</si>
  <si>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</si>
  <si>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</si>
  <si>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</si>
  <si>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</si>
  <si>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</si>
  <si>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</si>
  <si>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</si>
  <si>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</si>
  <si>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</si>
  <si>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</si>
  <si>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</si>
  <si>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</si>
  <si>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</si>
  <si>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</si>
  <si>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</si>
  <si>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</si>
  <si>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</si>
  <si>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</si>
  <si>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</si>
  <si>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</si>
  <si>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</si>
  <si>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</si>
  <si>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</si>
  <si>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</si>
  <si>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</si>
  <si>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</si>
  <si>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</si>
  <si>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</si>
  <si>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</si>
  <si>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</si>
  <si>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</si>
  <si>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</si>
  <si>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</si>
  <si>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</si>
  <si>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</si>
  <si>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</si>
  <si>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</si>
  <si>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</si>
  <si>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</si>
  <si>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</si>
  <si>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</si>
  <si>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</si>
  <si>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</si>
  <si>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</si>
  <si>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</si>
  <si>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</si>
  <si>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</si>
  <si>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</si>
  <si>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</si>
  <si>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</si>
  <si>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</si>
  <si>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</si>
  <si>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</si>
  <si>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</si>
  <si>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</si>
  <si>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</si>
  <si>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</si>
  <si>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</si>
  <si>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</si>
  <si>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</si>
  <si>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</si>
  <si>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</si>
  <si>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</si>
  <si>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</si>
  <si>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</si>
  <si>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</si>
  <si>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</si>
  <si>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</si>
  <si>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</si>
  <si>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</si>
  <si>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</si>
  <si>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</si>
  <si>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</si>
  <si>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</si>
  <si>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</si>
  <si>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</si>
  <si>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</si>
  <si>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</si>
  <si>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</si>
  <si>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</si>
  <si>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</si>
  <si>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</si>
  <si>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</si>
  <si>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</si>
  <si>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</si>
  <si>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</si>
  <si>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</si>
  <si>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</si>
  <si>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</si>
  <si>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</si>
  <si>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</si>
  <si>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</si>
  <si>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</si>
  <si>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</si>
  <si>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</si>
  <si>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</si>
  <si>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</si>
  <si>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</si>
  <si>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</si>
  <si>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</si>
  <si>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</si>
  <si>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</si>
  <si>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</si>
  <si>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</si>
  <si>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</si>
  <si>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</si>
  <si>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</si>
  <si>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</si>
  <si>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</si>
  <si>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</si>
  <si>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</si>
  <si>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</si>
  <si>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</si>
  <si>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</si>
  <si>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</si>
  <si>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</si>
  <si>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</si>
  <si>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</si>
  <si>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</si>
  <si>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</si>
  <si>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</si>
  <si>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</si>
  <si>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</si>
  <si>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</si>
  <si>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</si>
  <si>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</si>
  <si>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</si>
  <si>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</si>
  <si>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</si>
  <si>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</si>
  <si>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</si>
  <si>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</si>
  <si>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</si>
  <si>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</si>
  <si>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</si>
  <si>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</si>
  <si>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</si>
  <si>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</si>
  <si>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</si>
  <si>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</si>
  <si>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</si>
  <si>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</si>
  <si>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</si>
  <si>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</si>
  <si>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</si>
  <si>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</si>
  <si>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</si>
  <si>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</si>
  <si>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</si>
  <si>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</si>
  <si>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</si>
  <si>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</si>
  <si>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</si>
  <si>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</si>
  <si>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</si>
  <si>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</si>
  <si>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</si>
  <si>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</si>
  <si>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</si>
  <si>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</si>
  <si>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</si>
  <si>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</si>
  <si>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</si>
  <si>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</si>
  <si>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</si>
  <si>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</si>
  <si>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</si>
  <si>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</si>
  <si>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</si>
  <si>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</si>
  <si>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</si>
  <si>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</si>
  <si>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</si>
  <si>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</si>
  <si>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</si>
  <si>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</si>
  <si>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</si>
  <si>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</si>
  <si>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</si>
  <si>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</si>
  <si>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</si>
  <si>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</si>
  <si>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</si>
  <si>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</si>
  <si>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</si>
  <si>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</si>
  <si>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</si>
  <si>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</si>
  <si>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</si>
  <si>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</si>
  <si>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</si>
  <si>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</si>
  <si>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</si>
  <si>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</si>
  <si>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</si>
  <si>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</si>
  <si>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</si>
  <si>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</si>
  <si>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</si>
  <si>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</si>
  <si>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</si>
  <si>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</si>
  <si>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</si>
  <si>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</si>
  <si>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</si>
  <si>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</si>
  <si>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</si>
  <si>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</si>
  <si>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</si>
  <si>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</si>
  <si>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</si>
  <si>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</si>
  <si>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</si>
  <si>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</si>
  <si>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</si>
  <si>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</si>
  <si>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</si>
  <si>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</si>
  <si>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</si>
  <si>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</si>
  <si>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</si>
  <si>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</si>
  <si>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</si>
  <si>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</si>
  <si>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</si>
  <si>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</si>
  <si>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</si>
  <si>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</si>
  <si>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</si>
  <si>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</si>
  <si>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</si>
  <si>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</si>
  <si>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</si>
  <si>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</si>
  <si>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</si>
  <si>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</si>
  <si>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</si>
  <si>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</si>
  <si>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</si>
  <si>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</si>
  <si>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</si>
  <si>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</si>
  <si>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</si>
  <si>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</si>
  <si>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</si>
  <si>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</si>
  <si>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</si>
  <si>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</si>
  <si>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</si>
  <si>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</si>
  <si>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</si>
  <si>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</si>
  <si>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</si>
  <si>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</si>
  <si>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</si>
  <si>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</si>
  <si>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</si>
  <si>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</si>
  <si>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</si>
  <si>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</si>
  <si>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</si>
  <si>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</si>
  <si>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</si>
  <si>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</si>
  <si>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</si>
  <si>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</si>
  <si>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</si>
  <si>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</si>
  <si>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</si>
  <si>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</si>
  <si>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</si>
  <si>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</si>
  <si>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</si>
  <si>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</si>
  <si>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</si>
  <si>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</si>
  <si>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</si>
  <si>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</si>
  <si>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</si>
  <si>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</si>
  <si>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</si>
  <si>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</si>
  <si>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</si>
  <si>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</si>
  <si>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</si>
  <si>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</si>
  <si>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</si>
  <si>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</si>
  <si>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</si>
  <si>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</si>
  <si>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</si>
  <si>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</si>
  <si>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</si>
  <si>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</si>
  <si>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</si>
  <si>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</si>
  <si>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</si>
  <si>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</si>
  <si>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</si>
  <si>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</si>
  <si>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</si>
  <si>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</si>
  <si>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</si>
  <si>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</si>
  <si>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</si>
  <si>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</si>
  <si>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</si>
  <si>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</si>
  <si>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</si>
  <si>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</si>
  <si>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</si>
  <si>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</si>
  <si>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</si>
  <si>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</si>
  <si>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</si>
  <si>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</si>
  <si>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</si>
  <si>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</si>
  <si>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</si>
  <si>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</si>
  <si>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</si>
  <si>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</si>
  <si>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</si>
  <si>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</si>
  <si>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</si>
  <si>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</si>
  <si>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</si>
  <si>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</si>
  <si>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</si>
  <si>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</si>
  <si>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</si>
  <si>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</si>
  <si>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</si>
  <si>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</si>
  <si>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</si>
  <si>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</si>
  <si>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</si>
  <si>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</si>
  <si>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</si>
  <si>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</si>
  <si>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</si>
  <si>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</si>
  <si>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</si>
  <si>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</si>
  <si>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</si>
  <si>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</si>
  <si>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</si>
  <si>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</si>
  <si>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</si>
  <si>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</si>
  <si>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</si>
  <si>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</si>
  <si>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</si>
  <si>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</si>
  <si>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</si>
  <si>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</si>
  <si>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</si>
  <si>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</si>
  <si>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</si>
  <si>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</si>
  <si>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</si>
  <si>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</si>
  <si>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</si>
  <si>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</si>
  <si>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</si>
  <si>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</si>
  <si>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</si>
  <si>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</si>
  <si>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</si>
  <si>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</si>
  <si>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</si>
  <si>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</si>
  <si>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</si>
  <si>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</si>
  <si>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</si>
  <si>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</si>
  <si>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</si>
  <si>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</si>
  <si>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</si>
  <si>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</si>
  <si>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</si>
  <si>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</si>
  <si>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</si>
  <si>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</si>
  <si>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</si>
  <si>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</si>
  <si>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</si>
  <si>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</si>
  <si>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</si>
  <si>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</si>
  <si>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</si>
  <si>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</si>
  <si>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</si>
  <si>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</si>
  <si>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</si>
  <si>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</si>
  <si>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</si>
  <si>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</si>
  <si>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</si>
  <si>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</si>
  <si>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</si>
  <si>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</si>
  <si>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</si>
  <si>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</si>
  <si>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</si>
  <si>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</si>
  <si>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</si>
  <si>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</si>
  <si>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</si>
  <si>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</si>
  <si>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</si>
  <si>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</si>
  <si>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</si>
  <si>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</si>
  <si>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</si>
  <si>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</si>
  <si>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</si>
  <si>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</si>
  <si>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</si>
  <si>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</si>
  <si>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</si>
  <si>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</si>
  <si>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</si>
  <si>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</si>
  <si>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</si>
  <si>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</si>
  <si>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</si>
  <si>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</si>
  <si>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</si>
  <si>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</si>
  <si>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</si>
  <si>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</si>
  <si>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</si>
  <si>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</si>
  <si>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</si>
  <si>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</si>
  <si>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</si>
  <si>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</si>
  <si>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</si>
  <si>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</si>
  <si>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</si>
  <si>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</si>
  <si>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</si>
  <si>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</si>
  <si>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</si>
  <si>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</si>
  <si>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</si>
  <si>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</si>
  <si>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</si>
  <si>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</si>
  <si>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</si>
  <si>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</si>
  <si>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</si>
  <si>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</si>
  <si>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</si>
  <si>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</si>
  <si>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</si>
  <si>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</si>
  <si>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</si>
  <si>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</si>
  <si>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</si>
  <si>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</si>
  <si>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</si>
  <si>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</si>
  <si>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</si>
  <si>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</si>
  <si>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</si>
  <si>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</si>
  <si>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</si>
  <si>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</si>
  <si>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</si>
  <si>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</si>
  <si>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</si>
  <si>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</si>
  <si>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</si>
  <si>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</si>
  <si>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</si>
  <si>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</si>
  <si>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</si>
  <si>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</si>
  <si>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</si>
  <si>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</si>
  <si>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</si>
  <si>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</si>
  <si>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</si>
  <si>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</si>
  <si>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</si>
  <si>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</si>
  <si>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</si>
  <si>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</si>
  <si>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</si>
  <si>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</si>
  <si>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</si>
  <si>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</si>
  <si>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</si>
  <si>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</si>
  <si>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</si>
  <si>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</si>
  <si>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</si>
  <si>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</si>
  <si>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</si>
  <si>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</si>
  <si>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</si>
  <si>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</si>
  <si>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</si>
  <si>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</si>
  <si>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</si>
  <si>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</si>
  <si>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</si>
  <si>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</si>
  <si>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</si>
  <si>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</si>
  <si>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</si>
  <si>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</si>
  <si>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</si>
  <si>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</si>
  <si>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</si>
  <si>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</si>
  <si>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</si>
  <si>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</si>
  <si>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</si>
  <si>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</si>
  <si>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</si>
  <si>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</si>
  <si>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</si>
  <si>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</si>
  <si>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</si>
  <si>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</si>
  <si>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</si>
  <si>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</si>
  <si>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</si>
  <si>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</si>
  <si>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</si>
  <si>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</si>
  <si>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</si>
  <si>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</si>
  <si>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</si>
  <si>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</si>
  <si>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</si>
  <si>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</si>
  <si>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</si>
  <si>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</si>
  <si>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</si>
  <si>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</si>
  <si>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</si>
  <si>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</si>
  <si>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</si>
  <si>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</si>
  <si>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</si>
  <si>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</si>
  <si>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</si>
  <si>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</si>
  <si>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</si>
  <si>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</si>
  <si>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</si>
  <si>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</si>
  <si>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</si>
  <si>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</si>
  <si>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</si>
  <si>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</si>
  <si>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</si>
  <si>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</si>
  <si>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</si>
  <si>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</si>
  <si>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</si>
  <si>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</si>
  <si>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</si>
  <si>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</si>
  <si>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</si>
  <si>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</si>
  <si>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</si>
  <si>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</si>
  <si>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</si>
  <si>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</si>
  <si>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</si>
  <si>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</si>
  <si>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</si>
  <si>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</si>
  <si>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</si>
  <si>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</si>
  <si>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</si>
  <si>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</si>
  <si>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</si>
  <si>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</si>
  <si>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</si>
  <si>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</si>
  <si>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</si>
  <si>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</si>
  <si>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</si>
  <si>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</si>
  <si>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</si>
  <si>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</si>
  <si>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</si>
  <si>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</si>
  <si>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</si>
  <si>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</si>
  <si>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</si>
  <si>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</si>
  <si>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</si>
  <si>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</si>
  <si>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</si>
  <si>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</si>
  <si>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</si>
  <si>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</si>
  <si>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</si>
  <si>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</si>
  <si>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</si>
  <si>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</si>
  <si>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</si>
  <si>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</si>
  <si>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</si>
  <si>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</si>
  <si>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</si>
  <si>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</si>
  <si>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</si>
  <si>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</si>
  <si>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</si>
  <si>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</si>
  <si>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</si>
  <si>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</si>
  <si>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</si>
  <si>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</si>
  <si>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</si>
  <si>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</si>
  <si>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</si>
  <si>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</si>
  <si>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</si>
  <si>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</si>
  <si>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</si>
  <si>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</si>
  <si>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</si>
  <si>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</si>
  <si>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</si>
  <si>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</si>
  <si>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</si>
  <si>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</si>
  <si>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</si>
  <si>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</si>
  <si>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</si>
  <si>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</si>
  <si>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</si>
  <si>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</si>
  <si>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</si>
  <si>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</si>
  <si>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</si>
  <si>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</si>
  <si>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</si>
  <si>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</si>
  <si>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</si>
  <si>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</si>
  <si>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</si>
  <si>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</si>
  <si>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</si>
  <si>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</si>
  <si>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</si>
  <si>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</si>
  <si>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</si>
  <si>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</si>
  <si>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</si>
  <si>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</si>
  <si>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</si>
  <si>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</si>
  <si>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</si>
  <si>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</si>
  <si>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</si>
  <si>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</si>
  <si>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</si>
  <si>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</si>
  <si>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</si>
  <si>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</si>
  <si>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</si>
  <si>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</si>
  <si>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</si>
  <si>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</si>
  <si>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</si>
  <si>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</si>
  <si>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</si>
  <si>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</si>
  <si>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</si>
  <si>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</si>
  <si>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</si>
  <si>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</si>
  <si>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</si>
  <si>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</si>
  <si>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</si>
  <si>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</si>
  <si>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</si>
  <si>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</si>
  <si>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</si>
  <si>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</si>
  <si>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</si>
  <si>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</si>
  <si>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</si>
  <si>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</si>
  <si>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</si>
  <si>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</si>
  <si>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</si>
  <si>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</si>
  <si>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</si>
  <si>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</si>
  <si>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</si>
  <si>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</si>
  <si>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</si>
  <si>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</si>
  <si>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</si>
  <si>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</si>
  <si>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</si>
  <si>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</si>
  <si>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</si>
  <si>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</si>
  <si>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</si>
  <si>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</si>
  <si>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</si>
  <si>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</si>
  <si>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</si>
  <si>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</si>
  <si>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</si>
  <si>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</si>
  <si>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</si>
  <si>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</si>
  <si>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</si>
  <si>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</si>
  <si>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</si>
  <si>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</si>
  <si>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</si>
  <si>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</si>
  <si>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</si>
  <si>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</si>
  <si>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</si>
  <si>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</si>
  <si>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</si>
  <si>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</si>
  <si>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</si>
  <si>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</si>
  <si>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</si>
  <si>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</si>
  <si>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</si>
  <si>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</si>
  <si>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</si>
  <si>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</si>
  <si>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</si>
  <si>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</si>
  <si>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</si>
  <si>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</si>
  <si>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</si>
  <si>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</si>
  <si>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</si>
  <si>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</si>
  <si>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</si>
  <si>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</si>
  <si>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</si>
  <si>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</si>
  <si>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</si>
  <si>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</si>
  <si>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</si>
  <si>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</si>
  <si>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</si>
  <si>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</si>
  <si>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</si>
  <si>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</si>
  <si>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</si>
  <si>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</si>
  <si>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</si>
  <si>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</si>
  <si>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</si>
  <si>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</si>
  <si>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</si>
  <si>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</si>
  <si>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</si>
  <si>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</si>
  <si>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</si>
  <si>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</si>
  <si>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</si>
  <si>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</si>
  <si>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</si>
  <si>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</si>
  <si>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</si>
  <si>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</si>
  <si>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</si>
  <si>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</si>
  <si>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</si>
  <si>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</si>
  <si>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</si>
  <si>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</si>
  <si>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</si>
  <si>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</si>
  <si>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</si>
  <si>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</si>
  <si>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</si>
  <si>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</si>
  <si>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</si>
  <si>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</si>
  <si>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</si>
  <si>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</si>
  <si>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</si>
  <si>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</si>
  <si>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</si>
  <si>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</si>
  <si>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</si>
  <si>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</si>
  <si>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</si>
  <si>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</si>
  <si>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</si>
  <si>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</si>
  <si>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</si>
  <si>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</si>
  <si>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</si>
  <si>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</si>
  <si>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</si>
  <si>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</si>
  <si>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</si>
  <si>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</si>
  <si>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</si>
  <si>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</si>
  <si>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</si>
  <si>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</si>
  <si>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</si>
  <si>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</si>
  <si>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</si>
  <si>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</si>
  <si>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</si>
  <si>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</si>
  <si>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</si>
  <si>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</si>
  <si>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</si>
  <si>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</si>
  <si>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</si>
  <si>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</si>
  <si>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</si>
  <si>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</si>
  <si>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</si>
  <si>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</si>
  <si>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</si>
  <si>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</si>
  <si>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</si>
  <si>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</si>
  <si>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</si>
  <si>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</si>
  <si>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</si>
  <si>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</si>
  <si>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</si>
  <si>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</si>
  <si>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</si>
  <si>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</si>
  <si>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</si>
  <si>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</si>
  <si>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</si>
  <si>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</si>
  <si>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</si>
  <si>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</si>
  <si>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</si>
  <si>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</si>
  <si>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</si>
  <si>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</si>
  <si>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</si>
  <si>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</si>
  <si>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</si>
  <si>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</si>
  <si>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</si>
  <si>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</si>
  <si>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</si>
  <si>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</si>
  <si>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</si>
  <si>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</si>
  <si>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</si>
  <si>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</si>
  <si>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</si>
  <si>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</si>
  <si>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</si>
  <si>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</si>
  <si>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</si>
  <si>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</si>
  <si>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</si>
  <si>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</si>
  <si>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</si>
  <si>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</si>
  <si>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</si>
  <si>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</si>
  <si>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</si>
  <si>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</si>
  <si>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</si>
  <si>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</si>
  <si>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</si>
  <si>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</si>
  <si>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</si>
  <si>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</si>
  <si>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</si>
  <si>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</si>
  <si>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</si>
  <si>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</si>
  <si>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</si>
  <si>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</si>
  <si>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</si>
  <si>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</si>
  <si>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</si>
  <si>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</si>
  <si>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</si>
  <si>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</si>
  <si>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</si>
  <si>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</si>
  <si>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</si>
  <si>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</si>
  <si>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</si>
  <si>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</si>
  <si>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</si>
  <si>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</si>
  <si>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</si>
  <si>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</si>
  <si>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</si>
  <si>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</si>
  <si>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</si>
  <si>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</si>
  <si>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</si>
  <si>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</si>
  <si>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</si>
  <si>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</si>
  <si>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</si>
  <si>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</si>
  <si>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</si>
  <si>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</si>
  <si>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</si>
  <si>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</si>
  <si>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</si>
  <si>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</si>
  <si>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</si>
  <si>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</si>
  <si>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</si>
  <si>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</si>
  <si>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</si>
  <si>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</si>
  <si>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</si>
  <si>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</si>
  <si>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</si>
  <si>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</si>
  <si>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</si>
  <si>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</si>
  <si>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</si>
  <si>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</si>
  <si>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</si>
  <si>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</si>
  <si>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</si>
  <si>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</si>
  <si>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</si>
  <si>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</si>
  <si>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</si>
  <si>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</si>
  <si>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</si>
  <si>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</si>
  <si>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</si>
  <si>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</si>
  <si>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</si>
  <si>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</si>
  <si>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</si>
  <si>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</si>
  <si>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</si>
  <si>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</si>
  <si>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</si>
  <si>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</si>
  <si>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</si>
  <si>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</si>
  <si>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</si>
  <si>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</si>
  <si>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</si>
  <si>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</si>
  <si>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</si>
  <si>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</si>
  <si>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</si>
  <si>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</si>
  <si>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</si>
  <si>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</si>
  <si>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</si>
  <si>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</si>
  <si>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</si>
  <si>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</si>
  <si>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</si>
  <si>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</si>
  <si>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</si>
  <si>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</si>
  <si>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</si>
  <si>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</si>
  <si>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</si>
  <si>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</si>
  <si>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</si>
  <si>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</si>
  <si>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</si>
  <si>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</si>
  <si>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</si>
  <si>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</si>
  <si>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</si>
  <si>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</si>
  <si>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</si>
  <si>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</si>
  <si>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</si>
  <si>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</si>
  <si>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</si>
  <si>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</si>
  <si>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</si>
  <si>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</si>
  <si>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</si>
  <si>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</si>
  <si>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</si>
  <si>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</si>
  <si>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</si>
  <si>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</si>
  <si>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</si>
  <si>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</si>
  <si>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</si>
  <si>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</si>
  <si>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</si>
  <si>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</si>
  <si>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</si>
  <si>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</si>
  <si>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</si>
  <si>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</si>
  <si>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</si>
  <si>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</si>
  <si>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</si>
  <si>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</si>
  <si>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</si>
  <si>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</si>
  <si>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</si>
  <si>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</si>
  <si>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</si>
  <si>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</si>
  <si>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</si>
  <si>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</si>
  <si>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</si>
  <si>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</si>
  <si>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</si>
  <si>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</si>
  <si>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</si>
  <si>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</si>
  <si>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</si>
  <si>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</si>
  <si>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</si>
  <si>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</si>
  <si>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</si>
  <si>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</si>
  <si>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</si>
  <si>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</si>
  <si>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</si>
  <si>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</si>
  <si>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</si>
  <si>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</si>
  <si>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</si>
  <si>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</si>
  <si>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</si>
  <si>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</si>
  <si>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</si>
  <si>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</si>
  <si>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</si>
  <si>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</si>
  <si>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</si>
  <si>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</si>
  <si>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</si>
  <si>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</si>
  <si>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</si>
  <si>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</si>
  <si>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</si>
  <si>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</si>
  <si>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</si>
  <si>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</si>
  <si>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</si>
  <si>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</si>
  <si>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</si>
  <si>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</si>
  <si>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</si>
  <si>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</si>
  <si>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</si>
  <si>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</si>
  <si>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</si>
  <si>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</si>
  <si>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</si>
  <si>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</si>
  <si>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</si>
  <si>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</si>
  <si>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</si>
  <si>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</si>
  <si>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</si>
  <si>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</si>
  <si>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</si>
  <si>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</si>
  <si>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</si>
  <si>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</si>
  <si>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</si>
  <si>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</si>
  <si>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</si>
  <si>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</si>
  <si>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</si>
  <si>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</si>
  <si>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</si>
  <si>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</si>
  <si>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</si>
  <si>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</si>
  <si>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</si>
  <si>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</si>
  <si>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</si>
  <si>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</si>
  <si>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</si>
  <si>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</si>
  <si>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</si>
  <si>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</si>
  <si>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</si>
  <si>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</si>
  <si>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</si>
  <si>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</si>
  <si>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</si>
  <si>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</si>
  <si>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</si>
  <si>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</si>
  <si>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</si>
  <si>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</si>
  <si>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</si>
  <si>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</si>
  <si>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</si>
  <si>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</si>
  <si>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</si>
  <si>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</si>
  <si>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</si>
  <si>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</si>
  <si>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</si>
  <si>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</si>
  <si>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</si>
  <si>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</si>
  <si>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</si>
  <si>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</si>
  <si>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</si>
  <si>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</si>
  <si>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</si>
  <si>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</si>
  <si>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</si>
  <si>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</si>
  <si>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</si>
  <si>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</si>
  <si>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</si>
  <si>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</si>
  <si>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</si>
  <si>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</si>
  <si>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</si>
  <si>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</si>
  <si>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</si>
  <si>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</si>
  <si>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</si>
  <si>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</si>
  <si>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</si>
  <si>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</si>
  <si>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</si>
  <si>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</si>
  <si>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</si>
  <si>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</si>
  <si>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</si>
  <si>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</si>
  <si>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</si>
  <si>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</si>
  <si>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</si>
  <si>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</si>
  <si>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</si>
  <si>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</si>
  <si>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</si>
  <si>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</si>
  <si>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</si>
  <si>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</si>
  <si>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</si>
  <si>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</si>
  <si>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</si>
  <si>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</si>
  <si>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</si>
  <si>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</si>
  <si>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</si>
  <si>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</si>
  <si>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</si>
  <si>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</si>
  <si>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</si>
  <si>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</si>
  <si>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</si>
  <si>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</si>
  <si>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</si>
  <si>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</si>
  <si>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</si>
  <si>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</si>
  <si>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</si>
  <si>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</si>
  <si>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</si>
  <si>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</si>
  <si>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</si>
  <si>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</si>
  <si>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</si>
  <si>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</si>
  <si>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</si>
  <si>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</si>
  <si>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</si>
  <si>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</si>
  <si>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</si>
  <si>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</si>
  <si>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</si>
  <si>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</si>
  <si>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</si>
  <si>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</si>
  <si>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</si>
  <si>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</si>
  <si>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</si>
  <si>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</si>
  <si>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</si>
  <si>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</si>
  <si>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</si>
  <si>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</si>
  <si>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</si>
  <si>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</si>
  <si>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</si>
  <si>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</si>
  <si>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</si>
  <si>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</si>
  <si>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</si>
  <si>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</si>
  <si>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</si>
  <si>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</si>
  <si>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</si>
  <si>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</si>
  <si>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</si>
  <si>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</si>
  <si>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</si>
  <si>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</si>
  <si>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</si>
  <si>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</si>
  <si>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</si>
  <si>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</si>
  <si>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</si>
  <si>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</si>
  <si>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</si>
  <si>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</si>
  <si>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</si>
  <si>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</si>
  <si>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</si>
  <si>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</si>
  <si>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</si>
  <si>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</si>
  <si>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</si>
  <si>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</si>
  <si>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</si>
  <si>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</si>
  <si>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</si>
  <si>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</si>
  <si>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</si>
  <si>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</si>
  <si>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</si>
  <si>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</si>
  <si>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</si>
  <si>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</si>
  <si>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</si>
  <si>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</si>
  <si>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</si>
  <si>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</si>
  <si>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</si>
  <si>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</si>
  <si>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</si>
  <si>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</si>
  <si>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</si>
  <si>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</si>
  <si>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</si>
  <si>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</si>
  <si>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</si>
  <si>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</si>
  <si>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</si>
  <si>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</si>
  <si>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</si>
  <si>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</si>
  <si>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</si>
  <si>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</si>
  <si>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</si>
  <si>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</si>
  <si>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</si>
  <si>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</si>
  <si>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</si>
  <si>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</si>
  <si>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</si>
  <si>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</si>
  <si>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</si>
  <si>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</si>
  <si>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</si>
  <si>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</si>
  <si>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</si>
  <si>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</si>
  <si>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</si>
  <si>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</si>
  <si>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</si>
  <si>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</si>
  <si>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</si>
  <si>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</si>
  <si>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</si>
  <si>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</si>
  <si>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</si>
  <si>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</si>
  <si>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</si>
  <si>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</si>
  <si>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</si>
  <si>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</si>
  <si>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</si>
  <si>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</si>
  <si>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</si>
  <si>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</si>
  <si>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</si>
  <si>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</si>
  <si>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</si>
  <si>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</si>
  <si>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</si>
  <si>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</si>
  <si>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</si>
  <si>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</si>
  <si>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</si>
  <si>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</si>
  <si>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</si>
  <si>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</si>
  <si>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</si>
  <si>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</si>
  <si>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</si>
  <si>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</si>
  <si>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</si>
  <si>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</si>
  <si>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</si>
  <si>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</si>
  <si>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</si>
  <si>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</si>
  <si>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</si>
  <si>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</si>
  <si>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</si>
  <si>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</si>
  <si>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</si>
  <si>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</si>
  <si>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</si>
  <si>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</si>
  <si>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</si>
  <si>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</si>
  <si>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</si>
  <si>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</si>
  <si>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</si>
  <si>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</si>
  <si>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</si>
  <si>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</si>
  <si>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</si>
  <si>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</si>
  <si>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</si>
  <si>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</si>
  <si>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</si>
  <si>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</si>
  <si>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</si>
  <si>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</si>
  <si>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</si>
  <si>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</si>
  <si>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</si>
  <si>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</si>
  <si>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</si>
  <si>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</si>
  <si>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</si>
  <si>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</si>
  <si>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</si>
  <si>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</si>
  <si>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</si>
  <si>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</si>
  <si>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</si>
  <si>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</si>
  <si>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</si>
  <si>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</si>
  <si>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</si>
  <si>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</si>
  <si>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</si>
  <si>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</si>
  <si>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</si>
  <si>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</si>
  <si>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</si>
  <si>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</si>
  <si>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</si>
  <si>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</si>
  <si>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</si>
  <si>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</si>
  <si>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</si>
  <si>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</si>
  <si>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</si>
  <si>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</si>
  <si>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</si>
  <si>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</si>
  <si>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</si>
  <si>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</si>
  <si>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</si>
  <si>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</si>
  <si>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</si>
  <si>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</si>
  <si>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</si>
  <si>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</si>
  <si>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</si>
  <si>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</si>
  <si>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</si>
  <si>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</si>
  <si>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</si>
  <si>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</si>
  <si>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</si>
  <si>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</si>
  <si>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</si>
  <si>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</si>
  <si>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</si>
  <si>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</si>
  <si>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</si>
  <si>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</si>
  <si>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</si>
  <si>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</si>
  <si>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</si>
  <si>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</si>
  <si>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</si>
  <si>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</si>
  <si>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</si>
  <si>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</si>
  <si>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</si>
  <si>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</si>
  <si>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</si>
  <si>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</si>
  <si>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</si>
  <si>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</si>
  <si>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</si>
  <si>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</si>
  <si>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</si>
  <si>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</si>
  <si>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</si>
  <si>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</si>
  <si>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</si>
  <si>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</si>
  <si>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</si>
  <si>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</si>
  <si>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</si>
  <si>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</si>
  <si>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</si>
  <si>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</si>
  <si>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</si>
  <si>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</si>
  <si>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</si>
  <si>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</si>
  <si>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</si>
  <si>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</si>
  <si>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</si>
  <si>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</si>
  <si>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</si>
  <si>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</si>
  <si>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</si>
  <si>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</si>
  <si>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</si>
  <si>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</si>
  <si>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</si>
  <si>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</si>
  <si>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</si>
  <si>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</si>
  <si>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</si>
  <si>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</si>
  <si>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</si>
  <si>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</si>
  <si>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</si>
  <si>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</si>
  <si>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</si>
  <si>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</si>
  <si>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</si>
  <si>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</si>
  <si>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</si>
  <si>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</si>
  <si>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</si>
  <si>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</si>
  <si>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</si>
  <si>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</si>
  <si>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</si>
  <si>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</si>
  <si>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</si>
  <si>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</si>
  <si>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</si>
  <si>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</si>
  <si>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</si>
  <si>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</si>
  <si>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</si>
  <si>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</si>
  <si>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</si>
  <si>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</si>
  <si>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</si>
  <si>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</si>
  <si>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</si>
  <si>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</si>
  <si>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</si>
  <si>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</si>
  <si>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</si>
  <si>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</si>
  <si>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</si>
  <si>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</si>
  <si>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</si>
  <si>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</si>
  <si>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</si>
  <si>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</si>
  <si>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</si>
  <si>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</si>
  <si>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</si>
  <si>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</si>
  <si>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</si>
  <si>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</si>
  <si>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</si>
  <si>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</si>
  <si>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</si>
  <si>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</si>
  <si>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</si>
  <si>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</si>
  <si>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</si>
  <si>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</si>
  <si>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</si>
  <si>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</si>
  <si>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</si>
  <si>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</si>
  <si>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</si>
  <si>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</si>
  <si>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</si>
  <si>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</si>
  <si>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</si>
  <si>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</si>
  <si>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</si>
  <si>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</si>
  <si>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</si>
  <si>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</si>
  <si>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</si>
  <si>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</si>
  <si>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</si>
  <si>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</si>
  <si>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</si>
  <si>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</si>
  <si>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</si>
  <si>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</si>
  <si>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</si>
  <si>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</si>
  <si>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</si>
  <si>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</si>
  <si>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</si>
  <si>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</si>
  <si>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</si>
  <si>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</si>
  <si>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</si>
  <si>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</si>
  <si>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</si>
  <si>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</si>
  <si>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</si>
  <si>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</si>
  <si>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</si>
  <si>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</si>
  <si>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</si>
  <si>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</si>
  <si>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</si>
  <si>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</si>
  <si>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</si>
  <si>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</si>
  <si>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</si>
  <si>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</si>
  <si>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</si>
  <si>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</si>
  <si>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</si>
  <si>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</si>
  <si>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</si>
  <si>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</si>
  <si>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</si>
  <si>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</si>
  <si>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</si>
  <si>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</si>
  <si>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</si>
  <si>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</si>
  <si>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</si>
  <si>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</si>
  <si>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</si>
  <si>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</si>
  <si>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</si>
  <si>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</si>
  <si>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</si>
  <si>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</si>
  <si>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</si>
  <si>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</si>
  <si>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</si>
  <si>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</si>
  <si>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</si>
  <si>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</si>
  <si>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</si>
  <si>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</si>
  <si>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</si>
  <si>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</si>
  <si>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</si>
  <si>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</si>
  <si>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</si>
  <si>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</si>
  <si>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</si>
  <si>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</si>
  <si>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</si>
  <si>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</si>
  <si>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</si>
  <si>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</si>
  <si>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</si>
  <si>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</si>
  <si>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</si>
  <si>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</si>
  <si>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</si>
  <si>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</si>
  <si>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</si>
  <si>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</si>
  <si>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</si>
  <si>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</si>
  <si>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</si>
  <si>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</si>
  <si>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</si>
  <si>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</si>
  <si>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</si>
  <si>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</si>
  <si>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</si>
  <si>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</si>
  <si>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</si>
  <si>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</si>
  <si>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</si>
  <si>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</si>
  <si>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</si>
  <si>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</si>
  <si>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</si>
  <si>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</si>
  <si>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</si>
  <si>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</si>
  <si>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</si>
  <si>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</si>
  <si>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</si>
  <si>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</si>
  <si>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</si>
  <si>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</si>
  <si>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</si>
  <si>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</si>
  <si>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</si>
  <si>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</si>
  <si>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</si>
  <si>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</si>
  <si>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</si>
  <si>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</si>
  <si>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</si>
  <si>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</si>
  <si>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</si>
  <si>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</si>
  <si>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</si>
  <si>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</si>
  <si>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</si>
  <si>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</si>
  <si>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</si>
  <si>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</si>
  <si>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</si>
  <si>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</si>
  <si>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</si>
  <si>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</si>
  <si>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</si>
  <si>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</si>
  <si>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</si>
  <si>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</si>
  <si>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</si>
  <si>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</si>
  <si>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</si>
  <si>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</si>
  <si>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</si>
  <si>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</si>
  <si>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</si>
  <si>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</si>
  <si>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</si>
  <si>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</si>
  <si>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</si>
  <si>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</si>
  <si>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</si>
  <si>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</si>
  <si>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</si>
  <si>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</si>
  <si>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</si>
  <si>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</si>
  <si>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</si>
  <si>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</si>
  <si>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</si>
  <si>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</si>
  <si>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</si>
  <si>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</si>
  <si>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</si>
  <si>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</si>
  <si>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</si>
  <si>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</si>
  <si>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</si>
  <si>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</si>
  <si>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</si>
  <si>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</si>
  <si>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</si>
  <si>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</si>
  <si>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</si>
  <si>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</si>
  <si>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</si>
  <si>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</si>
  <si>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</si>
  <si>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</si>
  <si>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</si>
  <si>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</si>
  <si>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</si>
  <si>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</si>
  <si>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</si>
  <si>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</si>
  <si>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</si>
  <si>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</si>
  <si>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</si>
  <si>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</si>
  <si>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</si>
  <si>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</si>
  <si>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</si>
  <si>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</si>
  <si>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</si>
  <si>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</si>
  <si>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</si>
  <si>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</si>
  <si>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</si>
  <si>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</si>
  <si>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</si>
  <si>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</si>
  <si>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</si>
  <si>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</si>
  <si>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</si>
  <si>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</si>
  <si>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</si>
  <si>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</si>
  <si>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</si>
  <si>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</si>
  <si>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</si>
  <si>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</si>
  <si>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</si>
  <si>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</si>
  <si>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</si>
  <si>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</si>
  <si>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</si>
  <si>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</si>
  <si>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</si>
  <si>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</si>
  <si>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</si>
  <si>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</si>
  <si>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</si>
  <si>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</si>
  <si>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</si>
  <si>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</si>
  <si>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</si>
  <si>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</si>
  <si>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</si>
  <si>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</si>
  <si>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</si>
  <si>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</si>
  <si>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</si>
  <si>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</si>
  <si>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</si>
  <si>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</si>
  <si>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</si>
  <si>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</si>
  <si>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</si>
  <si>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</si>
  <si>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</si>
  <si>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</si>
  <si>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</si>
  <si>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</si>
  <si>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</si>
  <si>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</si>
  <si>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</si>
  <si>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</si>
  <si>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</si>
  <si>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</si>
  <si>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</si>
  <si>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</si>
  <si>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</si>
  <si>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</si>
  <si>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</si>
  <si>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</si>
  <si>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</si>
  <si>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</si>
  <si>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</si>
  <si>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</si>
  <si>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</si>
  <si>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</si>
  <si>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</si>
  <si>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</si>
  <si>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</si>
  <si>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</si>
  <si>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</si>
  <si>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</si>
  <si>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</si>
  <si>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</si>
  <si>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</si>
  <si>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</si>
  <si>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</si>
  <si>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</si>
  <si>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</si>
  <si>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</si>
  <si>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</si>
  <si>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</si>
  <si>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</si>
  <si>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</si>
  <si>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</si>
  <si>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</si>
  <si>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</si>
  <si>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</si>
  <si>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</si>
  <si>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</si>
  <si>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</si>
  <si>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</si>
  <si>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</si>
  <si>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</si>
  <si>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</si>
  <si>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</si>
  <si>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</si>
  <si>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</si>
  <si>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</si>
  <si>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</si>
  <si>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</si>
  <si>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</si>
  <si>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</si>
  <si>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</si>
  <si>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</si>
  <si>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</si>
  <si>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</si>
  <si>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</si>
  <si>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</si>
  <si>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</si>
  <si>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</si>
  <si>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</si>
  <si>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</si>
  <si>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</si>
  <si>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</si>
  <si>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</si>
  <si>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</si>
  <si>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</si>
  <si>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</si>
  <si>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</si>
  <si>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</si>
  <si>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</si>
  <si>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</si>
  <si>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</si>
  <si>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</si>
  <si>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</si>
  <si>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</si>
  <si>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</si>
  <si>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</si>
  <si>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</si>
  <si>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</si>
  <si>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</si>
  <si>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</si>
  <si>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</si>
  <si>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</si>
  <si>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</si>
  <si>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</si>
  <si>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</si>
  <si>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</si>
  <si>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</si>
  <si>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</si>
  <si>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</si>
  <si>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</si>
  <si>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</si>
  <si>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</si>
  <si>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</si>
  <si>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</si>
  <si>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</si>
  <si>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</si>
  <si>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</si>
  <si>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</si>
  <si>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</si>
  <si>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</si>
  <si>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</si>
  <si>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</si>
  <si>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</si>
  <si>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</si>
  <si>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</si>
  <si>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</si>
  <si>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</si>
  <si>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</si>
  <si>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</si>
  <si>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</si>
  <si>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</si>
  <si>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</si>
  <si>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</si>
  <si>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</si>
  <si>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</si>
  <si>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</si>
  <si>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</si>
  <si>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</si>
  <si>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</si>
  <si>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</si>
  <si>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</si>
  <si>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</si>
  <si>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</si>
  <si>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</si>
  <si>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</si>
  <si>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</si>
  <si>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</si>
  <si>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</si>
  <si>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</si>
  <si>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</si>
  <si>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</si>
  <si>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</si>
  <si>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</si>
  <si>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</si>
  <si>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</si>
  <si>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</si>
  <si>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</si>
  <si>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</si>
  <si>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</si>
  <si>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</si>
  <si>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</si>
  <si>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</si>
  <si>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</si>
  <si>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</si>
  <si>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</si>
  <si>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</si>
  <si>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</si>
  <si>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</si>
  <si>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</si>
  <si>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</si>
  <si>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</si>
  <si>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</si>
  <si>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</si>
  <si>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</si>
  <si>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</si>
  <si>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</si>
  <si>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</si>
  <si>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</si>
  <si>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</si>
  <si>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</si>
  <si>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</si>
  <si>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</si>
  <si>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</si>
  <si>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</si>
  <si>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</si>
  <si>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</si>
  <si>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</si>
  <si>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</si>
  <si>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</si>
  <si>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</si>
  <si>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</si>
  <si>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</si>
  <si>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</si>
  <si>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</si>
  <si>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</si>
  <si>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</si>
  <si>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</si>
  <si>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</si>
  <si>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</si>
  <si>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</si>
  <si>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</si>
  <si>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</si>
  <si>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</si>
  <si>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</si>
  <si>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</si>
  <si>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</si>
  <si>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</si>
  <si>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</si>
  <si>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</si>
  <si>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</si>
  <si>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</si>
  <si>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</si>
  <si>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</si>
  <si>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</si>
  <si>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</si>
  <si>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</si>
  <si>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</si>
  <si>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</si>
  <si>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</si>
  <si>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</si>
  <si>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</si>
  <si>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</si>
  <si>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</si>
  <si>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</si>
  <si>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</si>
  <si>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</si>
  <si>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</si>
  <si>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</si>
  <si>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</si>
  <si>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</si>
  <si>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</si>
  <si>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</si>
  <si>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</si>
  <si>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</si>
  <si>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</si>
  <si>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</si>
  <si>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</si>
  <si>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</si>
  <si>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</si>
  <si>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</si>
  <si>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</si>
  <si>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</si>
  <si>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</si>
  <si>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</si>
  <si>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</si>
  <si>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</si>
  <si>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</si>
  <si>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</si>
  <si>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</si>
  <si>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</si>
  <si>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</si>
  <si>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</si>
  <si>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</si>
  <si>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</si>
  <si>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</si>
  <si>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</si>
  <si>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</si>
  <si>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</si>
  <si>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</si>
  <si>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</si>
  <si>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</si>
  <si>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</si>
  <si>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</si>
  <si>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</si>
  <si>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</si>
  <si>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</si>
  <si>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</si>
  <si>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</si>
  <si>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</si>
  <si>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</si>
  <si>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</si>
  <si>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</si>
  <si>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</si>
  <si>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</si>
  <si>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</si>
  <si>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</si>
  <si>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</si>
  <si>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</si>
  <si>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</si>
  <si>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</si>
  <si>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</si>
  <si>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</si>
  <si>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</si>
  <si>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</si>
  <si>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</si>
  <si>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</si>
  <si>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</si>
  <si>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</si>
  <si>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</si>
  <si>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</si>
  <si>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</si>
  <si>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</si>
  <si>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</si>
  <si>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</si>
  <si>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</si>
  <si>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</si>
  <si>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</si>
  <si>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</si>
  <si>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</si>
  <si>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</si>
  <si>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</si>
  <si>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</si>
  <si>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</si>
  <si>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</si>
  <si>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</si>
  <si>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</si>
  <si>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</si>
  <si>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</si>
  <si>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</si>
  <si>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</si>
  <si>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</si>
  <si>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</si>
  <si>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</si>
  <si>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</si>
  <si>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</si>
  <si>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</si>
  <si>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</si>
  <si>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</si>
  <si>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</si>
  <si>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</si>
  <si>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</si>
  <si>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</si>
  <si>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</si>
  <si>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</si>
  <si>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</si>
  <si>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</si>
  <si>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</si>
  <si>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</si>
  <si>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</si>
  <si>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</si>
  <si>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</si>
  <si>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</si>
  <si>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</si>
  <si>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</si>
  <si>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</si>
  <si>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</si>
  <si>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</si>
  <si>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</si>
  <si>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</si>
  <si>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</si>
  <si>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</si>
  <si>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</si>
  <si>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</si>
  <si>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</si>
  <si>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</si>
  <si>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</si>
  <si>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</si>
  <si>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</si>
  <si>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</si>
  <si>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</si>
  <si>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</si>
  <si>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</si>
  <si>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</si>
  <si>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</si>
  <si>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</si>
  <si>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</si>
  <si>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</si>
  <si>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</si>
  <si>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</si>
  <si>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</si>
  <si>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</si>
  <si>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</si>
  <si>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</si>
  <si>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</si>
  <si>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</si>
  <si>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</si>
  <si>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</si>
  <si>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</si>
  <si>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</si>
  <si>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</si>
  <si>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</si>
  <si>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</si>
  <si>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</si>
  <si>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</si>
  <si>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</si>
  <si>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</si>
  <si>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</si>
  <si>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</si>
  <si>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</si>
  <si>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</si>
  <si>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</si>
  <si>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</si>
  <si>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</si>
  <si>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</si>
  <si>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</si>
  <si>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</si>
  <si>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</si>
  <si>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</si>
  <si>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</si>
  <si>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</si>
  <si>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</si>
  <si>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</si>
  <si>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</si>
  <si>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</si>
  <si>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</si>
  <si>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</si>
  <si>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</si>
  <si>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</si>
  <si>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</si>
  <si>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</si>
  <si>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</si>
  <si>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</si>
  <si>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</si>
  <si>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</si>
  <si>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</si>
  <si>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</si>
  <si>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</si>
  <si>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</si>
  <si>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</si>
  <si>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</si>
  <si>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</si>
  <si>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</si>
  <si>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</si>
  <si>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</si>
  <si>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</si>
  <si>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</si>
  <si>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</si>
  <si>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</si>
  <si>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</si>
  <si>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</si>
  <si>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</si>
  <si>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</si>
  <si>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</si>
  <si>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</si>
  <si>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</si>
  <si>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</si>
  <si>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</si>
  <si>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</si>
  <si>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</si>
  <si>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</si>
  <si>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</si>
  <si>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</si>
  <si>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</si>
  <si>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</si>
  <si>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</si>
  <si>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</si>
  <si>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</si>
  <si>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</si>
  <si>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</si>
  <si>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</si>
  <si>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</si>
  <si>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</si>
  <si>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</si>
  <si>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</si>
  <si>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</si>
  <si>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</si>
  <si>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</si>
  <si>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</si>
  <si>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</si>
  <si>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</si>
  <si>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</si>
  <si>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</si>
  <si>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</si>
  <si>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</si>
  <si>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</si>
  <si>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</si>
  <si>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</si>
  <si>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</si>
  <si>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</si>
  <si>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</si>
  <si>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</si>
  <si>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</si>
  <si>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</si>
  <si>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</si>
  <si>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</si>
  <si>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</si>
  <si>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</si>
  <si>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</si>
  <si>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</si>
  <si>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</si>
  <si>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</si>
  <si>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</si>
  <si>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</si>
  <si>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</si>
  <si>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</si>
  <si>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</si>
  <si>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</si>
  <si>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</si>
  <si>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</si>
  <si>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</si>
  <si>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</si>
  <si>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</si>
  <si>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</si>
  <si>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</si>
  <si>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</si>
  <si>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</si>
  <si>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</si>
  <si>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</si>
  <si>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</si>
  <si>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</si>
  <si>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</si>
  <si>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</si>
  <si>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</si>
  <si>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</si>
  <si>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</si>
  <si>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</si>
  <si>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</si>
  <si>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</si>
  <si>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</si>
  <si>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</si>
  <si>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</si>
  <si>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</si>
  <si>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</si>
  <si>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</si>
  <si>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</si>
  <si>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</si>
  <si>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</si>
  <si>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</si>
  <si>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</si>
  <si>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</si>
  <si>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</si>
  <si>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</si>
  <si>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</si>
  <si>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</si>
  <si>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</si>
  <si>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</si>
  <si>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</si>
  <si>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</si>
  <si>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</si>
  <si>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</si>
  <si>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</si>
  <si>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</si>
  <si>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</si>
  <si>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</si>
  <si>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</si>
  <si>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</si>
  <si>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</si>
  <si>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</si>
  <si>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</si>
  <si>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</si>
  <si>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</si>
  <si>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</si>
  <si>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</si>
  <si>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</si>
  <si>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</si>
  <si>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</si>
  <si>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</si>
  <si>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</si>
  <si>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</si>
  <si>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</si>
  <si>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</si>
  <si>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</si>
  <si>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</si>
  <si>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</si>
  <si>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</si>
  <si>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</si>
  <si>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</si>
  <si>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</si>
  <si>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</si>
  <si>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</si>
  <si>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</si>
  <si>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</si>
  <si>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</si>
  <si>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</si>
  <si>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</si>
  <si>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</si>
  <si>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</si>
  <si>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</si>
  <si>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</si>
  <si>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</si>
  <si>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</si>
  <si>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</si>
  <si>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</si>
  <si>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</si>
  <si>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</si>
  <si>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</si>
  <si>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</si>
  <si>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</si>
  <si>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</si>
  <si>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</si>
  <si>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</si>
  <si>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</si>
  <si>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</si>
  <si>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</si>
  <si>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</si>
  <si>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</si>
  <si>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</si>
  <si>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</si>
  <si>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</si>
  <si>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</si>
  <si>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</si>
  <si>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</si>
  <si>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</si>
  <si>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</si>
  <si>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</si>
  <si>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</si>
  <si>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</si>
  <si>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</si>
  <si>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</si>
  <si>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</si>
  <si>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</si>
  <si>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</si>
  <si>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</si>
  <si>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</si>
  <si>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</si>
  <si>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</si>
  <si>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</si>
  <si>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</si>
  <si>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</si>
  <si>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</si>
  <si>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</si>
  <si>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</si>
  <si>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</si>
  <si>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</si>
  <si>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</si>
  <si>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</si>
  <si>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</si>
  <si>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</si>
  <si>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</si>
  <si>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</si>
  <si>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</si>
  <si>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</si>
  <si>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</si>
  <si>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</si>
  <si>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</si>
  <si>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</si>
  <si>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</si>
  <si>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</si>
  <si>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</si>
  <si>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</si>
  <si>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</si>
  <si>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</si>
  <si>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</si>
  <si>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</si>
  <si>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</si>
  <si>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</si>
  <si>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</si>
  <si>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</si>
  <si>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</si>
  <si>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</si>
  <si>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</si>
  <si>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</si>
  <si>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</si>
  <si>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</si>
  <si>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</si>
  <si>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</si>
  <si>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</si>
  <si>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</si>
  <si>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</si>
  <si>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</si>
  <si>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</si>
  <si>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</si>
  <si>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</si>
  <si>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</si>
  <si>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</si>
  <si>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</si>
  <si>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</si>
  <si>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</si>
  <si>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</si>
  <si>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</si>
  <si>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</si>
  <si>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</si>
  <si>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</si>
  <si>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</si>
  <si>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</si>
  <si>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</si>
  <si>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</si>
  <si>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</si>
  <si>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</si>
  <si>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</si>
  <si>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</si>
  <si>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</si>
  <si>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</si>
  <si>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</si>
  <si>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</si>
  <si>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</si>
  <si>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</si>
  <si>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</si>
  <si>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</si>
  <si>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</si>
  <si>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</si>
  <si>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</si>
  <si>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</si>
  <si>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</si>
  <si>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</si>
  <si>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</si>
  <si>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</si>
  <si>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</si>
  <si>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</si>
  <si>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</si>
  <si>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</si>
  <si>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</si>
  <si>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</si>
  <si>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</si>
  <si>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</si>
  <si>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</si>
  <si>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</si>
  <si>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</si>
  <si>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</si>
  <si>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</si>
  <si>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</si>
  <si>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</si>
  <si>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</si>
  <si>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</si>
  <si>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</si>
  <si>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</si>
  <si>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</si>
  <si>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</si>
  <si>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</si>
  <si>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</si>
  <si>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</si>
  <si>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</si>
  <si>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</si>
  <si>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</si>
  <si>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</si>
  <si>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</si>
  <si>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</si>
  <si>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</si>
  <si>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</si>
  <si>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</si>
  <si>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</si>
  <si>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</si>
  <si>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</si>
  <si>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</si>
  <si>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</si>
  <si>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</si>
  <si>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</si>
  <si>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</si>
  <si>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</si>
  <si>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</si>
  <si>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</si>
  <si>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</si>
  <si>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</si>
  <si>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</si>
  <si>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</si>
  <si>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</si>
  <si>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</si>
  <si>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</si>
  <si>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</si>
  <si>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</si>
  <si>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</si>
  <si>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</si>
  <si>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</si>
  <si>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</si>
  <si>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</si>
  <si>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</si>
  <si>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</si>
  <si>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</si>
  <si>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</si>
  <si>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</si>
  <si>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</si>
  <si>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</si>
  <si>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</si>
  <si>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</si>
  <si>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</si>
  <si>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</si>
  <si>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</si>
  <si>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</si>
  <si>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</si>
  <si>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</si>
  <si>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</si>
  <si>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</si>
  <si>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</si>
  <si>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</si>
  <si>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</si>
  <si>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</si>
  <si>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</si>
  <si>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</si>
  <si>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</si>
  <si>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</si>
  <si>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</si>
  <si>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</si>
  <si>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</si>
  <si>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</si>
  <si>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</si>
  <si>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</si>
  <si>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</si>
  <si>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</si>
  <si>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</si>
  <si>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</si>
  <si>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</si>
  <si>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</si>
  <si>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</si>
  <si>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</si>
  <si>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</si>
  <si>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</si>
  <si>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</si>
  <si>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</si>
  <si>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</si>
  <si>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</si>
  <si>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</si>
  <si>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</si>
  <si>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</si>
  <si>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</si>
  <si>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</si>
  <si>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</si>
  <si>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</si>
  <si>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</si>
  <si>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</si>
  <si>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</si>
  <si>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</si>
  <si>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</si>
  <si>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</si>
  <si>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</si>
  <si>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</si>
  <si>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</si>
  <si>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</si>
  <si>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</si>
  <si>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</si>
  <si>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</si>
  <si>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</si>
  <si>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</si>
  <si>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</si>
  <si>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</si>
  <si>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</si>
  <si>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</si>
  <si>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</si>
  <si>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</si>
  <si>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</si>
  <si>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</si>
  <si>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</si>
  <si>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</si>
  <si>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</si>
  <si>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</si>
  <si>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</si>
  <si>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</si>
  <si>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</si>
  <si>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</si>
  <si>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</si>
  <si>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</si>
  <si>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</si>
  <si>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</si>
  <si>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</si>
  <si>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</si>
  <si>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</si>
  <si>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</si>
  <si>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</si>
  <si>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</si>
  <si>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</si>
  <si>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</si>
  <si>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</si>
  <si>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</si>
  <si>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</si>
  <si>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</si>
  <si>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</si>
  <si>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</si>
  <si>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</si>
  <si>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</si>
  <si>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</si>
  <si>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</si>
  <si>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</si>
  <si>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</si>
  <si>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</si>
  <si>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</si>
  <si>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</si>
  <si>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</si>
  <si>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</si>
  <si>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</si>
  <si>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</si>
  <si>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</si>
  <si>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</si>
  <si>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</si>
  <si>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</si>
  <si>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</si>
  <si>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</si>
  <si>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</si>
  <si>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</si>
  <si>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</si>
  <si>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</si>
  <si>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</si>
  <si>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</si>
  <si>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</si>
  <si>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</si>
  <si>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</si>
  <si>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</si>
  <si>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</si>
  <si>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</si>
  <si>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</si>
  <si>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</si>
  <si>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</si>
  <si>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</si>
  <si>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</si>
  <si>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</si>
  <si>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</si>
  <si>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</si>
  <si>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</si>
  <si>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</si>
  <si>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</si>
  <si>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</si>
  <si>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</si>
  <si>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</si>
  <si>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</si>
  <si>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</si>
  <si>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</si>
  <si>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</si>
  <si>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</si>
  <si>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</si>
  <si>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</si>
  <si>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</si>
  <si>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</si>
  <si>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</si>
  <si>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</si>
  <si>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</si>
  <si>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</si>
  <si>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</si>
  <si>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</si>
  <si>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</si>
  <si>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</si>
  <si>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</si>
  <si>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</si>
  <si>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</si>
  <si>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</si>
  <si>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</si>
  <si>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</si>
  <si>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</si>
  <si>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</si>
  <si>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</si>
  <si>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</si>
  <si>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</si>
  <si>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</si>
  <si>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</si>
  <si>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</si>
  <si>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</si>
  <si>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</si>
  <si>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</si>
  <si>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</si>
  <si>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</si>
  <si>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</si>
  <si>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</si>
  <si>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</si>
  <si>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</si>
  <si>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</si>
  <si>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</si>
  <si>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</si>
  <si>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</si>
  <si>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</si>
  <si>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</si>
  <si>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</si>
  <si>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</si>
  <si>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</si>
  <si>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</si>
  <si>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</si>
  <si>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</si>
  <si>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</si>
  <si>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</si>
  <si>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</si>
  <si>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</si>
  <si>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</si>
  <si>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</si>
  <si>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</si>
  <si>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</si>
  <si>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</si>
  <si>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</si>
  <si>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</si>
  <si>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</si>
  <si>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</si>
  <si>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</si>
  <si>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</si>
  <si>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</si>
  <si>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</si>
  <si>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</si>
  <si>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</si>
  <si>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</si>
  <si>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</si>
  <si>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</si>
  <si>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</si>
  <si>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</si>
  <si>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</si>
  <si>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</si>
  <si>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</si>
  <si>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</si>
  <si>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</si>
  <si>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</si>
  <si>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</si>
  <si>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</si>
  <si>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</si>
  <si>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</si>
  <si>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</si>
  <si>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</si>
  <si>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</si>
  <si>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</si>
  <si>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</si>
  <si>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</si>
  <si>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</si>
  <si>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</si>
  <si>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</si>
  <si>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</si>
  <si>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</si>
  <si>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</si>
  <si>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</si>
  <si>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</si>
  <si>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</si>
  <si>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</si>
  <si>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</si>
  <si>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</si>
  <si>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</si>
  <si>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</si>
  <si>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</si>
  <si>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</si>
  <si>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</si>
  <si>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</si>
  <si>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</si>
  <si>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</si>
  <si>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</si>
  <si>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</si>
  <si>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</si>
  <si>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</si>
  <si>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</si>
  <si>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</si>
  <si>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</si>
  <si>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</si>
  <si>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</si>
  <si>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</si>
  <si>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</si>
  <si>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</si>
  <si>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</si>
  <si>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</si>
  <si>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</si>
  <si>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</si>
  <si>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</si>
  <si>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</si>
  <si>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</si>
  <si>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</si>
  <si>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</si>
  <si>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</si>
  <si>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</si>
  <si>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</si>
  <si>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</si>
  <si>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</si>
  <si>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</si>
  <si>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</si>
  <si>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</si>
  <si>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</si>
  <si>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</si>
  <si>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</si>
  <si>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</si>
  <si>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</si>
  <si>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</si>
  <si>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</si>
  <si>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</si>
  <si>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</si>
  <si>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</si>
  <si>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</si>
  <si>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</si>
  <si>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</si>
  <si>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</si>
  <si>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</si>
  <si>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</si>
  <si>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</si>
  <si>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</si>
  <si>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</si>
  <si>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</si>
  <si>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</si>
  <si>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</si>
  <si>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</si>
  <si>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</si>
  <si>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</si>
  <si>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</si>
  <si>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</si>
  <si>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</si>
  <si>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</si>
  <si>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</si>
  <si>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</si>
  <si>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</si>
  <si>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</si>
  <si>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</si>
  <si>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</si>
  <si>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</si>
  <si>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</si>
  <si>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</si>
  <si>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</si>
  <si>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</si>
  <si>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</si>
  <si>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</si>
  <si>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</si>
  <si>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</si>
  <si>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</si>
  <si>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</si>
  <si>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</si>
  <si>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</si>
  <si>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</si>
  <si>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</si>
  <si>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</si>
  <si>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</si>
  <si>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</si>
  <si>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</si>
  <si>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</si>
  <si>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</si>
  <si>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</si>
  <si>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</si>
  <si>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</si>
  <si>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</si>
  <si>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</si>
  <si>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</si>
  <si>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</si>
  <si>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</si>
  <si>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</si>
  <si>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</si>
  <si>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</si>
  <si>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</si>
  <si>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</si>
  <si>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</si>
  <si>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</si>
  <si>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</si>
  <si>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</si>
  <si>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</si>
  <si>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</si>
  <si>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</si>
  <si>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</si>
  <si>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</si>
  <si>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</si>
  <si>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</si>
  <si>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</si>
  <si>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</si>
  <si>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</si>
  <si>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</si>
  <si>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</si>
  <si>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</si>
  <si>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</si>
  <si>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</si>
  <si>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</si>
  <si>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</si>
  <si>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</si>
  <si>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</si>
  <si>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</si>
  <si>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</si>
  <si>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</si>
  <si>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</si>
  <si>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</si>
  <si>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</si>
  <si>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</si>
  <si>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</si>
  <si>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</si>
  <si>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</si>
  <si>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</si>
  <si>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</si>
  <si>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</si>
  <si>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</si>
  <si>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</si>
  <si>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</si>
  <si>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</si>
  <si>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</si>
  <si>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</si>
  <si>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</si>
  <si>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</si>
  <si>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</si>
  <si>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</si>
  <si>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</si>
  <si>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</si>
  <si>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</si>
  <si>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</si>
  <si>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</si>
  <si>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</si>
  <si>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</si>
  <si>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</si>
  <si>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</si>
  <si>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</si>
  <si>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</si>
  <si>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</si>
  <si>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</si>
  <si>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</si>
  <si>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</si>
  <si>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</si>
  <si>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</si>
  <si>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</si>
  <si>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</si>
  <si>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</si>
  <si>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</si>
  <si>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</si>
  <si>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</si>
  <si>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</si>
  <si>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</si>
  <si>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</si>
  <si>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</si>
  <si>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</si>
  <si>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</si>
  <si>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</si>
  <si>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</si>
  <si>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</si>
  <si>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</si>
  <si>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</si>
  <si>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</si>
  <si>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</si>
  <si>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</si>
  <si>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</si>
  <si>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</si>
  <si>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</si>
  <si>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</si>
  <si>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</si>
  <si>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</si>
  <si>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</si>
  <si>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</si>
  <si>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</si>
  <si>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</si>
  <si>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</si>
  <si>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</si>
  <si>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</si>
  <si>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</si>
  <si>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</si>
  <si>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</si>
  <si>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</si>
  <si>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</si>
  <si>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</si>
  <si>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</si>
  <si>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</si>
  <si>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</si>
  <si>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</si>
  <si>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</si>
  <si>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</si>
  <si>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</si>
  <si>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</si>
  <si>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</si>
  <si>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</si>
  <si>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</si>
  <si>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</si>
  <si>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</si>
  <si>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</si>
  <si>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</si>
  <si>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</si>
  <si>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</si>
  <si>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</si>
  <si>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</si>
  <si>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</si>
  <si>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</si>
  <si>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</si>
  <si>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</si>
  <si>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</si>
  <si>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</si>
  <si>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</si>
  <si>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</si>
  <si>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</si>
  <si>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</si>
  <si>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</si>
  <si>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</si>
  <si>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</si>
  <si>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</si>
  <si>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</si>
  <si>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</si>
  <si>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</si>
  <si>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</si>
  <si>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</si>
  <si>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</si>
  <si>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</si>
  <si>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</si>
  <si>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</si>
  <si>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</si>
  <si>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</si>
  <si>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</si>
  <si>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</si>
  <si>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</si>
  <si>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</si>
  <si>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</si>
  <si>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</si>
  <si>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</si>
  <si>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</si>
  <si>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</si>
  <si>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</si>
  <si>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</si>
  <si>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</si>
  <si>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</si>
  <si>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</si>
  <si>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</si>
  <si>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</si>
  <si>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</si>
  <si>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</si>
  <si>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</si>
  <si>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</si>
  <si>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</si>
  <si>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</si>
  <si>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</si>
  <si>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</si>
  <si>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</si>
  <si>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</si>
  <si>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</si>
  <si>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</si>
  <si>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</si>
  <si>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</si>
  <si>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</si>
  <si>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</si>
  <si>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</si>
  <si>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</si>
  <si>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</si>
  <si>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</si>
  <si>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</si>
  <si>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</si>
  <si>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</si>
  <si>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</si>
  <si>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</si>
  <si>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</si>
  <si>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</si>
  <si>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</si>
  <si>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</si>
  <si>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</si>
  <si>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</si>
  <si>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</si>
  <si>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</si>
  <si>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</si>
  <si>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</si>
  <si>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</si>
  <si>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</si>
  <si>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</si>
  <si>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</si>
  <si>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</si>
  <si>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</si>
  <si>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</si>
  <si>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</si>
  <si>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</si>
  <si>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</si>
  <si>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</si>
  <si>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</si>
  <si>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</si>
  <si>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</si>
  <si>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</si>
  <si>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</si>
  <si>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</si>
  <si>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</si>
  <si>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</si>
  <si>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</si>
  <si>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</si>
  <si>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</si>
  <si>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</si>
  <si>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</si>
  <si>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</si>
  <si>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</si>
  <si>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</si>
  <si>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</si>
  <si>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</si>
  <si>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</si>
  <si>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</si>
  <si>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</si>
  <si>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</si>
  <si>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</si>
  <si>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</si>
  <si>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</si>
  <si>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</si>
  <si>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</si>
  <si>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</si>
  <si>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</si>
  <si>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</si>
  <si>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</si>
  <si>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</si>
  <si>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</si>
  <si>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</si>
  <si>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</si>
  <si>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</si>
  <si>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</si>
  <si>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</si>
  <si>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</si>
  <si>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</si>
  <si>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</si>
  <si>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</si>
  <si>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</si>
  <si>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</si>
  <si>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</si>
  <si>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</si>
  <si>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</si>
  <si>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</si>
  <si>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</si>
  <si>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</si>
  <si>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</si>
  <si>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</si>
  <si>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</si>
  <si>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</si>
  <si>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</si>
  <si>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</si>
  <si>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</si>
  <si>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</si>
  <si>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</si>
  <si>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</si>
  <si>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</si>
  <si>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</si>
  <si>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</si>
  <si>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</si>
  <si>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</si>
  <si>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</si>
  <si>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</si>
  <si>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</si>
  <si>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</si>
  <si>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</si>
  <si>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</si>
  <si>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</si>
  <si>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</si>
  <si>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</si>
  <si>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</si>
  <si>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</si>
  <si>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</si>
  <si>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</si>
  <si>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</si>
  <si>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</si>
  <si>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</si>
  <si>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</si>
  <si>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</si>
  <si>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</si>
  <si>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</si>
  <si>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</si>
  <si>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</si>
  <si>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</si>
  <si>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</si>
  <si>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</si>
  <si>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</si>
  <si>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</si>
  <si>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</si>
  <si>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</si>
  <si>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</si>
  <si>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</si>
  <si>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</si>
  <si>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</si>
  <si>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</si>
  <si>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</si>
  <si>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</si>
  <si>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</si>
  <si>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</si>
  <si>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</si>
  <si>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</si>
  <si>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</si>
  <si>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</si>
  <si>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</si>
  <si>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</si>
  <si>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</si>
  <si>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</si>
  <si>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</si>
  <si>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</si>
  <si>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</si>
  <si>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</si>
  <si>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</si>
  <si>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</si>
  <si>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</si>
  <si>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</si>
  <si>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</si>
  <si>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</si>
  <si>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</si>
  <si>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</si>
  <si>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</si>
  <si>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</si>
  <si>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</si>
  <si>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</si>
  <si>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</si>
  <si>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</si>
  <si>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</si>
  <si>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</si>
  <si>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</si>
  <si>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</si>
  <si>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</si>
  <si>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</si>
  <si>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</si>
  <si>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</si>
  <si>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</si>
  <si>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</si>
  <si>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</si>
  <si>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</si>
  <si>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</si>
  <si>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</si>
  <si>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</si>
  <si>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</si>
  <si>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</si>
  <si>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</si>
  <si>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</si>
  <si>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</si>
  <si>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</si>
  <si>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</si>
  <si>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</si>
  <si>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</si>
  <si>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</si>
  <si>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</si>
  <si>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</si>
  <si>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</si>
  <si>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</si>
  <si>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</si>
  <si>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</si>
  <si>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</si>
  <si>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</si>
  <si>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</si>
  <si>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</si>
  <si>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</si>
  <si>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</si>
  <si>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</si>
  <si>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</si>
  <si>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</si>
  <si>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</si>
  <si>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</si>
  <si>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</si>
  <si>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</si>
  <si>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</si>
  <si>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</si>
  <si>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</si>
  <si>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</si>
  <si>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</si>
  <si>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</si>
  <si>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</si>
  <si>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</si>
  <si>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</si>
  <si>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</si>
  <si>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</si>
  <si>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</si>
  <si>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</si>
  <si>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</si>
  <si>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</si>
  <si>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</si>
  <si>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</si>
  <si>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</si>
  <si>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</si>
  <si>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</si>
  <si>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</si>
  <si>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</si>
  <si>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</si>
  <si>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</si>
  <si>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</si>
  <si>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</si>
  <si>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</si>
  <si>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</si>
  <si>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</si>
  <si>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</si>
  <si>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</si>
  <si>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</si>
  <si>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</si>
  <si>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</si>
  <si>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</si>
  <si>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</si>
  <si>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</si>
  <si>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</si>
  <si>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</si>
  <si>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</si>
  <si>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</si>
  <si>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</si>
  <si>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</si>
  <si>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</si>
  <si>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</si>
  <si>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</si>
  <si>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</si>
  <si>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</si>
  <si>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</si>
  <si>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</si>
  <si>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</si>
  <si>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</si>
  <si>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</si>
  <si>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</si>
  <si>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</si>
  <si>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</si>
  <si>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</si>
  <si>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</si>
  <si>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</si>
  <si>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</si>
  <si>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</si>
  <si>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</si>
  <si>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</si>
  <si>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</si>
  <si>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</si>
  <si>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</si>
  <si>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</si>
  <si>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</si>
  <si>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</si>
  <si>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</si>
  <si>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</si>
  <si>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</si>
  <si>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</si>
  <si>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</si>
  <si>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</si>
  <si>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</si>
  <si>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</si>
  <si>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</si>
  <si>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</si>
  <si>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</si>
  <si>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</si>
  <si>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</si>
  <si>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</si>
  <si>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</si>
  <si>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</si>
  <si>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</si>
  <si>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</si>
  <si>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</si>
  <si>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</si>
  <si>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</si>
  <si>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</si>
  <si>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</si>
  <si>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</si>
  <si>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</si>
  <si>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</si>
  <si>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</si>
  <si>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</si>
  <si>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</si>
  <si>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</si>
  <si>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</si>
  <si>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</si>
  <si>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</si>
  <si>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</si>
  <si>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</si>
  <si>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</si>
  <si>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</si>
  <si>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</si>
  <si>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</si>
  <si>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</si>
  <si>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</si>
  <si>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</si>
  <si>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</si>
  <si>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</si>
  <si>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</si>
  <si>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</si>
  <si>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</si>
  <si>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</si>
  <si>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</si>
  <si>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</si>
  <si>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</si>
  <si>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</si>
  <si>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</si>
  <si>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</si>
  <si>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</si>
  <si>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</si>
  <si>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</si>
  <si>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</si>
  <si>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</si>
  <si>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</si>
  <si>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</si>
  <si>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</si>
  <si>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</si>
  <si>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</si>
  <si>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</si>
  <si>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</si>
  <si>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</si>
  <si>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</si>
  <si>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</si>
  <si>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</si>
  <si>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</si>
  <si>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</si>
  <si>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</si>
  <si>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</si>
  <si>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</si>
  <si>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</si>
  <si>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</si>
  <si>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</si>
  <si>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</si>
  <si>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</si>
  <si>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</si>
  <si>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</si>
  <si>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</si>
  <si>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</si>
  <si>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</si>
  <si>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</si>
  <si>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</si>
  <si>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</si>
  <si>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</si>
  <si>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</si>
  <si>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</si>
  <si>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</si>
  <si>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</si>
  <si>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</si>
  <si>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</si>
  <si>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</si>
  <si>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</si>
  <si>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</si>
  <si>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</si>
  <si>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</si>
  <si>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</si>
  <si>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</si>
  <si>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</si>
  <si>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</si>
  <si>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</si>
  <si>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</si>
  <si>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</si>
  <si>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</si>
  <si>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</si>
  <si>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</si>
  <si>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</si>
  <si>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</si>
  <si>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</si>
  <si>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</si>
  <si>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</si>
  <si>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</si>
  <si>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</si>
  <si>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Column Labels</t>
  </si>
  <si>
    <t>Grand Total</t>
  </si>
  <si>
    <t>Row Labels</t>
  </si>
  <si>
    <t>Sum of backers_count</t>
  </si>
  <si>
    <t>Dec</t>
  </si>
  <si>
    <t>Jun</t>
  </si>
  <si>
    <t>Jul</t>
  </si>
  <si>
    <t>Sep</t>
  </si>
  <si>
    <t>Oct</t>
  </si>
  <si>
    <t>Nov</t>
  </si>
  <si>
    <t>Jan</t>
  </si>
  <si>
    <t>Mar</t>
  </si>
  <si>
    <t>Aug</t>
  </si>
  <si>
    <t>May</t>
  </si>
  <si>
    <t>Feb</t>
  </si>
  <si>
    <t>Apr</t>
  </si>
  <si>
    <t>Goal</t>
  </si>
  <si>
    <t>Number Successful</t>
  </si>
  <si>
    <t>Number failed</t>
  </si>
  <si>
    <t>Number Cancelled</t>
  </si>
  <si>
    <t>Total Projects</t>
  </si>
  <si>
    <t>Percentage Successful</t>
  </si>
  <si>
    <t>Perscentage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</si>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</sst>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1729</c:v>
                </c:pt>
                <c:pt idx="1">
                  <c:v>1893</c:v>
                </c:pt>
                <c:pt idx="2">
                  <c:v>3196</c:v>
                </c:pt>
                <c:pt idx="3">
                  <c:v>2449</c:v>
                </c:pt>
                <c:pt idx="4">
                  <c:v>3773</c:v>
                </c:pt>
                <c:pt idx="5">
                  <c:v>4512</c:v>
                </c:pt>
                <c:pt idx="6">
                  <c:v>5251</c:v>
                </c:pt>
                <c:pt idx="7">
                  <c:v>4155</c:v>
                </c:pt>
                <c:pt idx="8">
                  <c:v>3016</c:v>
                </c:pt>
                <c:pt idx="9">
                  <c:v>2708</c:v>
                </c:pt>
                <c:pt idx="10">
                  <c:v>4052</c:v>
                </c:pt>
                <c:pt idx="11">
                  <c:v>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A2D-ADA3-70A711182A0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135</c:v>
                </c:pt>
                <c:pt idx="1">
                  <c:v>345</c:v>
                </c:pt>
                <c:pt idx="2">
                  <c:v>116</c:v>
                </c:pt>
                <c:pt idx="3">
                  <c:v>186</c:v>
                </c:pt>
                <c:pt idx="4">
                  <c:v>268</c:v>
                </c:pt>
                <c:pt idx="5">
                  <c:v>333</c:v>
                </c:pt>
                <c:pt idx="6">
                  <c:v>299</c:v>
                </c:pt>
                <c:pt idx="7">
                  <c:v>271</c:v>
                </c:pt>
                <c:pt idx="8">
                  <c:v>138</c:v>
                </c:pt>
                <c:pt idx="9">
                  <c:v>431</c:v>
                </c:pt>
                <c:pt idx="10">
                  <c:v>185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A2D-ADA3-70A71118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95456"/>
        <c:axId val="1827212928"/>
      </c:lineChart>
      <c:catAx>
        <c:axId val="18271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12928"/>
        <c:crosses val="autoZero"/>
        <c:auto val="1"/>
        <c:lblAlgn val="ctr"/>
        <c:lblOffset val="100"/>
        <c:noMultiLvlLbl val="0"/>
      </c:catAx>
      <c:valAx>
        <c:axId val="1827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0.27553444180522563</c:v>
                </c:pt>
                <c:pt idx="1">
                  <c:v>0.90337078651685399</c:v>
                </c:pt>
                <c:pt idx="2">
                  <c:v>0.970873786407767</c:v>
                </c:pt>
                <c:pt idx="3">
                  <c:v>0.98888888888888893</c:v>
                </c:pt>
                <c:pt idx="4">
                  <c:v>1</c:v>
                </c:pt>
                <c:pt idx="5">
                  <c:v>0.5714285714285714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D-437A-BE64-D2BFF9C819A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Perscentage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0.72446555819477432</c:v>
                </c:pt>
                <c:pt idx="1">
                  <c:v>9.662921348314607E-2</c:v>
                </c:pt>
                <c:pt idx="2">
                  <c:v>2.9126213592233011E-2</c:v>
                </c:pt>
                <c:pt idx="3">
                  <c:v>1.1111111111111112E-2</c:v>
                </c:pt>
                <c:pt idx="4">
                  <c:v>0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D-437A-BE64-D2BFF9C819A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D-437A-BE64-D2BFF9C8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31440"/>
        <c:axId val="987431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116</c:v>
                      </c:pt>
                      <c:pt idx="1">
                        <c:v>402</c:v>
                      </c:pt>
                      <c:pt idx="2">
                        <c:v>100</c:v>
                      </c:pt>
                      <c:pt idx="3">
                        <c:v>178</c:v>
                      </c:pt>
                      <c:pt idx="4">
                        <c:v>14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19</c:v>
                      </c:pt>
                      <c:pt idx="10">
                        <c:v>0</c:v>
                      </c:pt>
                      <c:pt idx="11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D-437A-BE64-D2BFF9C819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305</c:v>
                      </c:pt>
                      <c:pt idx="1">
                        <c:v>43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9D-437A-BE64-D2BFF9C819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9D-437A-BE64-D2BFF9C819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421</c:v>
                      </c:pt>
                      <c:pt idx="1">
                        <c:v>445</c:v>
                      </c:pt>
                      <c:pt idx="2">
                        <c:v>103</c:v>
                      </c:pt>
                      <c:pt idx="3">
                        <c:v>180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19</c:v>
                      </c:pt>
                      <c:pt idx="10">
                        <c:v>0</c:v>
                      </c:pt>
                      <c:pt idx="11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9D-437A-BE64-D2BFF9C819A2}"/>
                  </c:ext>
                </c:extLst>
              </c15:ser>
            </c15:filteredLineSeries>
          </c:ext>
        </c:extLst>
      </c:lineChart>
      <c:catAx>
        <c:axId val="9874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31856"/>
        <c:crosses val="autoZero"/>
        <c:auto val="1"/>
        <c:lblAlgn val="ctr"/>
        <c:lblOffset val="100"/>
        <c:noMultiLvlLbl val="0"/>
      </c:catAx>
      <c:valAx>
        <c:axId val="987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6350</xdr:rowOff>
    </xdr:from>
    <xdr:to>
      <xdr:col>45</xdr:col>
      <xdr:colOff>147637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E0DF-B8D3-4F75-88B9-F29EDB53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28575</xdr:rowOff>
    </xdr:from>
    <xdr:to>
      <xdr:col>10</xdr:col>
      <xdr:colOff>336549</xdr:colOff>
      <xdr:row>29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830C8-CA05-434F-8FDB-F9628FCF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 Garg" refreshedDate="44427.768629745369" createdVersion="7" refreshedVersion="7" minRefreshableVersion="3" recordCount="4114" xr:uid="{3A84000D-0EC8-4B6B-9A36-518543AF334B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Created Conversion2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base="11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x v="0"/>
    <x v="0"/>
    <x v="0"/>
    <b v="0"/>
    <n v="182"/>
    <x v="0"/>
    <x v="0"/>
  </r>
  <r>
    <x v="1"/>
    <x v="1"/>
    <s v="A Hannibal TV Show Fan Convention and Art Collective"/>
    <n v="10275"/>
    <n v="14653"/>
    <x v="0"/>
    <x v="0"/>
    <x v="0"/>
    <n v="1488464683"/>
    <n v="1485872683"/>
    <x v="1"/>
    <x v="1"/>
    <x v="1"/>
    <b v="0"/>
    <n v="79"/>
    <x v="0"/>
    <x v="0"/>
  </r>
  <r>
    <x v="2"/>
    <x v="2"/>
    <s v="Completion fund for post-production for teaser of British crime/drama tv series about a girl who sells morals for money"/>
    <n v="500"/>
    <n v="525"/>
    <x v="0"/>
    <x v="1"/>
    <x v="1"/>
    <n v="1455555083"/>
    <n v="1454691083"/>
    <x v="2"/>
    <x v="2"/>
    <x v="2"/>
    <b v="0"/>
    <n v="35"/>
    <x v="0"/>
    <x v="0"/>
  </r>
  <r>
    <x v="3"/>
    <x v="3"/>
    <s v="We already produced the *very* beginning of this story. Help us to see it through?"/>
    <n v="10000"/>
    <n v="10390"/>
    <x v="0"/>
    <x v="0"/>
    <x v="0"/>
    <n v="1407414107"/>
    <n v="1404822107"/>
    <x v="3"/>
    <x v="3"/>
    <x v="3"/>
    <b v="0"/>
    <n v="150"/>
    <x v="0"/>
    <x v="0"/>
  </r>
  <r>
    <x v="4"/>
    <x v="4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x v="4"/>
    <x v="4"/>
    <x v="0"/>
    <b v="0"/>
    <n v="284"/>
    <x v="0"/>
    <x v="0"/>
  </r>
  <r>
    <x v="5"/>
    <x v="5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x v="5"/>
    <x v="5"/>
    <x v="2"/>
    <b v="0"/>
    <n v="47"/>
    <x v="0"/>
    <x v="0"/>
  </r>
  <r>
    <x v="6"/>
    <x v="6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x v="6"/>
    <x v="6"/>
    <x v="3"/>
    <b v="0"/>
    <n v="58"/>
    <x v="0"/>
    <x v="0"/>
  </r>
  <r>
    <x v="7"/>
    <x v="7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x v="7"/>
    <x v="7"/>
    <x v="2"/>
    <b v="0"/>
    <n v="57"/>
    <x v="0"/>
    <x v="0"/>
  </r>
  <r>
    <x v="8"/>
    <x v="8"/>
    <s v="Help us raise the funds to film our pilot episode!"/>
    <n v="3500"/>
    <n v="3501.52"/>
    <x v="0"/>
    <x v="0"/>
    <x v="0"/>
    <n v="1460754000"/>
    <n v="1460155212"/>
    <x v="8"/>
    <x v="8"/>
    <x v="2"/>
    <b v="0"/>
    <n v="12"/>
    <x v="0"/>
    <x v="0"/>
  </r>
  <r>
    <x v="9"/>
    <x v="9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x v="9"/>
    <x v="9"/>
    <x v="2"/>
    <b v="0"/>
    <n v="20"/>
    <x v="0"/>
    <x v="0"/>
  </r>
  <r>
    <x v="10"/>
    <x v="10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x v="10"/>
    <x v="10"/>
    <x v="3"/>
    <b v="0"/>
    <n v="19"/>
    <x v="0"/>
    <x v="0"/>
  </r>
  <r>
    <x v="11"/>
    <x v="11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x v="11"/>
    <x v="11"/>
    <x v="2"/>
    <b v="0"/>
    <n v="75"/>
    <x v="0"/>
    <x v="0"/>
  </r>
  <r>
    <x v="12"/>
    <x v="12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x v="12"/>
    <x v="12"/>
    <x v="3"/>
    <b v="0"/>
    <n v="827"/>
    <x v="0"/>
    <x v="0"/>
  </r>
  <r>
    <x v="13"/>
    <x v="13"/>
    <s v="A travel series hosted by touring musicians that profiles a different American city in each episode."/>
    <n v="3500"/>
    <n v="5599"/>
    <x v="0"/>
    <x v="0"/>
    <x v="0"/>
    <n v="1466713620"/>
    <n v="1463588109"/>
    <x v="13"/>
    <x v="13"/>
    <x v="2"/>
    <b v="0"/>
    <n v="51"/>
    <x v="0"/>
    <x v="0"/>
  </r>
  <r>
    <x v="14"/>
    <x v="14"/>
    <s v="A highly charged post apocalyptic sci fi series that pulls no punches!"/>
    <n v="6000"/>
    <n v="6056"/>
    <x v="0"/>
    <x v="2"/>
    <x v="2"/>
    <n v="1405259940"/>
    <n v="1403051888"/>
    <x v="14"/>
    <x v="14"/>
    <x v="3"/>
    <b v="0"/>
    <n v="41"/>
    <x v="0"/>
    <x v="0"/>
  </r>
  <r>
    <x v="15"/>
    <x v="15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x v="15"/>
    <x v="15"/>
    <x v="0"/>
    <b v="0"/>
    <n v="98"/>
    <x v="0"/>
    <x v="0"/>
  </r>
  <r>
    <x v="16"/>
    <x v="16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x v="16"/>
    <x v="16"/>
    <x v="3"/>
    <b v="0"/>
    <n v="70"/>
    <x v="0"/>
    <x v="0"/>
  </r>
  <r>
    <x v="17"/>
    <x v="17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x v="17"/>
    <x v="17"/>
    <x v="3"/>
    <b v="0"/>
    <n v="36"/>
    <x v="0"/>
    <x v="0"/>
  </r>
  <r>
    <x v="18"/>
    <x v="18"/>
    <s v="The Indian cooking show you crave: complete with cooking, travel to India, and loads of spicy inspiration with Anupy."/>
    <n v="30000"/>
    <n v="31896.33"/>
    <x v="0"/>
    <x v="0"/>
    <x v="0"/>
    <n v="1410958856"/>
    <n v="1408366856"/>
    <x v="18"/>
    <x v="18"/>
    <x v="3"/>
    <b v="0"/>
    <n v="342"/>
    <x v="0"/>
    <x v="0"/>
  </r>
  <r>
    <x v="19"/>
    <x v="19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x v="19"/>
    <x v="19"/>
    <x v="0"/>
    <b v="0"/>
    <n v="22"/>
    <x v="0"/>
    <x v="0"/>
  </r>
  <r>
    <x v="20"/>
    <x v="20"/>
    <s v="Help us reach our goal &amp; pay the drama dept that is performing the hard read, which is set for October 2015."/>
    <n v="2000"/>
    <n v="2004"/>
    <x v="0"/>
    <x v="0"/>
    <x v="0"/>
    <n v="1442167912"/>
    <n v="1436983912"/>
    <x v="20"/>
    <x v="20"/>
    <x v="0"/>
    <b v="0"/>
    <n v="25"/>
    <x v="0"/>
    <x v="0"/>
  </r>
  <r>
    <x v="21"/>
    <x v="21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x v="21"/>
    <x v="21"/>
    <x v="3"/>
    <b v="0"/>
    <n v="101"/>
    <x v="0"/>
    <x v="0"/>
  </r>
  <r>
    <x v="22"/>
    <x v="22"/>
    <s v="Meet Gary, and Troy: Two unlikely friends that investigate &quot;strange phenomenon&quot;."/>
    <n v="350"/>
    <n v="410"/>
    <x v="0"/>
    <x v="0"/>
    <x v="0"/>
    <n v="1420099140"/>
    <n v="1418766740"/>
    <x v="22"/>
    <x v="22"/>
    <x v="0"/>
    <b v="0"/>
    <n v="8"/>
    <x v="0"/>
    <x v="0"/>
  </r>
  <r>
    <x v="23"/>
    <x v="23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x v="23"/>
    <x v="23"/>
    <x v="0"/>
    <b v="0"/>
    <n v="23"/>
    <x v="0"/>
    <x v="0"/>
  </r>
  <r>
    <x v="24"/>
    <x v="24"/>
    <s v="STL Up Late is a weekly late night comedy talk show for St. Louis television."/>
    <n v="35000"/>
    <n v="38082.69"/>
    <x v="0"/>
    <x v="0"/>
    <x v="0"/>
    <n v="1442345940"/>
    <n v="1439494863"/>
    <x v="24"/>
    <x v="24"/>
    <x v="0"/>
    <b v="0"/>
    <n v="574"/>
    <x v="0"/>
    <x v="0"/>
  </r>
  <r>
    <x v="25"/>
    <x v="25"/>
    <s v="A dram-com television series revolved around memory and the hardships and revelations that come with its early turning point."/>
    <n v="600"/>
    <n v="800"/>
    <x v="0"/>
    <x v="0"/>
    <x v="0"/>
    <n v="1452299761"/>
    <n v="1447115761"/>
    <x v="25"/>
    <x v="25"/>
    <x v="2"/>
    <b v="0"/>
    <n v="14"/>
    <x v="0"/>
    <x v="0"/>
  </r>
  <r>
    <x v="26"/>
    <x v="26"/>
    <s v="Highlighting Sicily's points of light: its extraordinary people. Editing phase is now underway!!!"/>
    <n v="1250"/>
    <n v="1940"/>
    <x v="0"/>
    <x v="0"/>
    <x v="0"/>
    <n v="1408278144"/>
    <n v="1404822144"/>
    <x v="26"/>
    <x v="26"/>
    <x v="3"/>
    <b v="0"/>
    <n v="19"/>
    <x v="0"/>
    <x v="0"/>
  </r>
  <r>
    <x v="27"/>
    <x v="27"/>
    <s v="B-Rabbit is a hilarious depiction of immigrating to New Zealand and the life you desperately tried to leave behind."/>
    <n v="20000"/>
    <n v="22345"/>
    <x v="0"/>
    <x v="4"/>
    <x v="4"/>
    <n v="1416113833"/>
    <n v="1413518233"/>
    <x v="27"/>
    <x v="27"/>
    <x v="3"/>
    <b v="0"/>
    <n v="150"/>
    <x v="0"/>
    <x v="0"/>
  </r>
  <r>
    <x v="28"/>
    <x v="28"/>
    <s v="John and Brian are on a quest to change people's lives and rehabilitate dogs."/>
    <n v="12000"/>
    <n v="12042"/>
    <x v="0"/>
    <x v="0"/>
    <x v="0"/>
    <n v="1450307284"/>
    <n v="1447715284"/>
    <x v="28"/>
    <x v="28"/>
    <x v="0"/>
    <b v="0"/>
    <n v="71"/>
    <x v="0"/>
    <x v="0"/>
  </r>
  <r>
    <x v="29"/>
    <x v="29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x v="29"/>
    <x v="29"/>
    <x v="3"/>
    <b v="0"/>
    <n v="117"/>
    <x v="0"/>
    <x v="0"/>
  </r>
  <r>
    <x v="30"/>
    <x v="30"/>
    <s v="Comedy series about three introverted roommates coping with single life, secret resentments, and loudmouthed extroverts."/>
    <n v="4000"/>
    <n v="4051.99"/>
    <x v="0"/>
    <x v="0"/>
    <x v="0"/>
    <n v="1408604515"/>
    <n v="1406012515"/>
    <x v="30"/>
    <x v="30"/>
    <x v="3"/>
    <b v="0"/>
    <n v="53"/>
    <x v="0"/>
    <x v="0"/>
  </r>
  <r>
    <x v="31"/>
    <x v="31"/>
    <s v="After a two-year hiatus, The Alan Katz Show is coming back! But it can't unless we can get a 16gb flash drive valued at $12.71!"/>
    <n v="13"/>
    <n v="13"/>
    <x v="0"/>
    <x v="0"/>
    <x v="0"/>
    <n v="1453748434"/>
    <n v="1452193234"/>
    <x v="31"/>
    <x v="31"/>
    <x v="2"/>
    <b v="0"/>
    <n v="1"/>
    <x v="0"/>
    <x v="0"/>
  </r>
  <r>
    <x v="32"/>
    <x v="32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x v="32"/>
    <x v="32"/>
    <x v="2"/>
    <b v="0"/>
    <n v="89"/>
    <x v="0"/>
    <x v="0"/>
  </r>
  <r>
    <x v="33"/>
    <x v="33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x v="33"/>
    <x v="33"/>
    <x v="0"/>
    <b v="0"/>
    <n v="64"/>
    <x v="0"/>
    <x v="0"/>
  </r>
  <r>
    <x v="34"/>
    <x v="34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x v="34"/>
    <x v="34"/>
    <x v="3"/>
    <b v="0"/>
    <n v="68"/>
    <x v="0"/>
    <x v="0"/>
  </r>
  <r>
    <x v="35"/>
    <x v="35"/>
    <s v="Why Adam? is an independent TV show that explores concepts of basic science in everyday life."/>
    <n v="1000"/>
    <n v="1665"/>
    <x v="0"/>
    <x v="0"/>
    <x v="0"/>
    <n v="1430179200"/>
    <n v="1428130814"/>
    <x v="35"/>
    <x v="35"/>
    <x v="0"/>
    <b v="0"/>
    <n v="28"/>
    <x v="0"/>
    <x v="0"/>
  </r>
  <r>
    <x v="36"/>
    <x v="36"/>
    <s v="A modern day priest makes an unusual discovery, setting off a chain of events."/>
    <n v="6000"/>
    <n v="8529"/>
    <x v="0"/>
    <x v="0"/>
    <x v="0"/>
    <n v="1428128525"/>
    <n v="1425540125"/>
    <x v="36"/>
    <x v="36"/>
    <x v="0"/>
    <b v="0"/>
    <n v="44"/>
    <x v="0"/>
    <x v="0"/>
  </r>
  <r>
    <x v="37"/>
    <x v="37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x v="37"/>
    <x v="37"/>
    <x v="0"/>
    <b v="0"/>
    <n v="253"/>
    <x v="0"/>
    <x v="0"/>
  </r>
  <r>
    <x v="38"/>
    <x v="38"/>
    <s v="A television show about three brothers from Chicago on a mission to discover and highlight the best breweries in America."/>
    <n v="2500"/>
    <n v="2751"/>
    <x v="0"/>
    <x v="0"/>
    <x v="0"/>
    <n v="1368235344"/>
    <n v="1365643344"/>
    <x v="38"/>
    <x v="38"/>
    <x v="4"/>
    <b v="0"/>
    <n v="66"/>
    <x v="0"/>
    <x v="0"/>
  </r>
  <r>
    <x v="39"/>
    <x v="39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x v="39"/>
    <x v="39"/>
    <x v="3"/>
    <b v="0"/>
    <n v="217"/>
    <x v="0"/>
    <x v="0"/>
  </r>
  <r>
    <x v="40"/>
    <x v="40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x v="40"/>
    <x v="40"/>
    <x v="3"/>
    <b v="0"/>
    <n v="16"/>
    <x v="0"/>
    <x v="0"/>
  </r>
  <r>
    <x v="41"/>
    <x v="41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x v="41"/>
    <x v="41"/>
    <x v="3"/>
    <b v="0"/>
    <n v="19"/>
    <x v="0"/>
    <x v="0"/>
  </r>
  <r>
    <x v="42"/>
    <x v="42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x v="42"/>
    <x v="42"/>
    <x v="3"/>
    <b v="0"/>
    <n v="169"/>
    <x v="0"/>
    <x v="0"/>
  </r>
  <r>
    <x v="43"/>
    <x v="43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x v="43"/>
    <x v="43"/>
    <x v="3"/>
    <b v="0"/>
    <n v="263"/>
    <x v="0"/>
    <x v="0"/>
  </r>
  <r>
    <x v="44"/>
    <x v="44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x v="44"/>
    <x v="44"/>
    <x v="3"/>
    <b v="0"/>
    <n v="15"/>
    <x v="0"/>
    <x v="0"/>
  </r>
  <r>
    <x v="45"/>
    <x v="45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x v="45"/>
    <x v="45"/>
    <x v="2"/>
    <b v="0"/>
    <n v="61"/>
    <x v="0"/>
    <x v="0"/>
  </r>
  <r>
    <x v="46"/>
    <x v="46"/>
    <s v="The legendary community TV programme Joy's World is in dire need of new equipment! We are hoping you can help."/>
    <n v="8400"/>
    <n v="8750"/>
    <x v="0"/>
    <x v="2"/>
    <x v="2"/>
    <n v="1450220974"/>
    <n v="1447628974"/>
    <x v="46"/>
    <x v="46"/>
    <x v="0"/>
    <b v="0"/>
    <n v="45"/>
    <x v="0"/>
    <x v="0"/>
  </r>
  <r>
    <x v="47"/>
    <x v="47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x v="47"/>
    <x v="47"/>
    <x v="3"/>
    <b v="0"/>
    <n v="70"/>
    <x v="0"/>
    <x v="0"/>
  </r>
  <r>
    <x v="48"/>
    <x v="48"/>
    <s v="With future neo-London as a backdrop to this new independent TV pilot, we investigate the bad and the corrupt that rule London."/>
    <n v="2000"/>
    <n v="2159"/>
    <x v="0"/>
    <x v="1"/>
    <x v="1"/>
    <n v="1425211200"/>
    <n v="1422534260"/>
    <x v="48"/>
    <x v="48"/>
    <x v="0"/>
    <b v="0"/>
    <n v="38"/>
    <x v="0"/>
    <x v="0"/>
  </r>
  <r>
    <x v="49"/>
    <x v="49"/>
    <s v="Driving Jersey is real people telling real stories."/>
    <n v="12000"/>
    <n v="12000"/>
    <x v="0"/>
    <x v="0"/>
    <x v="0"/>
    <n v="1445660045"/>
    <n v="1443068045"/>
    <x v="49"/>
    <x v="49"/>
    <x v="0"/>
    <b v="0"/>
    <n v="87"/>
    <x v="0"/>
    <x v="0"/>
  </r>
  <r>
    <x v="50"/>
    <x v="50"/>
    <s v="A brand new dating show which helps one lucky lady find her Mr Right with difficult decisions to make along the way."/>
    <n v="600"/>
    <n v="600"/>
    <x v="0"/>
    <x v="1"/>
    <x v="1"/>
    <n v="1422637200"/>
    <n v="1419271458"/>
    <x v="50"/>
    <x v="50"/>
    <x v="0"/>
    <b v="0"/>
    <n v="22"/>
    <x v="0"/>
    <x v="0"/>
  </r>
  <r>
    <x v="51"/>
    <x v="51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x v="51"/>
    <x v="51"/>
    <x v="0"/>
    <b v="0"/>
    <n v="119"/>
    <x v="0"/>
    <x v="0"/>
  </r>
  <r>
    <x v="52"/>
    <x v="52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x v="52"/>
    <x v="52"/>
    <x v="3"/>
    <b v="0"/>
    <n v="52"/>
    <x v="0"/>
    <x v="0"/>
  </r>
  <r>
    <x v="53"/>
    <x v="53"/>
    <s v="Delicious TV's Vegan Mashup launching season two on public television"/>
    <n v="3000"/>
    <n v="3289"/>
    <x v="0"/>
    <x v="0"/>
    <x v="0"/>
    <n v="1396648800"/>
    <n v="1395407445"/>
    <x v="53"/>
    <x v="53"/>
    <x v="3"/>
    <b v="0"/>
    <n v="117"/>
    <x v="0"/>
    <x v="0"/>
  </r>
  <r>
    <x v="54"/>
    <x v="54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x v="54"/>
    <x v="54"/>
    <x v="0"/>
    <b v="0"/>
    <n v="52"/>
    <x v="0"/>
    <x v="0"/>
  </r>
  <r>
    <x v="55"/>
    <x v="55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x v="55"/>
    <x v="55"/>
    <x v="2"/>
    <b v="0"/>
    <n v="86"/>
    <x v="0"/>
    <x v="0"/>
  </r>
  <r>
    <x v="56"/>
    <x v="56"/>
    <s v="We want to see more women's cycling on TV - and we need your help to make it happen!"/>
    <n v="8000"/>
    <n v="8581"/>
    <x v="0"/>
    <x v="1"/>
    <x v="1"/>
    <n v="1433779200"/>
    <n v="1432559424"/>
    <x v="56"/>
    <x v="56"/>
    <x v="0"/>
    <b v="0"/>
    <n v="174"/>
    <x v="0"/>
    <x v="0"/>
  </r>
  <r>
    <x v="57"/>
    <x v="57"/>
    <s v="An entertainment network built with a focus of uniting our community with quality, relevant live and scripted entertainment."/>
    <n v="15000"/>
    <n v="15285"/>
    <x v="0"/>
    <x v="0"/>
    <x v="0"/>
    <n v="1429991962"/>
    <n v="1427399962"/>
    <x v="57"/>
    <x v="57"/>
    <x v="0"/>
    <b v="0"/>
    <n v="69"/>
    <x v="0"/>
    <x v="0"/>
  </r>
  <r>
    <x v="58"/>
    <x v="58"/>
    <s v="Alex thought he knew how the world worked. You live, you die and it's over. He was very, very wrong."/>
    <n v="10000"/>
    <n v="10291"/>
    <x v="0"/>
    <x v="0"/>
    <x v="0"/>
    <n v="1416423172"/>
    <n v="1413827572"/>
    <x v="58"/>
    <x v="58"/>
    <x v="3"/>
    <b v="0"/>
    <n v="75"/>
    <x v="0"/>
    <x v="0"/>
  </r>
  <r>
    <x v="59"/>
    <x v="59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x v="59"/>
    <x v="59"/>
    <x v="0"/>
    <b v="0"/>
    <n v="33"/>
    <x v="0"/>
    <x v="0"/>
  </r>
  <r>
    <x v="60"/>
    <x v="60"/>
    <s v="Set in a beautiful but desolate world, we see how loneliness can lead to friendship in unconventional ways."/>
    <n v="4500"/>
    <n v="4648.33"/>
    <x v="0"/>
    <x v="1"/>
    <x v="1"/>
    <n v="1395532800"/>
    <n v="1393882717"/>
    <x v="60"/>
    <x v="60"/>
    <x v="3"/>
    <b v="0"/>
    <n v="108"/>
    <x v="0"/>
    <x v="1"/>
  </r>
  <r>
    <x v="61"/>
    <x v="61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x v="61"/>
    <x v="61"/>
    <x v="4"/>
    <b v="0"/>
    <n v="23"/>
    <x v="0"/>
    <x v="1"/>
  </r>
  <r>
    <x v="62"/>
    <x v="62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x v="62"/>
    <x v="62"/>
    <x v="4"/>
    <b v="0"/>
    <n v="48"/>
    <x v="0"/>
    <x v="1"/>
  </r>
  <r>
    <x v="63"/>
    <x v="63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x v="63"/>
    <x v="63"/>
    <x v="4"/>
    <b v="0"/>
    <n v="64"/>
    <x v="0"/>
    <x v="1"/>
  </r>
  <r>
    <x v="64"/>
    <x v="64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x v="64"/>
    <x v="64"/>
    <x v="4"/>
    <b v="0"/>
    <n v="24"/>
    <x v="0"/>
    <x v="1"/>
  </r>
  <r>
    <x v="65"/>
    <x v="65"/>
    <s v="Help finish the short film Hello World. The story of an android in the broken home of a father &amp; son."/>
    <n v="7000"/>
    <n v="7527"/>
    <x v="0"/>
    <x v="5"/>
    <x v="5"/>
    <n v="1407736740"/>
    <n v="1405453354"/>
    <x v="65"/>
    <x v="65"/>
    <x v="3"/>
    <b v="0"/>
    <n v="57"/>
    <x v="0"/>
    <x v="1"/>
  </r>
  <r>
    <x v="66"/>
    <x v="66"/>
    <s v="A dark comedy set in the '60s about clinical depression and one night stands."/>
    <n v="2000"/>
    <n v="2372"/>
    <x v="0"/>
    <x v="0"/>
    <x v="0"/>
    <n v="1468873420"/>
    <n v="1466281420"/>
    <x v="66"/>
    <x v="66"/>
    <x v="2"/>
    <b v="0"/>
    <n v="26"/>
    <x v="0"/>
    <x v="1"/>
  </r>
  <r>
    <x v="67"/>
    <x v="67"/>
    <s v="The Ordination Mass of five Dominicans friars to the priesthood at the historic Saint Dominicâ€™s Church in Washington DC."/>
    <n v="2000"/>
    <n v="2325"/>
    <x v="0"/>
    <x v="0"/>
    <x v="0"/>
    <n v="1342360804"/>
    <n v="1339768804"/>
    <x v="67"/>
    <x v="67"/>
    <x v="5"/>
    <b v="0"/>
    <n v="20"/>
    <x v="0"/>
    <x v="1"/>
  </r>
  <r>
    <x v="68"/>
    <x v="68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x v="68"/>
    <x v="68"/>
    <x v="3"/>
    <b v="0"/>
    <n v="36"/>
    <x v="0"/>
    <x v="1"/>
  </r>
  <r>
    <x v="69"/>
    <x v="69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x v="69"/>
    <x v="69"/>
    <x v="6"/>
    <b v="0"/>
    <n v="178"/>
    <x v="0"/>
    <x v="1"/>
  </r>
  <r>
    <x v="70"/>
    <x v="70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x v="70"/>
    <x v="70"/>
    <x v="6"/>
    <b v="0"/>
    <n v="17"/>
    <x v="0"/>
    <x v="1"/>
  </r>
  <r>
    <x v="71"/>
    <x v="71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x v="71"/>
    <x v="71"/>
    <x v="5"/>
    <b v="0"/>
    <n v="32"/>
    <x v="0"/>
    <x v="1"/>
  </r>
  <r>
    <x v="72"/>
    <x v="72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x v="72"/>
    <x v="72"/>
    <x v="5"/>
    <b v="0"/>
    <n v="41"/>
    <x v="0"/>
    <x v="1"/>
  </r>
  <r>
    <x v="73"/>
    <x v="73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x v="73"/>
    <x v="73"/>
    <x v="6"/>
    <b v="0"/>
    <n v="18"/>
    <x v="0"/>
    <x v="1"/>
  </r>
  <r>
    <x v="74"/>
    <x v="74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x v="74"/>
    <x v="74"/>
    <x v="2"/>
    <b v="0"/>
    <n v="29"/>
    <x v="0"/>
    <x v="1"/>
  </r>
  <r>
    <x v="75"/>
    <x v="75"/>
    <s v="A teenager named Charlie discovers something new about himself while coping with the loss of his father."/>
    <n v="3500"/>
    <n v="4040"/>
    <x v="0"/>
    <x v="0"/>
    <x v="0"/>
    <n v="1366693272"/>
    <n v="1364101272"/>
    <x v="75"/>
    <x v="75"/>
    <x v="4"/>
    <b v="0"/>
    <n v="47"/>
    <x v="0"/>
    <x v="1"/>
  </r>
  <r>
    <x v="76"/>
    <x v="76"/>
    <s v="Karn A'Mor has awoken bloodied on a distant battlefield with no memory of his past! JOIN THE RESISTANCE and find out more..."/>
    <n v="300"/>
    <n v="460"/>
    <x v="0"/>
    <x v="0"/>
    <x v="0"/>
    <n v="1325007358"/>
    <n v="1319819758"/>
    <x v="76"/>
    <x v="76"/>
    <x v="6"/>
    <b v="0"/>
    <n v="15"/>
    <x v="0"/>
    <x v="1"/>
  </r>
  <r>
    <x v="77"/>
    <x v="77"/>
    <s v="A short film about a boy searching for companionship in a hermit crab he finds on the beach."/>
    <n v="400"/>
    <n v="1570"/>
    <x v="0"/>
    <x v="0"/>
    <x v="0"/>
    <n v="1337569140"/>
    <n v="1332991717"/>
    <x v="77"/>
    <x v="77"/>
    <x v="5"/>
    <b v="0"/>
    <n v="26"/>
    <x v="0"/>
    <x v="1"/>
  </r>
  <r>
    <x v="78"/>
    <x v="78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x v="78"/>
    <x v="78"/>
    <x v="2"/>
    <b v="0"/>
    <n v="35"/>
    <x v="0"/>
    <x v="1"/>
  </r>
  <r>
    <x v="79"/>
    <x v="79"/>
    <s v="A short film about life, achieving your dreams, and overcoming hardship. We all have our mountain to climb."/>
    <n v="1300"/>
    <n v="1651"/>
    <x v="0"/>
    <x v="1"/>
    <x v="1"/>
    <n v="1398451093"/>
    <n v="1395859093"/>
    <x v="79"/>
    <x v="79"/>
    <x v="3"/>
    <b v="0"/>
    <n v="41"/>
    <x v="0"/>
    <x v="1"/>
  </r>
  <r>
    <x v="80"/>
    <x v="80"/>
    <s v="What would you do if you ended up at a swingers party with two dead bodies and $20,000 in drug money?"/>
    <n v="12000"/>
    <n v="12870"/>
    <x v="0"/>
    <x v="0"/>
    <x v="0"/>
    <n v="1386640856"/>
    <n v="1383616856"/>
    <x v="80"/>
    <x v="80"/>
    <x v="4"/>
    <b v="0"/>
    <n v="47"/>
    <x v="0"/>
    <x v="1"/>
  </r>
  <r>
    <x v="81"/>
    <x v="81"/>
    <s v="An elderly woman in rural Maine is haunted by figures seeking a sacrifice, but there are more forces at work than mere ghosts."/>
    <n v="750"/>
    <n v="1485"/>
    <x v="0"/>
    <x v="0"/>
    <x v="0"/>
    <n v="1342234920"/>
    <n v="1341892127"/>
    <x v="81"/>
    <x v="81"/>
    <x v="5"/>
    <b v="0"/>
    <n v="28"/>
    <x v="0"/>
    <x v="1"/>
  </r>
  <r>
    <x v="82"/>
    <x v="82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x v="82"/>
    <x v="82"/>
    <x v="6"/>
    <b v="0"/>
    <n v="100"/>
    <x v="0"/>
    <x v="1"/>
  </r>
  <r>
    <x v="83"/>
    <x v="83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x v="83"/>
    <x v="83"/>
    <x v="0"/>
    <b v="0"/>
    <n v="13"/>
    <x v="0"/>
    <x v="1"/>
  </r>
  <r>
    <x v="84"/>
    <x v="84"/>
    <s v="&quot;A sociopath crosses paths with the person he must confront about his wife's murder, it might be himself&quot;"/>
    <n v="500"/>
    <n v="500"/>
    <x v="0"/>
    <x v="0"/>
    <x v="0"/>
    <n v="1305483086"/>
    <n v="1302891086"/>
    <x v="84"/>
    <x v="84"/>
    <x v="6"/>
    <b v="0"/>
    <n v="7"/>
    <x v="0"/>
    <x v="1"/>
  </r>
  <r>
    <x v="85"/>
    <x v="85"/>
    <s v="A short film by Melissa Woodrow &amp; Mark Janiak about seeking forgiveness, embracing the past and memories with a loved one."/>
    <n v="1200"/>
    <n v="1506"/>
    <x v="0"/>
    <x v="0"/>
    <x v="0"/>
    <n v="1316746837"/>
    <n v="1314154837"/>
    <x v="85"/>
    <x v="85"/>
    <x v="6"/>
    <b v="0"/>
    <n v="21"/>
    <x v="0"/>
    <x v="1"/>
  </r>
  <r>
    <x v="86"/>
    <x v="86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x v="86"/>
    <x v="86"/>
    <x v="0"/>
    <b v="0"/>
    <n v="17"/>
    <x v="0"/>
    <x v="1"/>
  </r>
  <r>
    <x v="87"/>
    <x v="87"/>
    <s v="A father without work uses his daughter to con sympathy from strangers... sound familiar?  Help us make this film!"/>
    <n v="2500"/>
    <n v="2615"/>
    <x v="0"/>
    <x v="0"/>
    <x v="0"/>
    <n v="1275529260"/>
    <n v="1274705803"/>
    <x v="87"/>
    <x v="87"/>
    <x v="7"/>
    <b v="0"/>
    <n v="25"/>
    <x v="0"/>
    <x v="1"/>
  </r>
  <r>
    <x v="88"/>
    <x v="88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x v="88"/>
    <x v="88"/>
    <x v="3"/>
    <b v="0"/>
    <n v="60"/>
    <x v="0"/>
    <x v="1"/>
  </r>
  <r>
    <x v="89"/>
    <x v="89"/>
    <s v="A chronicle of four very different stories concerning racism to the power of love, all set in the beauty of the Southwest."/>
    <n v="6000"/>
    <n v="6904"/>
    <x v="0"/>
    <x v="0"/>
    <x v="0"/>
    <n v="1370196192"/>
    <n v="1368036192"/>
    <x v="89"/>
    <x v="89"/>
    <x v="4"/>
    <b v="0"/>
    <n v="56"/>
    <x v="0"/>
    <x v="1"/>
  </r>
  <r>
    <x v="90"/>
    <x v="90"/>
    <s v="We're looking for funding to help submit a short film to film festivals."/>
    <n v="500"/>
    <n v="502"/>
    <x v="0"/>
    <x v="0"/>
    <x v="0"/>
    <n v="1310454499"/>
    <n v="1307862499"/>
    <x v="90"/>
    <x v="90"/>
    <x v="6"/>
    <b v="0"/>
    <n v="16"/>
    <x v="0"/>
    <x v="1"/>
  </r>
  <r>
    <x v="91"/>
    <x v="91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x v="91"/>
    <x v="91"/>
    <x v="6"/>
    <b v="0"/>
    <n v="46"/>
    <x v="0"/>
    <x v="1"/>
  </r>
  <r>
    <x v="92"/>
    <x v="92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x v="92"/>
    <x v="92"/>
    <x v="1"/>
    <b v="0"/>
    <n v="43"/>
    <x v="0"/>
    <x v="1"/>
  </r>
  <r>
    <x v="93"/>
    <x v="93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x v="93"/>
    <x v="93"/>
    <x v="5"/>
    <b v="0"/>
    <n v="15"/>
    <x v="0"/>
    <x v="1"/>
  </r>
  <r>
    <x v="94"/>
    <x v="94"/>
    <s v="Nathan has his ideal job, the opportunity to see his dream girl on a daily basis. The local bully Jake aims to change all that."/>
    <n v="250"/>
    <n v="260"/>
    <x v="0"/>
    <x v="1"/>
    <x v="1"/>
    <n v="1396890822"/>
    <n v="1395162822"/>
    <x v="94"/>
    <x v="94"/>
    <x v="3"/>
    <b v="0"/>
    <n v="12"/>
    <x v="0"/>
    <x v="1"/>
  </r>
  <r>
    <x v="95"/>
    <x v="95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x v="95"/>
    <x v="95"/>
    <x v="5"/>
    <b v="0"/>
    <n v="21"/>
    <x v="0"/>
    <x v="1"/>
  </r>
  <r>
    <x v="96"/>
    <x v="96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x v="96"/>
    <x v="96"/>
    <x v="7"/>
    <b v="0"/>
    <n v="34"/>
    <x v="0"/>
    <x v="1"/>
  </r>
  <r>
    <x v="97"/>
    <x v="97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x v="97"/>
    <x v="97"/>
    <x v="6"/>
    <b v="0"/>
    <n v="8"/>
    <x v="0"/>
    <x v="1"/>
  </r>
  <r>
    <x v="98"/>
    <x v="98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x v="98"/>
    <x v="98"/>
    <x v="5"/>
    <b v="0"/>
    <n v="60"/>
    <x v="0"/>
    <x v="1"/>
  </r>
  <r>
    <x v="99"/>
    <x v="99"/>
    <s v="A feminist tale of two girls finally giving a &quot;Nice Guy&quot; what he truly deserves. Also, dancing!"/>
    <n v="1500"/>
    <n v="1590.29"/>
    <x v="0"/>
    <x v="0"/>
    <x v="0"/>
    <n v="1390426799"/>
    <n v="1387834799"/>
    <x v="99"/>
    <x v="99"/>
    <x v="3"/>
    <b v="0"/>
    <n v="39"/>
    <x v="0"/>
    <x v="1"/>
  </r>
  <r>
    <x v="100"/>
    <x v="100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x v="100"/>
    <x v="100"/>
    <x v="5"/>
    <b v="0"/>
    <n v="26"/>
    <x v="0"/>
    <x v="1"/>
  </r>
  <r>
    <x v="101"/>
    <x v="101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x v="101"/>
    <x v="101"/>
    <x v="4"/>
    <b v="0"/>
    <n v="35"/>
    <x v="0"/>
    <x v="1"/>
  </r>
  <r>
    <x v="102"/>
    <x v="102"/>
    <s v="A gang of outlaw bikers pull a home invasion on a disgraced Anthropologist hiding a secret locked in his cabin basement."/>
    <n v="6000"/>
    <n v="7665"/>
    <x v="0"/>
    <x v="0"/>
    <x v="0"/>
    <n v="1293073733"/>
    <n v="1290481733"/>
    <x v="102"/>
    <x v="102"/>
    <x v="7"/>
    <b v="0"/>
    <n v="65"/>
    <x v="0"/>
    <x v="1"/>
  </r>
  <r>
    <x v="103"/>
    <x v="103"/>
    <s v="Three friends in their twenties are trying to do the impossible - have fun on a casual Friday night."/>
    <n v="1300"/>
    <n v="1367"/>
    <x v="0"/>
    <x v="1"/>
    <x v="1"/>
    <n v="1394220030"/>
    <n v="1392232830"/>
    <x v="103"/>
    <x v="103"/>
    <x v="3"/>
    <b v="0"/>
    <n v="49"/>
    <x v="0"/>
    <x v="1"/>
  </r>
  <r>
    <x v="104"/>
    <x v="104"/>
    <s v="UCF short film about an old man, his love for music, and his misplaced trumpet.  "/>
    <n v="500"/>
    <n v="600"/>
    <x v="0"/>
    <x v="0"/>
    <x v="0"/>
    <n v="1301792400"/>
    <n v="1299775266"/>
    <x v="104"/>
    <x v="104"/>
    <x v="6"/>
    <b v="0"/>
    <n v="10"/>
    <x v="0"/>
    <x v="1"/>
  </r>
  <r>
    <x v="105"/>
    <x v="105"/>
    <s v="Single Parent Date Night is a comedic short film about two single parents trying to reentering the dating pool."/>
    <n v="2200"/>
    <n v="2363"/>
    <x v="0"/>
    <x v="0"/>
    <x v="0"/>
    <n v="1463184000"/>
    <n v="1461605020"/>
    <x v="105"/>
    <x v="105"/>
    <x v="2"/>
    <b v="0"/>
    <n v="60"/>
    <x v="0"/>
    <x v="1"/>
  </r>
  <r>
    <x v="106"/>
    <x v="106"/>
    <s v="A Boy. A Girl. A Car. A Serial Killer."/>
    <n v="5000"/>
    <n v="5025"/>
    <x v="0"/>
    <x v="0"/>
    <x v="0"/>
    <n v="1333391901"/>
    <n v="1332182301"/>
    <x v="106"/>
    <x v="106"/>
    <x v="5"/>
    <b v="0"/>
    <n v="27"/>
    <x v="0"/>
    <x v="1"/>
  </r>
  <r>
    <x v="107"/>
    <x v="107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x v="107"/>
    <x v="107"/>
    <x v="6"/>
    <b v="0"/>
    <n v="69"/>
    <x v="0"/>
    <x v="1"/>
  </r>
  <r>
    <x v="108"/>
    <x v="108"/>
    <s v="When a man can't find love, his Google GLASS does the searching for him. A short film shot with Google Glass."/>
    <n v="1500"/>
    <n v="3700"/>
    <x v="0"/>
    <x v="0"/>
    <x v="0"/>
    <n v="1370011370"/>
    <n v="1364827370"/>
    <x v="108"/>
    <x v="108"/>
    <x v="4"/>
    <b v="0"/>
    <n v="47"/>
    <x v="0"/>
    <x v="1"/>
  </r>
  <r>
    <x v="109"/>
    <x v="109"/>
    <s v="This video may be bigger than you and it may be bigger than me but, itâ€™s not bigger than you and me! Can you dig it?"/>
    <n v="1000"/>
    <n v="2195"/>
    <x v="0"/>
    <x v="0"/>
    <x v="0"/>
    <n v="1298680630"/>
    <n v="1296088630"/>
    <x v="109"/>
    <x v="109"/>
    <x v="6"/>
    <b v="0"/>
    <n v="47"/>
    <x v="0"/>
    <x v="1"/>
  </r>
  <r>
    <x v="110"/>
    <x v="110"/>
    <s v="Lee, an awkward teenager with sound-blocking earlids, must confront his self-isolation after a girl moves in next door."/>
    <n v="1300"/>
    <n v="1700"/>
    <x v="0"/>
    <x v="0"/>
    <x v="0"/>
    <n v="1384408740"/>
    <n v="1381445253"/>
    <x v="110"/>
    <x v="110"/>
    <x v="4"/>
    <b v="0"/>
    <n v="26"/>
    <x v="0"/>
    <x v="1"/>
  </r>
  <r>
    <x v="111"/>
    <x v="111"/>
    <s v="Two actors, one bookie and a very bad day.  Judi Dench is Cool in Person is fast, funny and only a little bit nasty."/>
    <n v="3500"/>
    <n v="5410"/>
    <x v="0"/>
    <x v="2"/>
    <x v="2"/>
    <n v="1433059187"/>
    <n v="1430467187"/>
    <x v="111"/>
    <x v="111"/>
    <x v="0"/>
    <b v="0"/>
    <n v="53"/>
    <x v="0"/>
    <x v="1"/>
  </r>
  <r>
    <x v="112"/>
    <x v="112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x v="112"/>
    <x v="112"/>
    <x v="3"/>
    <b v="0"/>
    <n v="81"/>
    <x v="0"/>
    <x v="1"/>
  </r>
  <r>
    <x v="113"/>
    <x v="113"/>
    <s v="A living memorial for all those dealing with trauma, grief and loss."/>
    <n v="5000"/>
    <n v="7050"/>
    <x v="0"/>
    <x v="0"/>
    <x v="0"/>
    <n v="1312642800"/>
    <n v="1311963128"/>
    <x v="113"/>
    <x v="113"/>
    <x v="6"/>
    <b v="0"/>
    <n v="78"/>
    <x v="0"/>
    <x v="1"/>
  </r>
  <r>
    <x v="114"/>
    <x v="114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x v="114"/>
    <x v="114"/>
    <x v="5"/>
    <b v="0"/>
    <n v="35"/>
    <x v="0"/>
    <x v="1"/>
  </r>
  <r>
    <x v="115"/>
    <x v="115"/>
    <s v="Never judge a book (or a lover) by their cover."/>
    <n v="450"/>
    <n v="632"/>
    <x v="0"/>
    <x v="0"/>
    <x v="0"/>
    <n v="1328377444"/>
    <n v="1326217444"/>
    <x v="115"/>
    <x v="115"/>
    <x v="5"/>
    <b v="0"/>
    <n v="22"/>
    <x v="0"/>
    <x v="1"/>
  </r>
  <r>
    <x v="116"/>
    <x v="116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x v="116"/>
    <x v="116"/>
    <x v="6"/>
    <b v="0"/>
    <n v="57"/>
    <x v="0"/>
    <x v="1"/>
  </r>
  <r>
    <x v="117"/>
    <x v="117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x v="117"/>
    <x v="117"/>
    <x v="7"/>
    <b v="0"/>
    <n v="27"/>
    <x v="0"/>
    <x v="1"/>
  </r>
  <r>
    <x v="118"/>
    <x v="118"/>
    <s v="When a ruthless hit-man is 'denounced' from the mafia, his old enemies declare war."/>
    <n v="5000"/>
    <n v="5651.58"/>
    <x v="0"/>
    <x v="0"/>
    <x v="0"/>
    <n v="1311902236"/>
    <n v="1309310236"/>
    <x v="118"/>
    <x v="118"/>
    <x v="6"/>
    <b v="0"/>
    <n v="39"/>
    <x v="0"/>
    <x v="1"/>
  </r>
  <r>
    <x v="119"/>
    <x v="119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x v="119"/>
    <x v="119"/>
    <x v="6"/>
    <b v="0"/>
    <n v="37"/>
    <x v="0"/>
    <x v="1"/>
  </r>
  <r>
    <x v="120"/>
    <x v="120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x v="120"/>
    <x v="120"/>
    <x v="2"/>
    <b v="0"/>
    <n v="1"/>
    <x v="1"/>
    <x v="2"/>
  </r>
  <r>
    <x v="121"/>
    <x v="121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x v="121"/>
    <x v="121"/>
    <x v="0"/>
    <b v="0"/>
    <n v="1"/>
    <x v="1"/>
    <x v="2"/>
  </r>
  <r>
    <x v="122"/>
    <x v="122"/>
    <s v="My ambition for this knows no bounds.  Seeing Sephoria in a live-action is a dream of mine."/>
    <n v="100000000"/>
    <n v="0"/>
    <x v="1"/>
    <x v="0"/>
    <x v="0"/>
    <n v="1476094907"/>
    <n v="1470910907"/>
    <x v="122"/>
    <x v="122"/>
    <x v="2"/>
    <b v="0"/>
    <n v="0"/>
    <x v="1"/>
    <x v="2"/>
  </r>
  <r>
    <x v="123"/>
    <x v="123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x v="123"/>
    <x v="123"/>
    <x v="3"/>
    <b v="0"/>
    <n v="6"/>
    <x v="1"/>
    <x v="2"/>
  </r>
  <r>
    <x v="124"/>
    <x v="124"/>
    <s v="An artificial man and woman discover love under the unsuspecting eyes of the four renowned artists who created them."/>
    <n v="4000"/>
    <n v="0"/>
    <x v="1"/>
    <x v="0"/>
    <x v="0"/>
    <n v="1431728242"/>
    <n v="1429568242"/>
    <x v="124"/>
    <x v="124"/>
    <x v="0"/>
    <b v="0"/>
    <n v="0"/>
    <x v="1"/>
    <x v="2"/>
  </r>
  <r>
    <x v="125"/>
    <x v="125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x v="125"/>
    <x v="125"/>
    <x v="1"/>
    <b v="0"/>
    <n v="6"/>
    <x v="1"/>
    <x v="2"/>
  </r>
  <r>
    <x v="126"/>
    <x v="126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x v="126"/>
    <x v="126"/>
    <x v="0"/>
    <b v="0"/>
    <n v="13"/>
    <x v="1"/>
    <x v="2"/>
  </r>
  <r>
    <x v="127"/>
    <x v="127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x v="127"/>
    <x v="127"/>
    <x v="0"/>
    <b v="0"/>
    <n v="4"/>
    <x v="1"/>
    <x v="2"/>
  </r>
  <r>
    <x v="128"/>
    <x v="128"/>
    <s v="A Science Fiction film filled with entertainment and Excitement"/>
    <n v="100000"/>
    <n v="1867"/>
    <x v="1"/>
    <x v="0"/>
    <x v="0"/>
    <n v="1476941293"/>
    <n v="1473917293"/>
    <x v="128"/>
    <x v="128"/>
    <x v="2"/>
    <b v="0"/>
    <n v="6"/>
    <x v="1"/>
    <x v="2"/>
  </r>
  <r>
    <x v="129"/>
    <x v="129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x v="129"/>
    <x v="129"/>
    <x v="3"/>
    <b v="0"/>
    <n v="0"/>
    <x v="1"/>
    <x v="2"/>
  </r>
  <r>
    <x v="130"/>
    <x v="130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x v="130"/>
    <x v="130"/>
    <x v="3"/>
    <b v="0"/>
    <n v="0"/>
    <x v="1"/>
    <x v="2"/>
  </r>
  <r>
    <x v="131"/>
    <x v="131"/>
    <s v="I"/>
    <n v="1200"/>
    <n v="0"/>
    <x v="1"/>
    <x v="0"/>
    <x v="0"/>
    <n v="1467763200"/>
    <n v="1466453161"/>
    <x v="131"/>
    <x v="131"/>
    <x v="2"/>
    <b v="0"/>
    <n v="0"/>
    <x v="1"/>
    <x v="2"/>
  </r>
  <r>
    <x v="132"/>
    <x v="132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x v="132"/>
    <x v="132"/>
    <x v="3"/>
    <b v="0"/>
    <n v="81"/>
    <x v="1"/>
    <x v="2"/>
  </r>
  <r>
    <x v="133"/>
    <x v="133"/>
    <s v="Invasion from outer space sights, to weird to imagine destruction too monstrous to escape"/>
    <n v="71764"/>
    <n v="0"/>
    <x v="1"/>
    <x v="0"/>
    <x v="0"/>
    <n v="1464715860"/>
    <n v="1462130584"/>
    <x v="133"/>
    <x v="133"/>
    <x v="2"/>
    <b v="0"/>
    <n v="0"/>
    <x v="1"/>
    <x v="2"/>
  </r>
  <r>
    <x v="134"/>
    <x v="134"/>
    <s v="steampunk  remake of &quot;a Christmas carol&quot;"/>
    <n v="5000"/>
    <n v="0"/>
    <x v="1"/>
    <x v="0"/>
    <x v="0"/>
    <n v="1441386000"/>
    <n v="1438811418"/>
    <x v="134"/>
    <x v="134"/>
    <x v="0"/>
    <b v="0"/>
    <n v="0"/>
    <x v="1"/>
    <x v="2"/>
  </r>
  <r>
    <x v="135"/>
    <x v="135"/>
    <s v="What would someone do if they suddenly discovered they could stop time? Join us on this clever sci-fi short film and find out!"/>
    <n v="3000"/>
    <n v="403"/>
    <x v="1"/>
    <x v="0"/>
    <x v="0"/>
    <n v="1404241200"/>
    <n v="1401354597"/>
    <x v="135"/>
    <x v="135"/>
    <x v="3"/>
    <b v="0"/>
    <n v="5"/>
    <x v="1"/>
    <x v="2"/>
  </r>
  <r>
    <x v="136"/>
    <x v="136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x v="136"/>
    <x v="136"/>
    <x v="0"/>
    <b v="0"/>
    <n v="0"/>
    <x v="1"/>
    <x v="2"/>
  </r>
  <r>
    <x v="137"/>
    <x v="137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x v="137"/>
    <x v="137"/>
    <x v="0"/>
    <b v="0"/>
    <n v="0"/>
    <x v="1"/>
    <x v="2"/>
  </r>
  <r>
    <x v="138"/>
    <x v="138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x v="138"/>
    <x v="138"/>
    <x v="0"/>
    <b v="0"/>
    <n v="58"/>
    <x v="1"/>
    <x v="2"/>
  </r>
  <r>
    <x v="139"/>
    <x v="139"/>
    <s v="When  Rome is infected with a zombie plague, Lucius Agrippa and a small group fights for survival"/>
    <n v="500"/>
    <n v="500"/>
    <x v="1"/>
    <x v="0"/>
    <x v="0"/>
    <n v="1436738772"/>
    <n v="1435874772"/>
    <x v="139"/>
    <x v="139"/>
    <x v="0"/>
    <b v="0"/>
    <n v="1"/>
    <x v="1"/>
    <x v="2"/>
  </r>
  <r>
    <x v="140"/>
    <x v="140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x v="140"/>
    <x v="140"/>
    <x v="0"/>
    <b v="0"/>
    <n v="0"/>
    <x v="1"/>
    <x v="2"/>
  </r>
  <r>
    <x v="141"/>
    <x v="141"/>
    <s v="Join us creating a Science Fiction TV Series based upon the popular novels -The Catherine Kimbridge Chronicles."/>
    <n v="12000"/>
    <n v="1293"/>
    <x v="1"/>
    <x v="0"/>
    <x v="0"/>
    <n v="1433043623"/>
    <n v="1429155623"/>
    <x v="141"/>
    <x v="141"/>
    <x v="0"/>
    <b v="0"/>
    <n v="28"/>
    <x v="1"/>
    <x v="2"/>
  </r>
  <r>
    <x v="142"/>
    <x v="142"/>
    <s v="A science fiction series about a women trying to stave off a mysterious appearance of monsters from getting out of a dark alley."/>
    <n v="3000"/>
    <n v="10"/>
    <x v="1"/>
    <x v="0"/>
    <x v="0"/>
    <n v="1416176778"/>
    <n v="1414358778"/>
    <x v="142"/>
    <x v="142"/>
    <x v="3"/>
    <b v="0"/>
    <n v="1"/>
    <x v="1"/>
    <x v="2"/>
  </r>
  <r>
    <x v="143"/>
    <x v="143"/>
    <s v="A young woman learns she is one of few women left bred like cattle in order to control a deadly disease and the world populace"/>
    <n v="5500"/>
    <n v="0"/>
    <x v="1"/>
    <x v="2"/>
    <x v="2"/>
    <n v="1472882100"/>
    <n v="1467941542"/>
    <x v="143"/>
    <x v="143"/>
    <x v="2"/>
    <b v="0"/>
    <n v="0"/>
    <x v="1"/>
    <x v="2"/>
  </r>
  <r>
    <x v="144"/>
    <x v="144"/>
    <s v="A film about a collapsing food industry, a lonely farmer and a lonely botanist needs your help to finish post-production!"/>
    <n v="7500"/>
    <n v="2070"/>
    <x v="1"/>
    <x v="5"/>
    <x v="5"/>
    <n v="1428945472"/>
    <n v="1423765072"/>
    <x v="144"/>
    <x v="144"/>
    <x v="0"/>
    <b v="0"/>
    <n v="37"/>
    <x v="1"/>
    <x v="2"/>
  </r>
  <r>
    <x v="145"/>
    <x v="145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x v="145"/>
    <x v="145"/>
    <x v="0"/>
    <b v="0"/>
    <n v="9"/>
    <x v="1"/>
    <x v="2"/>
  </r>
  <r>
    <x v="146"/>
    <x v="146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x v="146"/>
    <x v="146"/>
    <x v="1"/>
    <b v="0"/>
    <n v="3"/>
    <x v="1"/>
    <x v="2"/>
  </r>
  <r>
    <x v="147"/>
    <x v="147"/>
    <s v="Film makers catch live footage beyond their wildest dreams."/>
    <n v="7000"/>
    <n v="0"/>
    <x v="1"/>
    <x v="1"/>
    <x v="1"/>
    <n v="1420741080"/>
    <n v="1417026340"/>
    <x v="147"/>
    <x v="147"/>
    <x v="0"/>
    <b v="0"/>
    <n v="0"/>
    <x v="1"/>
    <x v="2"/>
  </r>
  <r>
    <x v="148"/>
    <x v="148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x v="148"/>
    <x v="148"/>
    <x v="2"/>
    <b v="0"/>
    <n v="2"/>
    <x v="1"/>
    <x v="2"/>
  </r>
  <r>
    <x v="149"/>
    <x v="149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x v="149"/>
    <x v="149"/>
    <x v="3"/>
    <b v="0"/>
    <n v="6"/>
    <x v="1"/>
    <x v="2"/>
  </r>
  <r>
    <x v="150"/>
    <x v="150"/>
    <s v="The untold story of Captain Robert April and the first launching of the starship U.S.S. Enterprise,  NCC-1701"/>
    <n v="130000"/>
    <n v="30112"/>
    <x v="1"/>
    <x v="0"/>
    <x v="0"/>
    <n v="1432612382"/>
    <n v="1427428382"/>
    <x v="150"/>
    <x v="150"/>
    <x v="0"/>
    <b v="0"/>
    <n v="67"/>
    <x v="1"/>
    <x v="2"/>
  </r>
  <r>
    <x v="151"/>
    <x v="151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x v="151"/>
    <x v="151"/>
    <x v="0"/>
    <b v="0"/>
    <n v="5"/>
    <x v="1"/>
    <x v="2"/>
  </r>
  <r>
    <x v="152"/>
    <x v="152"/>
    <s v="The Great Dark is a journey through the unimaginable...and un foreseeable..."/>
    <n v="380000"/>
    <n v="30"/>
    <x v="1"/>
    <x v="0"/>
    <x v="0"/>
    <n v="1411437100"/>
    <n v="1408845100"/>
    <x v="152"/>
    <x v="152"/>
    <x v="3"/>
    <b v="0"/>
    <n v="2"/>
    <x v="1"/>
    <x v="2"/>
  </r>
  <r>
    <x v="153"/>
    <x v="153"/>
    <s v="What would you do if you face something beyond your understanding? If someone you loved disappeared without a trace?"/>
    <n v="50000"/>
    <n v="359"/>
    <x v="1"/>
    <x v="0"/>
    <x v="0"/>
    <n v="1417532644"/>
    <n v="1413900244"/>
    <x v="153"/>
    <x v="153"/>
    <x v="3"/>
    <b v="0"/>
    <n v="10"/>
    <x v="1"/>
    <x v="2"/>
  </r>
  <r>
    <x v="154"/>
    <x v="154"/>
    <s v="Fiction Becomes Reality in this non-profit science fiction, stop motion, and fantasy fan film."/>
    <n v="1500"/>
    <n v="40"/>
    <x v="1"/>
    <x v="0"/>
    <x v="0"/>
    <n v="1433336895"/>
    <n v="1429621695"/>
    <x v="154"/>
    <x v="154"/>
    <x v="0"/>
    <b v="0"/>
    <n v="3"/>
    <x v="1"/>
    <x v="2"/>
  </r>
  <r>
    <x v="155"/>
    <x v="155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x v="155"/>
    <x v="155"/>
    <x v="0"/>
    <b v="0"/>
    <n v="4"/>
    <x v="1"/>
    <x v="2"/>
  </r>
  <r>
    <x v="156"/>
    <x v="156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x v="156"/>
    <x v="156"/>
    <x v="3"/>
    <b v="0"/>
    <n v="15"/>
    <x v="1"/>
    <x v="2"/>
  </r>
  <r>
    <x v="157"/>
    <x v="157"/>
    <s v="Man's cryogenic chamber and his soulmate's time travel from the distant future allows them to meet in the middle."/>
    <n v="2995"/>
    <n v="8"/>
    <x v="1"/>
    <x v="0"/>
    <x v="0"/>
    <n v="1456523572"/>
    <n v="1453931572"/>
    <x v="157"/>
    <x v="157"/>
    <x v="2"/>
    <b v="0"/>
    <n v="2"/>
    <x v="1"/>
    <x v="2"/>
  </r>
  <r>
    <x v="158"/>
    <x v="158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x v="158"/>
    <x v="158"/>
    <x v="3"/>
    <b v="0"/>
    <n v="0"/>
    <x v="1"/>
    <x v="2"/>
  </r>
  <r>
    <x v="159"/>
    <x v="159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x v="159"/>
    <x v="159"/>
    <x v="2"/>
    <b v="0"/>
    <n v="1"/>
    <x v="1"/>
    <x v="2"/>
  </r>
  <r>
    <x v="160"/>
    <x v="160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x v="160"/>
    <x v="160"/>
    <x v="0"/>
    <b v="0"/>
    <n v="0"/>
    <x v="1"/>
    <x v="3"/>
  </r>
  <r>
    <x v="161"/>
    <x v="161"/>
    <s v="Step 1 (script editing) to produce a dramatic film about the air/sea battle of WWII that turned the tide of victory for the US."/>
    <n v="50000"/>
    <n v="5"/>
    <x v="2"/>
    <x v="0"/>
    <x v="0"/>
    <n v="1404318595"/>
    <n v="1401726595"/>
    <x v="161"/>
    <x v="161"/>
    <x v="3"/>
    <b v="0"/>
    <n v="1"/>
    <x v="1"/>
    <x v="3"/>
  </r>
  <r>
    <x v="162"/>
    <x v="162"/>
    <s v="This film follows a young man who has had only a troubled family life. He turns to all the wrong things and life falls apart."/>
    <n v="2800"/>
    <n v="435"/>
    <x v="2"/>
    <x v="0"/>
    <x v="0"/>
    <n v="1408232520"/>
    <n v="1405393356"/>
    <x v="162"/>
    <x v="162"/>
    <x v="3"/>
    <b v="0"/>
    <n v="10"/>
    <x v="1"/>
    <x v="3"/>
  </r>
  <r>
    <x v="163"/>
    <x v="163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x v="163"/>
    <x v="163"/>
    <x v="0"/>
    <b v="0"/>
    <n v="0"/>
    <x v="1"/>
    <x v="3"/>
  </r>
  <r>
    <x v="164"/>
    <x v="164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x v="164"/>
    <x v="164"/>
    <x v="3"/>
    <b v="0"/>
    <n v="7"/>
    <x v="1"/>
    <x v="3"/>
  </r>
  <r>
    <x v="165"/>
    <x v="165"/>
    <s v="A teacher. A boy. The beach and a heatwave that drove them all insane."/>
    <n v="17000"/>
    <n v="0"/>
    <x v="2"/>
    <x v="1"/>
    <x v="1"/>
    <n v="1452613724"/>
    <n v="1450021724"/>
    <x v="165"/>
    <x v="165"/>
    <x v="2"/>
    <b v="0"/>
    <n v="0"/>
    <x v="1"/>
    <x v="3"/>
  </r>
  <r>
    <x v="166"/>
    <x v="166"/>
    <s v="A young teen makes a bad decision after joining gang and the film expresses his choices that led him to that point."/>
    <n v="5000"/>
    <n v="3000"/>
    <x v="2"/>
    <x v="0"/>
    <x v="0"/>
    <n v="1484531362"/>
    <n v="1481939362"/>
    <x v="166"/>
    <x v="166"/>
    <x v="1"/>
    <b v="0"/>
    <n v="1"/>
    <x v="1"/>
    <x v="3"/>
  </r>
  <r>
    <x v="167"/>
    <x v="167"/>
    <s v="A young man experiences a tragedy and has the opportunity to go back and learn from his mistakes and find out his true self."/>
    <n v="110000"/>
    <n v="11"/>
    <x v="2"/>
    <x v="0"/>
    <x v="0"/>
    <n v="1438726535"/>
    <n v="1433542535"/>
    <x v="167"/>
    <x v="167"/>
    <x v="0"/>
    <b v="0"/>
    <n v="2"/>
    <x v="1"/>
    <x v="3"/>
  </r>
  <r>
    <x v="168"/>
    <x v="168"/>
    <s v="A homeless Gulf War 2 vet, and Congressional Medal of Honor recipient fights for his sanity on the mean streets of Albuquerque."/>
    <n v="8000"/>
    <n v="325"/>
    <x v="2"/>
    <x v="0"/>
    <x v="0"/>
    <n v="1426791770"/>
    <n v="1424203370"/>
    <x v="168"/>
    <x v="168"/>
    <x v="0"/>
    <b v="0"/>
    <n v="3"/>
    <x v="1"/>
    <x v="3"/>
  </r>
  <r>
    <x v="169"/>
    <x v="169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x v="169"/>
    <x v="169"/>
    <x v="3"/>
    <b v="0"/>
    <n v="10"/>
    <x v="1"/>
    <x v="3"/>
  </r>
  <r>
    <x v="170"/>
    <x v="170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x v="170"/>
    <x v="170"/>
    <x v="0"/>
    <b v="0"/>
    <n v="10"/>
    <x v="1"/>
    <x v="3"/>
  </r>
  <r>
    <x v="171"/>
    <x v="171"/>
    <s v="Team Mayhem, a local small town gang of gamers who are enlisted   to save the world from the new great evil known as Prowler."/>
    <n v="50000"/>
    <n v="1"/>
    <x v="2"/>
    <x v="0"/>
    <x v="0"/>
    <n v="1470975614"/>
    <n v="1465791614"/>
    <x v="171"/>
    <x v="171"/>
    <x v="2"/>
    <b v="0"/>
    <n v="1"/>
    <x v="1"/>
    <x v="3"/>
  </r>
  <r>
    <x v="172"/>
    <x v="172"/>
    <s v="A short film on the rarest mammal and the second most endangered freshwater river dolphin, in Pakistan."/>
    <n v="95000"/>
    <n v="0"/>
    <x v="2"/>
    <x v="0"/>
    <x v="0"/>
    <n v="1426753723"/>
    <n v="1423733323"/>
    <x v="172"/>
    <x v="172"/>
    <x v="0"/>
    <b v="0"/>
    <n v="0"/>
    <x v="1"/>
    <x v="3"/>
  </r>
  <r>
    <x v="173"/>
    <x v="173"/>
    <s v="This is a film inspired by Quentin Tarantino, I want to make a film thats entertaining yet gritty. 7 Sins is in pre-production."/>
    <n v="1110"/>
    <n v="0"/>
    <x v="2"/>
    <x v="1"/>
    <x v="1"/>
    <n v="1425131108"/>
    <n v="1422539108"/>
    <x v="173"/>
    <x v="173"/>
    <x v="0"/>
    <b v="0"/>
    <n v="0"/>
    <x v="1"/>
    <x v="3"/>
  </r>
  <r>
    <x v="174"/>
    <x v="174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x v="174"/>
    <x v="174"/>
    <x v="0"/>
    <b v="0"/>
    <n v="0"/>
    <x v="1"/>
    <x v="3"/>
  </r>
  <r>
    <x v="175"/>
    <x v="175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x v="175"/>
    <x v="175"/>
    <x v="3"/>
    <b v="0"/>
    <n v="26"/>
    <x v="1"/>
    <x v="3"/>
  </r>
  <r>
    <x v="176"/>
    <x v="176"/>
    <s v="I'm seeking funding to finish my short film, Silent Monster, to bring awareness to teenage bullying as well as teenage violence."/>
    <n v="1500"/>
    <n v="0"/>
    <x v="2"/>
    <x v="0"/>
    <x v="0"/>
    <n v="1438803999"/>
    <n v="1436211999"/>
    <x v="176"/>
    <x v="176"/>
    <x v="0"/>
    <b v="0"/>
    <n v="0"/>
    <x v="1"/>
    <x v="3"/>
  </r>
  <r>
    <x v="177"/>
    <x v="177"/>
    <s v="I'm making a modern day version of the bible story &quot; The Good Samaritan&quot;"/>
    <n v="450"/>
    <n v="180"/>
    <x v="2"/>
    <x v="0"/>
    <x v="0"/>
    <n v="1427155726"/>
    <n v="1425690526"/>
    <x v="177"/>
    <x v="177"/>
    <x v="0"/>
    <b v="0"/>
    <n v="7"/>
    <x v="1"/>
    <x v="3"/>
  </r>
  <r>
    <x v="178"/>
    <x v="178"/>
    <s v="El viaje de LucÃ­a es un largometraje de ficciÃ³n con temÃ¡tica sobre el cÃ¡ncer infantil."/>
    <n v="500000"/>
    <n v="0"/>
    <x v="2"/>
    <x v="3"/>
    <x v="3"/>
    <n v="1448582145"/>
    <n v="1445986545"/>
    <x v="178"/>
    <x v="178"/>
    <x v="0"/>
    <b v="0"/>
    <n v="0"/>
    <x v="1"/>
    <x v="3"/>
  </r>
  <r>
    <x v="179"/>
    <x v="179"/>
    <s v="A feature-length film about how three people survive in a diseased world."/>
    <n v="1000"/>
    <n v="200"/>
    <x v="2"/>
    <x v="0"/>
    <x v="0"/>
    <n v="1457056555"/>
    <n v="1454464555"/>
    <x v="179"/>
    <x v="179"/>
    <x v="2"/>
    <b v="0"/>
    <n v="2"/>
    <x v="1"/>
    <x v="3"/>
  </r>
  <r>
    <x v="180"/>
    <x v="180"/>
    <s v="The Rest of Us follows a survivor of an outbreak that nearly destroyed the earth as he travels to find some form of humanity."/>
    <n v="1200"/>
    <n v="401"/>
    <x v="2"/>
    <x v="1"/>
    <x v="1"/>
    <n v="1428951600"/>
    <n v="1425512843"/>
    <x v="180"/>
    <x v="180"/>
    <x v="0"/>
    <b v="0"/>
    <n v="13"/>
    <x v="1"/>
    <x v="3"/>
  </r>
  <r>
    <x v="181"/>
    <x v="181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x v="181"/>
    <x v="181"/>
    <x v="0"/>
    <b v="0"/>
    <n v="4"/>
    <x v="1"/>
    <x v="3"/>
  </r>
  <r>
    <x v="182"/>
    <x v="182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x v="182"/>
    <x v="182"/>
    <x v="1"/>
    <b v="0"/>
    <n v="0"/>
    <x v="1"/>
    <x v="3"/>
  </r>
  <r>
    <x v="183"/>
    <x v="183"/>
    <s v="Don't kill me until I meet my Dad"/>
    <n v="12500"/>
    <n v="4482"/>
    <x v="2"/>
    <x v="1"/>
    <x v="1"/>
    <n v="1417033610"/>
    <n v="1414438010"/>
    <x v="183"/>
    <x v="183"/>
    <x v="3"/>
    <b v="0"/>
    <n v="12"/>
    <x v="1"/>
    <x v="3"/>
  </r>
  <r>
    <x v="184"/>
    <x v="184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x v="184"/>
    <x v="184"/>
    <x v="3"/>
    <b v="0"/>
    <n v="2"/>
    <x v="1"/>
    <x v="3"/>
  </r>
  <r>
    <x v="185"/>
    <x v="185"/>
    <s v="Love has no boundaries!"/>
    <n v="40000"/>
    <n v="2200"/>
    <x v="2"/>
    <x v="10"/>
    <x v="8"/>
    <n v="1471557139"/>
    <n v="1468965139"/>
    <x v="185"/>
    <x v="185"/>
    <x v="2"/>
    <b v="0"/>
    <n v="10"/>
    <x v="1"/>
    <x v="3"/>
  </r>
  <r>
    <x v="186"/>
    <x v="186"/>
    <s v="My film is about a boy who discovers the truth about his fathers dissapearance through the dark secrets of his mothers past."/>
    <n v="5000"/>
    <n v="0"/>
    <x v="2"/>
    <x v="0"/>
    <x v="0"/>
    <n v="1488571200"/>
    <n v="1485977434"/>
    <x v="186"/>
    <x v="186"/>
    <x v="1"/>
    <b v="0"/>
    <n v="0"/>
    <x v="1"/>
    <x v="3"/>
  </r>
  <r>
    <x v="187"/>
    <x v="187"/>
    <s v="A young man suffering from a severe case of OCD embarks on a road trip to find peace of mind."/>
    <n v="5000"/>
    <n v="800"/>
    <x v="2"/>
    <x v="0"/>
    <x v="0"/>
    <n v="1437461940"/>
    <n v="1435383457"/>
    <x v="187"/>
    <x v="187"/>
    <x v="0"/>
    <b v="0"/>
    <n v="5"/>
    <x v="1"/>
    <x v="3"/>
  </r>
  <r>
    <x v="188"/>
    <x v="188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x v="188"/>
    <x v="188"/>
    <x v="3"/>
    <b v="0"/>
    <n v="0"/>
    <x v="1"/>
    <x v="3"/>
  </r>
  <r>
    <x v="189"/>
    <x v="189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x v="189"/>
    <x v="189"/>
    <x v="2"/>
    <b v="0"/>
    <n v="5"/>
    <x v="1"/>
    <x v="3"/>
  </r>
  <r>
    <x v="190"/>
    <x v="190"/>
    <s v="Because hope can be a 4 letter word"/>
    <n v="12000"/>
    <n v="50"/>
    <x v="2"/>
    <x v="0"/>
    <x v="0"/>
    <n v="1466091446"/>
    <n v="1465227446"/>
    <x v="190"/>
    <x v="190"/>
    <x v="2"/>
    <b v="0"/>
    <n v="1"/>
    <x v="1"/>
    <x v="3"/>
  </r>
  <r>
    <x v="191"/>
    <x v="191"/>
    <s v="A young boy passionate about Astronomy and Chemistry tracks down an astroid that scientists said would never hit earth."/>
    <n v="5000"/>
    <n v="250"/>
    <x v="2"/>
    <x v="2"/>
    <x v="2"/>
    <n v="1443782138"/>
    <n v="1440326138"/>
    <x v="191"/>
    <x v="191"/>
    <x v="0"/>
    <b v="0"/>
    <n v="3"/>
    <x v="1"/>
    <x v="3"/>
  </r>
  <r>
    <x v="192"/>
    <x v="192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x v="192"/>
    <x v="192"/>
    <x v="3"/>
    <b v="0"/>
    <n v="3"/>
    <x v="1"/>
    <x v="3"/>
  </r>
  <r>
    <x v="193"/>
    <x v="193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x v="193"/>
    <x v="193"/>
    <x v="3"/>
    <b v="0"/>
    <n v="0"/>
    <x v="1"/>
    <x v="3"/>
  </r>
  <r>
    <x v="194"/>
    <x v="194"/>
    <s v="Northern Irish Original Short Film based on the desperation of love and survival and taking a risk that may change everything."/>
    <n v="2500"/>
    <n v="3"/>
    <x v="2"/>
    <x v="1"/>
    <x v="1"/>
    <n v="1457308531"/>
    <n v="1452124531"/>
    <x v="194"/>
    <x v="194"/>
    <x v="2"/>
    <b v="0"/>
    <n v="3"/>
    <x v="1"/>
    <x v="3"/>
  </r>
  <r>
    <x v="195"/>
    <x v="195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x v="195"/>
    <x v="195"/>
    <x v="0"/>
    <b v="0"/>
    <n v="0"/>
    <x v="1"/>
    <x v="3"/>
  </r>
  <r>
    <x v="196"/>
    <x v="196"/>
    <s v="A moving short film about a retired female boxer who develops a relationship with a young journalist who idolises her"/>
    <n v="3500"/>
    <n v="1465"/>
    <x v="2"/>
    <x v="1"/>
    <x v="1"/>
    <n v="1444510800"/>
    <n v="1442062898"/>
    <x v="196"/>
    <x v="196"/>
    <x v="0"/>
    <b v="0"/>
    <n v="19"/>
    <x v="1"/>
    <x v="3"/>
  </r>
  <r>
    <x v="197"/>
    <x v="197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x v="197"/>
    <x v="197"/>
    <x v="1"/>
    <b v="0"/>
    <n v="8"/>
    <x v="1"/>
    <x v="3"/>
  </r>
  <r>
    <x v="198"/>
    <x v="198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x v="198"/>
    <x v="198"/>
    <x v="3"/>
    <b v="0"/>
    <n v="6"/>
    <x v="1"/>
    <x v="3"/>
  </r>
  <r>
    <x v="199"/>
    <x v="199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x v="199"/>
    <x v="199"/>
    <x v="2"/>
    <b v="0"/>
    <n v="0"/>
    <x v="1"/>
    <x v="3"/>
  </r>
  <r>
    <x v="200"/>
    <x v="200"/>
    <s v="A film dedicated to an AAF Pilot's struggle to survive behind enemy lines during WWII."/>
    <n v="6000"/>
    <n v="1571.55"/>
    <x v="2"/>
    <x v="0"/>
    <x v="0"/>
    <n v="1410746403"/>
    <n v="1408154403"/>
    <x v="200"/>
    <x v="200"/>
    <x v="3"/>
    <b v="0"/>
    <n v="18"/>
    <x v="1"/>
    <x v="3"/>
  </r>
  <r>
    <x v="201"/>
    <x v="201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x v="201"/>
    <x v="201"/>
    <x v="0"/>
    <b v="0"/>
    <n v="7"/>
    <x v="1"/>
    <x v="3"/>
  </r>
  <r>
    <x v="202"/>
    <x v="202"/>
    <s v="new web series created by jonney terry"/>
    <n v="6000"/>
    <n v="0"/>
    <x v="2"/>
    <x v="0"/>
    <x v="0"/>
    <n v="1444337940"/>
    <n v="1441750564"/>
    <x v="202"/>
    <x v="202"/>
    <x v="0"/>
    <b v="0"/>
    <n v="0"/>
    <x v="1"/>
    <x v="3"/>
  </r>
  <r>
    <x v="203"/>
    <x v="203"/>
    <s v="We are aiming to make a Web Series based on Youth Culture and the misrepresentation of socially stereotyped people."/>
    <n v="2500"/>
    <n v="746"/>
    <x v="2"/>
    <x v="1"/>
    <x v="1"/>
    <n v="1422562864"/>
    <n v="1417378864"/>
    <x v="203"/>
    <x v="203"/>
    <x v="0"/>
    <b v="0"/>
    <n v="8"/>
    <x v="1"/>
    <x v="3"/>
  </r>
  <r>
    <x v="204"/>
    <x v="204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x v="204"/>
    <x v="204"/>
    <x v="2"/>
    <b v="0"/>
    <n v="1293"/>
    <x v="1"/>
    <x v="3"/>
  </r>
  <r>
    <x v="205"/>
    <x v="205"/>
    <s v="A martyr faces execution at the hands of the State, while enduring the horrors and alienation of a new world order."/>
    <n v="8000"/>
    <n v="1300"/>
    <x v="2"/>
    <x v="0"/>
    <x v="0"/>
    <n v="1444144222"/>
    <n v="1441120222"/>
    <x v="205"/>
    <x v="205"/>
    <x v="0"/>
    <b v="0"/>
    <n v="17"/>
    <x v="1"/>
    <x v="3"/>
  </r>
  <r>
    <x v="206"/>
    <x v="206"/>
    <s v="A love story featuring adoption,struggle,dysfunction,grace, healing, and restoration."/>
    <n v="12700"/>
    <n v="0"/>
    <x v="2"/>
    <x v="0"/>
    <x v="0"/>
    <n v="1470441983"/>
    <n v="1468627583"/>
    <x v="206"/>
    <x v="206"/>
    <x v="2"/>
    <b v="0"/>
    <n v="0"/>
    <x v="1"/>
    <x v="3"/>
  </r>
  <r>
    <x v="207"/>
    <x v="207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x v="207"/>
    <x v="207"/>
    <x v="0"/>
    <b v="0"/>
    <n v="13"/>
    <x v="1"/>
    <x v="3"/>
  </r>
  <r>
    <x v="208"/>
    <x v="208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x v="208"/>
    <x v="208"/>
    <x v="3"/>
    <b v="0"/>
    <n v="0"/>
    <x v="1"/>
    <x v="3"/>
  </r>
  <r>
    <x v="209"/>
    <x v="209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x v="209"/>
    <x v="209"/>
    <x v="0"/>
    <b v="0"/>
    <n v="0"/>
    <x v="1"/>
    <x v="3"/>
  </r>
  <r>
    <x v="210"/>
    <x v="210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x v="210"/>
    <x v="210"/>
    <x v="0"/>
    <b v="0"/>
    <n v="33"/>
    <x v="1"/>
    <x v="3"/>
  </r>
  <r>
    <x v="211"/>
    <x v="211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x v="211"/>
    <x v="211"/>
    <x v="0"/>
    <b v="0"/>
    <n v="12"/>
    <x v="1"/>
    <x v="3"/>
  </r>
  <r>
    <x v="212"/>
    <x v="212"/>
    <s v="This film is a fictional crime drama following the events of a heist that ended in bloodshed."/>
    <n v="6300"/>
    <n v="1"/>
    <x v="2"/>
    <x v="0"/>
    <x v="0"/>
    <n v="1460837320"/>
    <n v="1455656920"/>
    <x v="212"/>
    <x v="212"/>
    <x v="2"/>
    <b v="0"/>
    <n v="1"/>
    <x v="1"/>
    <x v="3"/>
  </r>
  <r>
    <x v="213"/>
    <x v="213"/>
    <s v="A family dramedy about a grandfather  and grandson who are both on their path to redemption."/>
    <n v="50000"/>
    <n v="20"/>
    <x v="2"/>
    <x v="0"/>
    <x v="0"/>
    <n v="1439734001"/>
    <n v="1437142547"/>
    <x v="213"/>
    <x v="213"/>
    <x v="0"/>
    <b v="0"/>
    <n v="1"/>
    <x v="1"/>
    <x v="3"/>
  </r>
  <r>
    <x v="214"/>
    <x v="214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x v="214"/>
    <x v="214"/>
    <x v="0"/>
    <b v="0"/>
    <n v="1"/>
    <x v="1"/>
    <x v="3"/>
  </r>
  <r>
    <x v="215"/>
    <x v="215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x v="215"/>
    <x v="215"/>
    <x v="2"/>
    <b v="0"/>
    <n v="1"/>
    <x v="1"/>
    <x v="3"/>
  </r>
  <r>
    <x v="216"/>
    <x v="216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x v="216"/>
    <x v="216"/>
    <x v="0"/>
    <b v="0"/>
    <n v="84"/>
    <x v="1"/>
    <x v="3"/>
  </r>
  <r>
    <x v="217"/>
    <x v="217"/>
    <s v="A roadmovie by paw"/>
    <n v="100000"/>
    <n v="11943"/>
    <x v="2"/>
    <x v="11"/>
    <x v="9"/>
    <n v="1419780149"/>
    <n v="1417101749"/>
    <x v="217"/>
    <x v="217"/>
    <x v="3"/>
    <b v="0"/>
    <n v="38"/>
    <x v="1"/>
    <x v="3"/>
  </r>
  <r>
    <x v="218"/>
    <x v="218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x v="218"/>
    <x v="218"/>
    <x v="0"/>
    <b v="0"/>
    <n v="1"/>
    <x v="1"/>
    <x v="3"/>
  </r>
  <r>
    <x v="219"/>
    <x v="219"/>
    <s v="An hour-long pilot about a group of suburban LGBT teens coming of age in the early 90's."/>
    <n v="50000"/>
    <n v="8815"/>
    <x v="2"/>
    <x v="0"/>
    <x v="0"/>
    <n v="1459493940"/>
    <n v="1456732225"/>
    <x v="219"/>
    <x v="219"/>
    <x v="2"/>
    <b v="0"/>
    <n v="76"/>
    <x v="1"/>
    <x v="3"/>
  </r>
  <r>
    <x v="220"/>
    <x v="220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x v="220"/>
    <x v="220"/>
    <x v="0"/>
    <b v="0"/>
    <n v="3"/>
    <x v="1"/>
    <x v="3"/>
  </r>
  <r>
    <x v="221"/>
    <x v="221"/>
    <s v="Film about Schizophrenia with Surreal Twists!"/>
    <n v="50000"/>
    <n v="0"/>
    <x v="2"/>
    <x v="0"/>
    <x v="0"/>
    <n v="1427569564"/>
    <n v="1422389164"/>
    <x v="221"/>
    <x v="221"/>
    <x v="0"/>
    <b v="0"/>
    <n v="0"/>
    <x v="1"/>
    <x v="3"/>
  </r>
  <r>
    <x v="222"/>
    <x v="222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x v="222"/>
    <x v="222"/>
    <x v="0"/>
    <b v="0"/>
    <n v="2"/>
    <x v="1"/>
    <x v="3"/>
  </r>
  <r>
    <x v="223"/>
    <x v="223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x v="223"/>
    <x v="223"/>
    <x v="2"/>
    <b v="0"/>
    <n v="0"/>
    <x v="1"/>
    <x v="3"/>
  </r>
  <r>
    <x v="224"/>
    <x v="224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x v="224"/>
    <x v="224"/>
    <x v="0"/>
    <b v="0"/>
    <n v="0"/>
    <x v="1"/>
    <x v="3"/>
  </r>
  <r>
    <x v="225"/>
    <x v="225"/>
    <s v="I'm creating a &quot;Lifetime&quot; type drama film about a girl who uses backpage for money, but trying to turn her life around."/>
    <n v="200"/>
    <n v="0"/>
    <x v="2"/>
    <x v="0"/>
    <x v="0"/>
    <n v="1460153054"/>
    <n v="1457564654"/>
    <x v="225"/>
    <x v="225"/>
    <x v="2"/>
    <b v="0"/>
    <n v="0"/>
    <x v="1"/>
    <x v="3"/>
  </r>
  <r>
    <x v="226"/>
    <x v="226"/>
    <s v="A TRUE STORY OF DOMESTIC VILOLENCE THAT SEEKS TO OFFER THE VIEWER OUTLEST OF SUPPORT."/>
    <n v="29000"/>
    <n v="250"/>
    <x v="2"/>
    <x v="1"/>
    <x v="1"/>
    <n v="1433064540"/>
    <n v="1428854344"/>
    <x v="226"/>
    <x v="226"/>
    <x v="0"/>
    <b v="0"/>
    <n v="2"/>
    <x v="1"/>
    <x v="3"/>
  </r>
  <r>
    <x v="227"/>
    <x v="227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x v="227"/>
    <x v="227"/>
    <x v="0"/>
    <b v="0"/>
    <n v="0"/>
    <x v="1"/>
    <x v="3"/>
  </r>
  <r>
    <x v="228"/>
    <x v="228"/>
    <s v="I am making a film from one one of my books called facets of a Geek life."/>
    <n v="8000"/>
    <n v="0"/>
    <x v="2"/>
    <x v="1"/>
    <x v="1"/>
    <n v="1433176105"/>
    <n v="1427992105"/>
    <x v="228"/>
    <x v="228"/>
    <x v="0"/>
    <b v="0"/>
    <n v="0"/>
    <x v="1"/>
    <x v="3"/>
  </r>
  <r>
    <x v="229"/>
    <x v="229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x v="229"/>
    <x v="229"/>
    <x v="2"/>
    <b v="0"/>
    <n v="0"/>
    <x v="1"/>
    <x v="3"/>
  </r>
  <r>
    <x v="230"/>
    <x v="230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x v="230"/>
    <x v="230"/>
    <x v="0"/>
    <b v="0"/>
    <n v="2"/>
    <x v="1"/>
    <x v="3"/>
  </r>
  <r>
    <x v="231"/>
    <x v="231"/>
    <s v="Farewell to Freedom the screenplay portrays  a vulnerable divorce'  who falls for a hard-luck cowboy she meets in Las Vegas."/>
    <n v="1500000"/>
    <n v="0"/>
    <x v="2"/>
    <x v="0"/>
    <x v="0"/>
    <n v="1451775651"/>
    <n v="1449183651"/>
    <x v="231"/>
    <x v="231"/>
    <x v="2"/>
    <b v="0"/>
    <n v="0"/>
    <x v="1"/>
    <x v="3"/>
  </r>
  <r>
    <x v="232"/>
    <x v="232"/>
    <s v="A high-impact, high-quality resource to address, for young people and youth-related professionals, the issue of sexual consent."/>
    <n v="4000"/>
    <n v="110"/>
    <x v="2"/>
    <x v="1"/>
    <x v="1"/>
    <n v="1425066546"/>
    <n v="1422474546"/>
    <x v="232"/>
    <x v="232"/>
    <x v="0"/>
    <b v="0"/>
    <n v="7"/>
    <x v="1"/>
    <x v="3"/>
  </r>
  <r>
    <x v="233"/>
    <x v="233"/>
    <s v="â€œArea 4â€ revolves around Frank Hammond, a counselor at a high school, who discovers the scandals that took place."/>
    <n v="350000"/>
    <n v="0"/>
    <x v="2"/>
    <x v="0"/>
    <x v="0"/>
    <n v="1475185972"/>
    <n v="1472593972"/>
    <x v="233"/>
    <x v="233"/>
    <x v="2"/>
    <b v="0"/>
    <n v="0"/>
    <x v="1"/>
    <x v="3"/>
  </r>
  <r>
    <x v="234"/>
    <x v="234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x v="234"/>
    <x v="234"/>
    <x v="0"/>
    <b v="0"/>
    <n v="5"/>
    <x v="1"/>
    <x v="3"/>
  </r>
  <r>
    <x v="235"/>
    <x v="235"/>
    <s v="Taking people on a deep emotional trip with a story about sometimes those who have less, give more."/>
    <n v="10000"/>
    <n v="0"/>
    <x v="2"/>
    <x v="0"/>
    <x v="0"/>
    <n v="1436478497"/>
    <n v="1433886497"/>
    <x v="235"/>
    <x v="235"/>
    <x v="0"/>
    <b v="0"/>
    <n v="0"/>
    <x v="1"/>
    <x v="3"/>
  </r>
  <r>
    <x v="236"/>
    <x v="236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x v="236"/>
    <x v="236"/>
    <x v="2"/>
    <b v="0"/>
    <n v="0"/>
    <x v="1"/>
    <x v="3"/>
  </r>
  <r>
    <x v="237"/>
    <x v="237"/>
    <s v="Making The Choice is a christian short film series."/>
    <n v="15000"/>
    <n v="50"/>
    <x v="2"/>
    <x v="0"/>
    <x v="0"/>
    <n v="1457445069"/>
    <n v="1452261069"/>
    <x v="237"/>
    <x v="237"/>
    <x v="2"/>
    <b v="0"/>
    <n v="1"/>
    <x v="1"/>
    <x v="3"/>
  </r>
  <r>
    <x v="238"/>
    <x v="238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x v="238"/>
    <x v="238"/>
    <x v="2"/>
    <b v="0"/>
    <n v="0"/>
    <x v="1"/>
    <x v="3"/>
  </r>
  <r>
    <x v="239"/>
    <x v="239"/>
    <s v="Lovers Clint and Eli convey their conflicting perspectives of guilt and remorse while in the desolate Australian bush."/>
    <n v="1000"/>
    <n v="250"/>
    <x v="2"/>
    <x v="2"/>
    <x v="2"/>
    <n v="1446984000"/>
    <n v="1445308730"/>
    <x v="239"/>
    <x v="239"/>
    <x v="0"/>
    <b v="0"/>
    <n v="5"/>
    <x v="1"/>
    <x v="3"/>
  </r>
  <r>
    <x v="240"/>
    <x v="240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x v="240"/>
    <x v="240"/>
    <x v="4"/>
    <b v="1"/>
    <n v="137"/>
    <x v="0"/>
    <x v="4"/>
  </r>
  <r>
    <x v="241"/>
    <x v="241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x v="241"/>
    <x v="241"/>
    <x v="3"/>
    <b v="1"/>
    <n v="376"/>
    <x v="0"/>
    <x v="4"/>
  </r>
  <r>
    <x v="242"/>
    <x v="242"/>
    <s v="An unprecedented feature-length documentary film about Maine's tribal, oft-misunderstood ice fishing sub-culture."/>
    <n v="13000"/>
    <n v="14750"/>
    <x v="0"/>
    <x v="0"/>
    <x v="0"/>
    <n v="1324381790"/>
    <n v="1321357790"/>
    <x v="242"/>
    <x v="242"/>
    <x v="6"/>
    <b v="1"/>
    <n v="202"/>
    <x v="0"/>
    <x v="4"/>
  </r>
  <r>
    <x v="243"/>
    <x v="243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x v="243"/>
    <x v="243"/>
    <x v="3"/>
    <b v="1"/>
    <n v="328"/>
    <x v="0"/>
    <x v="4"/>
  </r>
  <r>
    <x v="244"/>
    <x v="244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x v="244"/>
    <x v="244"/>
    <x v="7"/>
    <b v="1"/>
    <n v="84"/>
    <x v="0"/>
    <x v="4"/>
  </r>
  <r>
    <x v="245"/>
    <x v="245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x v="245"/>
    <x v="245"/>
    <x v="5"/>
    <b v="1"/>
    <n v="96"/>
    <x v="0"/>
    <x v="4"/>
  </r>
  <r>
    <x v="246"/>
    <x v="246"/>
    <s v="From 1979 to 1981 twenty-nine Black children in Atlanta were murdered and the others terrified. This is our story..."/>
    <n v="5000"/>
    <n v="15273"/>
    <x v="0"/>
    <x v="0"/>
    <x v="0"/>
    <n v="1292665405"/>
    <n v="1288341805"/>
    <x v="246"/>
    <x v="246"/>
    <x v="7"/>
    <b v="1"/>
    <n v="223"/>
    <x v="0"/>
    <x v="4"/>
  </r>
  <r>
    <x v="247"/>
    <x v="247"/>
    <s v="A young neuroscientist attempts to reconnect with his ailing father by obsessively studying old family footage._x000a_"/>
    <n v="5000"/>
    <n v="6705"/>
    <x v="0"/>
    <x v="0"/>
    <x v="0"/>
    <n v="1287200340"/>
    <n v="1284042614"/>
    <x v="247"/>
    <x v="247"/>
    <x v="7"/>
    <b v="1"/>
    <n v="62"/>
    <x v="0"/>
    <x v="4"/>
  </r>
  <r>
    <x v="248"/>
    <x v="248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x v="248"/>
    <x v="248"/>
    <x v="5"/>
    <b v="1"/>
    <n v="146"/>
    <x v="0"/>
    <x v="4"/>
  </r>
  <r>
    <x v="249"/>
    <x v="249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x v="249"/>
    <x v="249"/>
    <x v="7"/>
    <b v="1"/>
    <n v="235"/>
    <x v="0"/>
    <x v="4"/>
  </r>
  <r>
    <x v="250"/>
    <x v="250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x v="250"/>
    <x v="250"/>
    <x v="4"/>
    <b v="1"/>
    <n v="437"/>
    <x v="0"/>
    <x v="4"/>
  </r>
  <r>
    <x v="251"/>
    <x v="251"/>
    <s v="Remarkably devoted, Mayra is single-handedly sourcing small farm, single-origin coffee from her rural village in Honduras."/>
    <n v="3500"/>
    <n v="4395"/>
    <x v="0"/>
    <x v="0"/>
    <x v="0"/>
    <n v="1337194800"/>
    <n v="1334429646"/>
    <x v="251"/>
    <x v="251"/>
    <x v="5"/>
    <b v="1"/>
    <n v="77"/>
    <x v="0"/>
    <x v="4"/>
  </r>
  <r>
    <x v="252"/>
    <x v="252"/>
    <s v="The definitive story of indie comics and the foremost institution of higher learning for those who draw them."/>
    <n v="5000"/>
    <n v="9228"/>
    <x v="0"/>
    <x v="0"/>
    <x v="0"/>
    <n v="1275364740"/>
    <n v="1269878058"/>
    <x v="252"/>
    <x v="252"/>
    <x v="7"/>
    <b v="1"/>
    <n v="108"/>
    <x v="0"/>
    <x v="4"/>
  </r>
  <r>
    <x v="253"/>
    <x v="253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x v="253"/>
    <x v="253"/>
    <x v="5"/>
    <b v="1"/>
    <n v="7"/>
    <x v="0"/>
    <x v="4"/>
  </r>
  <r>
    <x v="254"/>
    <x v="254"/>
    <s v="&quot;I Clown You&quot; is a documentary about Israeli medical clowns and clowning as an art of challenging the norm."/>
    <n v="24000"/>
    <n v="28067.34"/>
    <x v="0"/>
    <x v="0"/>
    <x v="0"/>
    <n v="1445047200"/>
    <n v="1442443910"/>
    <x v="254"/>
    <x v="254"/>
    <x v="0"/>
    <b v="1"/>
    <n v="314"/>
    <x v="0"/>
    <x v="4"/>
  </r>
  <r>
    <x v="255"/>
    <x v="255"/>
    <s v="xoxosms is a documentary about first love, long distance and Skype."/>
    <n v="8000"/>
    <n v="8538.66"/>
    <x v="0"/>
    <x v="0"/>
    <x v="0"/>
    <n v="1300275482"/>
    <n v="1297687082"/>
    <x v="255"/>
    <x v="255"/>
    <x v="6"/>
    <b v="1"/>
    <n v="188"/>
    <x v="0"/>
    <x v="4"/>
  </r>
  <r>
    <x v="256"/>
    <x v="256"/>
    <s v="Help share the art and community of Pow Wow, a contemporary art movement in Hawaii, with the rest of the world. #powwowhawaii"/>
    <n v="13000"/>
    <n v="18083"/>
    <x v="0"/>
    <x v="0"/>
    <x v="0"/>
    <n v="1363458467"/>
    <n v="1360866467"/>
    <x v="256"/>
    <x v="256"/>
    <x v="4"/>
    <b v="1"/>
    <n v="275"/>
    <x v="0"/>
    <x v="4"/>
  </r>
  <r>
    <x v="257"/>
    <x v="257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x v="257"/>
    <x v="257"/>
    <x v="2"/>
    <b v="1"/>
    <n v="560"/>
    <x v="0"/>
    <x v="4"/>
  </r>
  <r>
    <x v="258"/>
    <x v="258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x v="258"/>
    <x v="258"/>
    <x v="6"/>
    <b v="1"/>
    <n v="688"/>
    <x v="0"/>
    <x v="4"/>
  </r>
  <r>
    <x v="259"/>
    <x v="259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x v="259"/>
    <x v="259"/>
    <x v="0"/>
    <b v="1"/>
    <n v="942"/>
    <x v="0"/>
    <x v="4"/>
  </r>
  <r>
    <x v="260"/>
    <x v="260"/>
    <s v="In the traditional world of Mexican Rodeo, a team of first-generation California girls does it their way."/>
    <n v="10000"/>
    <n v="10640"/>
    <x v="0"/>
    <x v="0"/>
    <x v="0"/>
    <n v="1279360740"/>
    <n v="1275415679"/>
    <x v="260"/>
    <x v="260"/>
    <x v="7"/>
    <b v="1"/>
    <n v="88"/>
    <x v="0"/>
    <x v="4"/>
  </r>
  <r>
    <x v="261"/>
    <x v="261"/>
    <s v="Empires explores the impact of networks on histories and philosophies of political thought."/>
    <n v="20000"/>
    <n v="21480"/>
    <x v="0"/>
    <x v="0"/>
    <x v="0"/>
    <n v="1339080900"/>
    <n v="1334783704"/>
    <x v="261"/>
    <x v="261"/>
    <x v="5"/>
    <b v="1"/>
    <n v="220"/>
    <x v="0"/>
    <x v="4"/>
  </r>
  <r>
    <x v="262"/>
    <x v="262"/>
    <s v="He can never die. He will live forever. He is the last cosmonaut, and this is his story."/>
    <n v="2500"/>
    <n v="6000"/>
    <x v="0"/>
    <x v="0"/>
    <x v="0"/>
    <n v="1298699828"/>
    <n v="1294811828"/>
    <x v="262"/>
    <x v="262"/>
    <x v="6"/>
    <b v="1"/>
    <n v="145"/>
    <x v="0"/>
    <x v="4"/>
  </r>
  <r>
    <x v="263"/>
    <x v="263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x v="263"/>
    <x v="263"/>
    <x v="5"/>
    <b v="1"/>
    <n v="963"/>
    <x v="0"/>
    <x v="4"/>
  </r>
  <r>
    <x v="264"/>
    <x v="264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x v="264"/>
    <x v="264"/>
    <x v="5"/>
    <b v="1"/>
    <n v="91"/>
    <x v="0"/>
    <x v="4"/>
  </r>
  <r>
    <x v="265"/>
    <x v="265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x v="265"/>
    <x v="265"/>
    <x v="7"/>
    <b v="1"/>
    <n v="58"/>
    <x v="0"/>
    <x v="4"/>
  </r>
  <r>
    <x v="266"/>
    <x v="266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x v="266"/>
    <x v="266"/>
    <x v="7"/>
    <b v="1"/>
    <n v="36"/>
    <x v="0"/>
    <x v="4"/>
  </r>
  <r>
    <x v="267"/>
    <x v="267"/>
    <s v="A visually stunning, feature length film chronicling life's challenges in the remote depths of the Amazon rainforest."/>
    <n v="9850"/>
    <n v="12965.44"/>
    <x v="0"/>
    <x v="1"/>
    <x v="1"/>
    <n v="1403693499"/>
    <n v="1401101499"/>
    <x v="267"/>
    <x v="267"/>
    <x v="3"/>
    <b v="1"/>
    <n v="165"/>
    <x v="0"/>
    <x v="4"/>
  </r>
  <r>
    <x v="268"/>
    <x v="268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x v="268"/>
    <x v="268"/>
    <x v="6"/>
    <b v="1"/>
    <n v="111"/>
    <x v="0"/>
    <x v="4"/>
  </r>
  <r>
    <x v="269"/>
    <x v="269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x v="269"/>
    <x v="269"/>
    <x v="1"/>
    <b v="1"/>
    <n v="1596"/>
    <x v="0"/>
    <x v="4"/>
  </r>
  <r>
    <x v="270"/>
    <x v="270"/>
    <s v="Journey behind the lens of the legendary Jini Dellaccio, one of the first women rock â€˜nâ€™ roll photographers."/>
    <n v="2300"/>
    <n v="3510"/>
    <x v="0"/>
    <x v="0"/>
    <x v="0"/>
    <n v="1306296000"/>
    <n v="1301950070"/>
    <x v="270"/>
    <x v="270"/>
    <x v="6"/>
    <b v="1"/>
    <n v="61"/>
    <x v="0"/>
    <x v="4"/>
  </r>
  <r>
    <x v="271"/>
    <x v="271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x v="271"/>
    <x v="271"/>
    <x v="3"/>
    <b v="1"/>
    <n v="287"/>
    <x v="0"/>
    <x v="4"/>
  </r>
  <r>
    <x v="272"/>
    <x v="272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x v="272"/>
    <x v="272"/>
    <x v="7"/>
    <b v="1"/>
    <n v="65"/>
    <x v="0"/>
    <x v="4"/>
  </r>
  <r>
    <x v="273"/>
    <x v="273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x v="273"/>
    <x v="273"/>
    <x v="6"/>
    <b v="1"/>
    <n v="118"/>
    <x v="0"/>
    <x v="4"/>
  </r>
  <r>
    <x v="274"/>
    <x v="274"/>
    <s v="An intimate documentary sharing the powerful voices of Seattle's Somali refugees and their search for peace in their new home."/>
    <n v="4000"/>
    <n v="6240"/>
    <x v="0"/>
    <x v="0"/>
    <x v="0"/>
    <n v="1333609140"/>
    <n v="1330638829"/>
    <x v="274"/>
    <x v="274"/>
    <x v="5"/>
    <b v="1"/>
    <n v="113"/>
    <x v="0"/>
    <x v="4"/>
  </r>
  <r>
    <x v="275"/>
    <x v="275"/>
    <s v="A journey through the origins and influence of funk music from James Brown to D'Angelo we are FINDING THE FUNK!"/>
    <n v="20000"/>
    <n v="21679"/>
    <x v="0"/>
    <x v="0"/>
    <x v="0"/>
    <n v="1352511966"/>
    <n v="1349916366"/>
    <x v="275"/>
    <x v="275"/>
    <x v="5"/>
    <b v="1"/>
    <n v="332"/>
    <x v="0"/>
    <x v="4"/>
  </r>
  <r>
    <x v="276"/>
    <x v="276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x v="276"/>
    <x v="276"/>
    <x v="5"/>
    <b v="1"/>
    <n v="62"/>
    <x v="0"/>
    <x v="4"/>
  </r>
  <r>
    <x v="277"/>
    <x v="277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x v="277"/>
    <x v="277"/>
    <x v="0"/>
    <b v="1"/>
    <n v="951"/>
    <x v="0"/>
    <x v="4"/>
  </r>
  <r>
    <x v="278"/>
    <x v="278"/>
    <s v="An unlikely story of spirit, defiance and beauty from the most contaminated place on Earth"/>
    <n v="27000"/>
    <n v="40594"/>
    <x v="0"/>
    <x v="0"/>
    <x v="0"/>
    <n v="1350003539"/>
    <n v="1347411539"/>
    <x v="278"/>
    <x v="278"/>
    <x v="5"/>
    <b v="1"/>
    <n v="415"/>
    <x v="0"/>
    <x v="4"/>
  </r>
  <r>
    <x v="279"/>
    <x v="279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x v="279"/>
    <x v="279"/>
    <x v="1"/>
    <b v="1"/>
    <n v="305"/>
    <x v="0"/>
    <x v="4"/>
  </r>
  <r>
    <x v="280"/>
    <x v="280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x v="280"/>
    <x v="280"/>
    <x v="3"/>
    <b v="1"/>
    <n v="2139"/>
    <x v="0"/>
    <x v="4"/>
  </r>
  <r>
    <x v="281"/>
    <x v="281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x v="281"/>
    <x v="281"/>
    <x v="8"/>
    <b v="1"/>
    <n v="79"/>
    <x v="0"/>
    <x v="4"/>
  </r>
  <r>
    <x v="282"/>
    <x v="282"/>
    <s v="See US Marines make counter-insurgency work in Helmand Province--the Taliban's stronghold in Afghanistan."/>
    <n v="45000"/>
    <n v="45535"/>
    <x v="0"/>
    <x v="0"/>
    <x v="0"/>
    <n v="1266876000"/>
    <n v="1263679492"/>
    <x v="282"/>
    <x v="282"/>
    <x v="7"/>
    <b v="1"/>
    <n v="179"/>
    <x v="0"/>
    <x v="4"/>
  </r>
  <r>
    <x v="283"/>
    <x v="283"/>
    <s v="What is the impact of survivorship on the human condition?"/>
    <n v="18000"/>
    <n v="20569.05"/>
    <x v="0"/>
    <x v="0"/>
    <x v="0"/>
    <n v="1306904340"/>
    <n v="1305219744"/>
    <x v="283"/>
    <x v="283"/>
    <x v="6"/>
    <b v="1"/>
    <n v="202"/>
    <x v="0"/>
    <x v="4"/>
  </r>
  <r>
    <x v="284"/>
    <x v="284"/>
    <s v="A film documenting WI Gov.Scott Walker's attack on working families and how it is reanimating the American labor movement."/>
    <n v="40000"/>
    <n v="41850.46"/>
    <x v="0"/>
    <x v="0"/>
    <x v="0"/>
    <n v="1327167780"/>
    <n v="1325007780"/>
    <x v="284"/>
    <x v="284"/>
    <x v="5"/>
    <b v="1"/>
    <n v="760"/>
    <x v="0"/>
    <x v="4"/>
  </r>
  <r>
    <x v="285"/>
    <x v="285"/>
    <s v="A documentary about the classic children's book, its creators, and the lasting impact over half a century and beyond."/>
    <n v="14000"/>
    <n v="32035.51"/>
    <x v="0"/>
    <x v="0"/>
    <x v="0"/>
    <n v="1379614128"/>
    <n v="1377022128"/>
    <x v="285"/>
    <x v="285"/>
    <x v="4"/>
    <b v="1"/>
    <n v="563"/>
    <x v="0"/>
    <x v="4"/>
  </r>
  <r>
    <x v="286"/>
    <x v="286"/>
    <s v="A documentary film on the life of legendary photographer George Tice by Peter Bosco, Bruce Wodder and Douglas Underdahl."/>
    <n v="15000"/>
    <n v="16373"/>
    <x v="0"/>
    <x v="0"/>
    <x v="0"/>
    <n v="1364236524"/>
    <n v="1360352124"/>
    <x v="286"/>
    <x v="286"/>
    <x v="4"/>
    <b v="1"/>
    <n v="135"/>
    <x v="0"/>
    <x v="4"/>
  </r>
  <r>
    <x v="287"/>
    <x v="287"/>
    <s v="War is hell. Why would anyone want to spend their weekends there?"/>
    <n v="15000"/>
    <n v="26445"/>
    <x v="0"/>
    <x v="0"/>
    <x v="0"/>
    <n v="1351828800"/>
    <n v="1349160018"/>
    <x v="287"/>
    <x v="287"/>
    <x v="5"/>
    <b v="1"/>
    <n v="290"/>
    <x v="0"/>
    <x v="4"/>
  </r>
  <r>
    <x v="288"/>
    <x v="288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x v="288"/>
    <x v="288"/>
    <x v="5"/>
    <b v="1"/>
    <n v="447"/>
    <x v="0"/>
    <x v="4"/>
  </r>
  <r>
    <x v="289"/>
    <x v="289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x v="289"/>
    <x v="289"/>
    <x v="4"/>
    <b v="1"/>
    <n v="232"/>
    <x v="0"/>
    <x v="4"/>
  </r>
  <r>
    <x v="290"/>
    <x v="290"/>
    <s v="Help INTOTHEWOODS.TV purchase audio and video gear, lighting and BACK UP HARD DRIVES"/>
    <n v="4500"/>
    <n v="4800.8"/>
    <x v="0"/>
    <x v="0"/>
    <x v="0"/>
    <n v="1296633540"/>
    <n v="1292316697"/>
    <x v="290"/>
    <x v="290"/>
    <x v="6"/>
    <b v="1"/>
    <n v="168"/>
    <x v="0"/>
    <x v="4"/>
  </r>
  <r>
    <x v="291"/>
    <x v="291"/>
    <s v="ZoÃ« Romano will be the first person to RUN the route of the Tour de France. I will join her to document that adventure."/>
    <n v="5000"/>
    <n v="6001"/>
    <x v="0"/>
    <x v="0"/>
    <x v="0"/>
    <n v="1367366460"/>
    <n v="1365791246"/>
    <x v="291"/>
    <x v="291"/>
    <x v="4"/>
    <b v="1"/>
    <n v="128"/>
    <x v="0"/>
    <x v="4"/>
  </r>
  <r>
    <x v="292"/>
    <x v="292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x v="292"/>
    <x v="292"/>
    <x v="6"/>
    <b v="1"/>
    <n v="493"/>
    <x v="0"/>
    <x v="4"/>
  </r>
  <r>
    <x v="293"/>
    <x v="293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x v="293"/>
    <x v="293"/>
    <x v="3"/>
    <b v="1"/>
    <n v="131"/>
    <x v="0"/>
    <x v="4"/>
  </r>
  <r>
    <x v="294"/>
    <x v="294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x v="294"/>
    <x v="294"/>
    <x v="7"/>
    <b v="1"/>
    <n v="50"/>
    <x v="0"/>
    <x v="4"/>
  </r>
  <r>
    <x v="295"/>
    <x v="295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x v="295"/>
    <x v="295"/>
    <x v="4"/>
    <b v="1"/>
    <n v="665"/>
    <x v="0"/>
    <x v="4"/>
  </r>
  <r>
    <x v="296"/>
    <x v="296"/>
    <s v="Bel Borba is Here is a feature film about the most inspiring Brazilian artist you've never heard of... until now."/>
    <n v="25000"/>
    <n v="29681.55"/>
    <x v="0"/>
    <x v="0"/>
    <x v="0"/>
    <n v="1347017083"/>
    <n v="1344857083"/>
    <x v="296"/>
    <x v="296"/>
    <x v="5"/>
    <b v="1"/>
    <n v="129"/>
    <x v="0"/>
    <x v="4"/>
  </r>
  <r>
    <x v="297"/>
    <x v="297"/>
    <s v="Who Owns Yoga? is a feature length documentary film that explores the changing nature of yoga in the modern world."/>
    <n v="20000"/>
    <n v="20128"/>
    <x v="0"/>
    <x v="0"/>
    <x v="0"/>
    <n v="1430452740"/>
    <n v="1427390901"/>
    <x v="297"/>
    <x v="297"/>
    <x v="0"/>
    <b v="1"/>
    <n v="142"/>
    <x v="0"/>
    <x v="4"/>
  </r>
  <r>
    <x v="298"/>
    <x v="298"/>
    <s v="The truth is, we all lie - and by &quot;we,&quot; we mean everyone!"/>
    <n v="126000"/>
    <n v="137254.84"/>
    <x v="0"/>
    <x v="0"/>
    <x v="0"/>
    <n v="1399669200"/>
    <n v="1394536048"/>
    <x v="298"/>
    <x v="298"/>
    <x v="3"/>
    <b v="1"/>
    <n v="2436"/>
    <x v="0"/>
    <x v="4"/>
  </r>
  <r>
    <x v="299"/>
    <x v="299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x v="299"/>
    <x v="299"/>
    <x v="7"/>
    <b v="1"/>
    <n v="244"/>
    <x v="0"/>
    <x v="4"/>
  </r>
  <r>
    <x v="300"/>
    <x v="300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x v="300"/>
    <x v="300"/>
    <x v="6"/>
    <b v="1"/>
    <n v="298"/>
    <x v="0"/>
    <x v="4"/>
  </r>
  <r>
    <x v="301"/>
    <x v="301"/>
    <s v="A film about personal memory, amateur cinematography, and visions of the future at the 1939 New York World's Fair."/>
    <n v="13000"/>
    <n v="15435.55"/>
    <x v="0"/>
    <x v="0"/>
    <x v="0"/>
    <n v="1363711335"/>
    <n v="1360258935"/>
    <x v="301"/>
    <x v="301"/>
    <x v="4"/>
    <b v="1"/>
    <n v="251"/>
    <x v="0"/>
    <x v="4"/>
  </r>
  <r>
    <x v="302"/>
    <x v="302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x v="302"/>
    <x v="302"/>
    <x v="5"/>
    <b v="1"/>
    <n v="108"/>
    <x v="0"/>
    <x v="4"/>
  </r>
  <r>
    <x v="303"/>
    <x v="303"/>
    <s v="The story of Jadab Payeng, an Indian man who single handedly planted nearly 1400 acres of forest to save his island, Majuli."/>
    <n v="3000"/>
    <n v="4124"/>
    <x v="0"/>
    <x v="0"/>
    <x v="0"/>
    <n v="1338601346"/>
    <n v="1336009346"/>
    <x v="303"/>
    <x v="303"/>
    <x v="5"/>
    <b v="1"/>
    <n v="82"/>
    <x v="0"/>
    <x v="4"/>
  </r>
  <r>
    <x v="304"/>
    <x v="304"/>
    <s v="A portrait of a life fully realized and a look at what it takes to make great photography."/>
    <n v="3400"/>
    <n v="7876"/>
    <x v="0"/>
    <x v="0"/>
    <x v="0"/>
    <n v="1346464800"/>
    <n v="1343096197"/>
    <x v="304"/>
    <x v="304"/>
    <x v="5"/>
    <b v="1"/>
    <n v="74"/>
    <x v="0"/>
    <x v="4"/>
  </r>
  <r>
    <x v="305"/>
    <x v="305"/>
    <s v="A documentary that I am making about the difficult, but inspiring, life of a late friend of mine."/>
    <n v="7500"/>
    <n v="9775"/>
    <x v="0"/>
    <x v="0"/>
    <x v="0"/>
    <n v="1331392049"/>
    <n v="1328800049"/>
    <x v="305"/>
    <x v="305"/>
    <x v="5"/>
    <b v="1"/>
    <n v="189"/>
    <x v="0"/>
    <x v="4"/>
  </r>
  <r>
    <x v="306"/>
    <x v="306"/>
    <s v="A feature-length documentary on the life of Boston escape artist Jason Escape."/>
    <n v="1000"/>
    <n v="2929"/>
    <x v="0"/>
    <x v="0"/>
    <x v="0"/>
    <n v="1363806333"/>
    <n v="1362081933"/>
    <x v="306"/>
    <x v="306"/>
    <x v="4"/>
    <b v="1"/>
    <n v="80"/>
    <x v="0"/>
    <x v="4"/>
  </r>
  <r>
    <x v="307"/>
    <x v="307"/>
    <s v="Why is grammar important?"/>
    <n v="22000"/>
    <n v="24490"/>
    <x v="0"/>
    <x v="0"/>
    <x v="0"/>
    <n v="1360276801"/>
    <n v="1357684801"/>
    <x v="307"/>
    <x v="307"/>
    <x v="4"/>
    <b v="1"/>
    <n v="576"/>
    <x v="0"/>
    <x v="4"/>
  </r>
  <r>
    <x v="308"/>
    <x v="308"/>
    <s v="A documentary about discovering my two older sisters who were born on a CA commune in the 60's and placed for adoption."/>
    <n v="12000"/>
    <n v="12668"/>
    <x v="0"/>
    <x v="0"/>
    <x v="0"/>
    <n v="1299775210"/>
    <n v="1295887210"/>
    <x v="308"/>
    <x v="308"/>
    <x v="6"/>
    <b v="1"/>
    <n v="202"/>
    <x v="0"/>
    <x v="4"/>
  </r>
  <r>
    <x v="309"/>
    <x v="309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x v="309"/>
    <x v="309"/>
    <x v="5"/>
    <b v="1"/>
    <n v="238"/>
    <x v="0"/>
    <x v="4"/>
  </r>
  <r>
    <x v="310"/>
    <x v="310"/>
    <s v="30 day tour to release a compilation CD with 16 original songs about hometowns.  Webisodes and documentary to follow."/>
    <n v="1000"/>
    <n v="1041.29"/>
    <x v="0"/>
    <x v="0"/>
    <x v="0"/>
    <n v="1319076000"/>
    <n v="1317788623"/>
    <x v="310"/>
    <x v="310"/>
    <x v="6"/>
    <b v="1"/>
    <n v="36"/>
    <x v="0"/>
    <x v="4"/>
  </r>
  <r>
    <x v="311"/>
    <x v="311"/>
    <s v="An imaginative interactive documentary about Leah Callahan, a freestyle wrestler and Olympic hopeful."/>
    <n v="20000"/>
    <n v="20820.330000000002"/>
    <x v="0"/>
    <x v="0"/>
    <x v="0"/>
    <n v="1325404740"/>
    <n v="1321852592"/>
    <x v="311"/>
    <x v="311"/>
    <x v="5"/>
    <b v="1"/>
    <n v="150"/>
    <x v="0"/>
    <x v="4"/>
  </r>
  <r>
    <x v="312"/>
    <x v="312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x v="312"/>
    <x v="312"/>
    <x v="4"/>
    <b v="1"/>
    <n v="146"/>
    <x v="0"/>
    <x v="4"/>
  </r>
  <r>
    <x v="313"/>
    <x v="313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x v="313"/>
    <x v="313"/>
    <x v="7"/>
    <b v="1"/>
    <n v="222"/>
    <x v="0"/>
    <x v="4"/>
  </r>
  <r>
    <x v="314"/>
    <x v="314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x v="314"/>
    <x v="314"/>
    <x v="4"/>
    <b v="1"/>
    <n v="120"/>
    <x v="0"/>
    <x v="4"/>
  </r>
  <r>
    <x v="315"/>
    <x v="315"/>
    <s v="A documentary that explores  the magical collaboration between performance artist Joey Arias and puppeteer Basil Twist."/>
    <n v="25000"/>
    <n v="25312"/>
    <x v="0"/>
    <x v="0"/>
    <x v="0"/>
    <n v="1345660334"/>
    <n v="1343068334"/>
    <x v="315"/>
    <x v="315"/>
    <x v="5"/>
    <b v="1"/>
    <n v="126"/>
    <x v="0"/>
    <x v="4"/>
  </r>
  <r>
    <x v="316"/>
    <x v="316"/>
    <s v="Award winning documentary The Secret Trial 5 needs your help for a Cross-Canada Tour!"/>
    <n v="15000"/>
    <n v="17066"/>
    <x v="0"/>
    <x v="5"/>
    <x v="5"/>
    <n v="1418273940"/>
    <n v="1415398197"/>
    <x v="316"/>
    <x v="316"/>
    <x v="3"/>
    <b v="1"/>
    <n v="158"/>
    <x v="0"/>
    <x v="4"/>
  </r>
  <r>
    <x v="317"/>
    <x v="317"/>
    <s v="The story of a cowboy town with a prison problem, and the colorful characters who call it home."/>
    <n v="30000"/>
    <n v="30241"/>
    <x v="0"/>
    <x v="0"/>
    <x v="0"/>
    <n v="1386778483"/>
    <n v="1384186483"/>
    <x v="317"/>
    <x v="317"/>
    <x v="4"/>
    <b v="1"/>
    <n v="316"/>
    <x v="0"/>
    <x v="4"/>
  </r>
  <r>
    <x v="318"/>
    <x v="318"/>
    <s v="Photographer, Ty Morin, pays a visit to every single one of his Facebook friends to take their portrait...all 788 of them."/>
    <n v="5000"/>
    <n v="14166"/>
    <x v="0"/>
    <x v="0"/>
    <x v="0"/>
    <n v="1364342151"/>
    <n v="1361753751"/>
    <x v="318"/>
    <x v="318"/>
    <x v="4"/>
    <b v="1"/>
    <n v="284"/>
    <x v="0"/>
    <x v="4"/>
  </r>
  <r>
    <x v="319"/>
    <x v="319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x v="319"/>
    <x v="319"/>
    <x v="7"/>
    <b v="1"/>
    <n v="51"/>
    <x v="0"/>
    <x v="4"/>
  </r>
  <r>
    <x v="320"/>
    <x v="320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x v="320"/>
    <x v="320"/>
    <x v="0"/>
    <b v="1"/>
    <n v="158"/>
    <x v="0"/>
    <x v="4"/>
  </r>
  <r>
    <x v="321"/>
    <x v="321"/>
    <s v="The more digital the world, the more analog our dreams._x000a_A feature documentary shot on 35mm film."/>
    <n v="35000"/>
    <n v="35932"/>
    <x v="0"/>
    <x v="12"/>
    <x v="3"/>
    <n v="1478605386"/>
    <n v="1475577786"/>
    <x v="321"/>
    <x v="321"/>
    <x v="2"/>
    <b v="1"/>
    <n v="337"/>
    <x v="0"/>
    <x v="4"/>
  </r>
  <r>
    <x v="322"/>
    <x v="322"/>
    <s v="A documentary film about the largest elephants on earth and what is being done to ensure their survival."/>
    <n v="25000"/>
    <n v="26978"/>
    <x v="0"/>
    <x v="0"/>
    <x v="0"/>
    <n v="1463146848"/>
    <n v="1460554848"/>
    <x v="322"/>
    <x v="322"/>
    <x v="2"/>
    <b v="1"/>
    <n v="186"/>
    <x v="0"/>
    <x v="4"/>
  </r>
  <r>
    <x v="323"/>
    <x v="323"/>
    <s v="A documentary focusing on the Haida Nation's resurgence in the wake of colonization and Canada's Indian Residential Schools."/>
    <n v="5400"/>
    <n v="6646"/>
    <x v="0"/>
    <x v="0"/>
    <x v="0"/>
    <n v="1482307140"/>
    <n v="1479886966"/>
    <x v="323"/>
    <x v="323"/>
    <x v="2"/>
    <b v="1"/>
    <n v="58"/>
    <x v="0"/>
    <x v="4"/>
  </r>
  <r>
    <x v="324"/>
    <x v="324"/>
    <s v="A documentary about a Vietnam veteran who finds peace from his PTSD through Disney, rather than medication."/>
    <n v="8500"/>
    <n v="8636"/>
    <x v="0"/>
    <x v="0"/>
    <x v="0"/>
    <n v="1438441308"/>
    <n v="1435590108"/>
    <x v="324"/>
    <x v="324"/>
    <x v="0"/>
    <b v="1"/>
    <n v="82"/>
    <x v="0"/>
    <x v="4"/>
  </r>
  <r>
    <x v="325"/>
    <x v="325"/>
    <s v="NETIZENS follows targets of online harassment as they confront digital abuse and strive for equality and justice online."/>
    <n v="50000"/>
    <n v="52198"/>
    <x v="0"/>
    <x v="0"/>
    <x v="0"/>
    <n v="1482208233"/>
    <n v="1479184233"/>
    <x v="325"/>
    <x v="325"/>
    <x v="2"/>
    <b v="1"/>
    <n v="736"/>
    <x v="0"/>
    <x v="4"/>
  </r>
  <r>
    <x v="326"/>
    <x v="326"/>
    <s v="An inspiring story of love and resilience after tragedy strikes humanitarian Maggie Doyne, mother to 49 Nepali children."/>
    <n v="150000"/>
    <n v="169394.6"/>
    <x v="0"/>
    <x v="0"/>
    <x v="0"/>
    <n v="1489532220"/>
    <n v="1486625606"/>
    <x v="326"/>
    <x v="326"/>
    <x v="1"/>
    <b v="1"/>
    <n v="1151"/>
    <x v="0"/>
    <x v="4"/>
  </r>
  <r>
    <x v="327"/>
    <x v="327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x v="327"/>
    <x v="327"/>
    <x v="0"/>
    <b v="1"/>
    <n v="34"/>
    <x v="0"/>
    <x v="4"/>
  </r>
  <r>
    <x v="328"/>
    <x v="328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x v="328"/>
    <x v="328"/>
    <x v="0"/>
    <b v="1"/>
    <n v="498"/>
    <x v="0"/>
    <x v="4"/>
  </r>
  <r>
    <x v="329"/>
    <x v="329"/>
    <s v="Our documentary about Oklahoma's all-black towns needs a soundtrack that is authentic. Help us make it happen."/>
    <n v="10000"/>
    <n v="10550"/>
    <x v="0"/>
    <x v="0"/>
    <x v="0"/>
    <n v="1446868800"/>
    <n v="1444821127"/>
    <x v="329"/>
    <x v="329"/>
    <x v="0"/>
    <b v="1"/>
    <n v="167"/>
    <x v="0"/>
    <x v="4"/>
  </r>
  <r>
    <x v="330"/>
    <x v="330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x v="330"/>
    <x v="330"/>
    <x v="4"/>
    <b v="1"/>
    <n v="340"/>
    <x v="0"/>
    <x v="4"/>
  </r>
  <r>
    <x v="331"/>
    <x v="331"/>
    <s v="A hybrid music documentary/concert film featuring Sharon Jones, Charles Bradley and the rest of the Daptone Records family."/>
    <n v="40000"/>
    <n v="42642"/>
    <x v="0"/>
    <x v="0"/>
    <x v="0"/>
    <n v="1466171834"/>
    <n v="1463493434"/>
    <x v="331"/>
    <x v="331"/>
    <x v="2"/>
    <b v="1"/>
    <n v="438"/>
    <x v="0"/>
    <x v="4"/>
  </r>
  <r>
    <x v="332"/>
    <x v="332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x v="332"/>
    <x v="332"/>
    <x v="0"/>
    <b v="1"/>
    <n v="555"/>
    <x v="0"/>
    <x v="4"/>
  </r>
  <r>
    <x v="333"/>
    <x v="333"/>
    <s v="Enter a unique world of flavors, passion, resourcefulness and breathtaking locations. Join us on this unprecedented journey!"/>
    <n v="40000"/>
    <n v="50091"/>
    <x v="0"/>
    <x v="0"/>
    <x v="0"/>
    <n v="1460038591"/>
    <n v="1457450191"/>
    <x v="333"/>
    <x v="333"/>
    <x v="2"/>
    <b v="1"/>
    <n v="266"/>
    <x v="0"/>
    <x v="4"/>
  </r>
  <r>
    <x v="334"/>
    <x v="334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x v="334"/>
    <x v="334"/>
    <x v="0"/>
    <b v="1"/>
    <n v="69"/>
    <x v="0"/>
    <x v="4"/>
  </r>
  <r>
    <x v="335"/>
    <x v="335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x v="335"/>
    <x v="335"/>
    <x v="0"/>
    <b v="1"/>
    <n v="80"/>
    <x v="0"/>
    <x v="4"/>
  </r>
  <r>
    <x v="336"/>
    <x v="336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x v="336"/>
    <x v="336"/>
    <x v="0"/>
    <b v="1"/>
    <n v="493"/>
    <x v="0"/>
    <x v="4"/>
  </r>
  <r>
    <x v="337"/>
    <x v="337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x v="337"/>
    <x v="337"/>
    <x v="0"/>
    <b v="1"/>
    <n v="31"/>
    <x v="0"/>
    <x v="4"/>
  </r>
  <r>
    <x v="338"/>
    <x v="338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x v="338"/>
    <x v="338"/>
    <x v="2"/>
    <b v="1"/>
    <n v="236"/>
    <x v="0"/>
    <x v="4"/>
  </r>
  <r>
    <x v="339"/>
    <x v="339"/>
    <s v="A documentary film following the world's greatest palindromists leading up to the 2017 World Palindrome Championship."/>
    <n v="6000"/>
    <n v="6485"/>
    <x v="0"/>
    <x v="0"/>
    <x v="0"/>
    <n v="1430331268"/>
    <n v="1427739268"/>
    <x v="339"/>
    <x v="339"/>
    <x v="0"/>
    <b v="1"/>
    <n v="89"/>
    <x v="0"/>
    <x v="4"/>
  </r>
  <r>
    <x v="340"/>
    <x v="340"/>
    <s v="Feature-length documentary about five Somali Muslim students pursuing dreams of education in America"/>
    <n v="35000"/>
    <n v="43758"/>
    <x v="0"/>
    <x v="0"/>
    <x v="0"/>
    <n v="1489006800"/>
    <n v="1486397007"/>
    <x v="340"/>
    <x v="340"/>
    <x v="1"/>
    <b v="1"/>
    <n v="299"/>
    <x v="0"/>
    <x v="4"/>
  </r>
  <r>
    <x v="341"/>
    <x v="341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x v="341"/>
    <x v="341"/>
    <x v="3"/>
    <b v="1"/>
    <n v="55"/>
    <x v="0"/>
    <x v="4"/>
  </r>
  <r>
    <x v="342"/>
    <x v="342"/>
    <s v="BREAKING A MONSTER needs your help to play in THEATERS!"/>
    <n v="55000"/>
    <n v="55201.52"/>
    <x v="0"/>
    <x v="0"/>
    <x v="0"/>
    <n v="1461955465"/>
    <n v="1459363465"/>
    <x v="342"/>
    <x v="342"/>
    <x v="2"/>
    <b v="1"/>
    <n v="325"/>
    <x v="0"/>
    <x v="4"/>
  </r>
  <r>
    <x v="343"/>
    <x v="343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x v="343"/>
    <x v="343"/>
    <x v="3"/>
    <b v="1"/>
    <n v="524"/>
    <x v="0"/>
    <x v="4"/>
  </r>
  <r>
    <x v="344"/>
    <x v="344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x v="344"/>
    <x v="344"/>
    <x v="0"/>
    <b v="1"/>
    <n v="285"/>
    <x v="0"/>
    <x v="4"/>
  </r>
  <r>
    <x v="345"/>
    <x v="345"/>
    <s v="With the fate of the red wolves at stake, we explore if they can still survive in their last wild home in North Carolina."/>
    <n v="14500"/>
    <n v="17875"/>
    <x v="0"/>
    <x v="0"/>
    <x v="0"/>
    <n v="1432161590"/>
    <n v="1429569590"/>
    <x v="345"/>
    <x v="345"/>
    <x v="0"/>
    <b v="1"/>
    <n v="179"/>
    <x v="0"/>
    <x v="4"/>
  </r>
  <r>
    <x v="346"/>
    <x v="346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x v="346"/>
    <x v="346"/>
    <x v="0"/>
    <b v="1"/>
    <n v="188"/>
    <x v="0"/>
    <x v="4"/>
  </r>
  <r>
    <x v="347"/>
    <x v="347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x v="347"/>
    <x v="347"/>
    <x v="0"/>
    <b v="1"/>
    <n v="379"/>
    <x v="0"/>
    <x v="4"/>
  </r>
  <r>
    <x v="348"/>
    <x v="348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x v="348"/>
    <x v="348"/>
    <x v="0"/>
    <b v="1"/>
    <n v="119"/>
    <x v="0"/>
    <x v="4"/>
  </r>
  <r>
    <x v="349"/>
    <x v="349"/>
    <s v="After 52 years of war, FARC guerrilla soldiers rejoin Colombian society to forge new lives of peace."/>
    <n v="11260"/>
    <n v="12007.18"/>
    <x v="0"/>
    <x v="0"/>
    <x v="0"/>
    <n v="1487937508"/>
    <n v="1485345508"/>
    <x v="349"/>
    <x v="349"/>
    <x v="1"/>
    <b v="1"/>
    <n v="167"/>
    <x v="0"/>
    <x v="4"/>
  </r>
  <r>
    <x v="350"/>
    <x v="350"/>
    <s v="NBA All-Star Kenny Anderson's mid-life crisis prompts him to examine his past, as he searches for relevancy in his future."/>
    <n v="25000"/>
    <n v="28690"/>
    <x v="0"/>
    <x v="0"/>
    <x v="0"/>
    <n v="1473566340"/>
    <n v="1470274509"/>
    <x v="350"/>
    <x v="350"/>
    <x v="2"/>
    <b v="1"/>
    <n v="221"/>
    <x v="0"/>
    <x v="4"/>
  </r>
  <r>
    <x v="351"/>
    <x v="351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x v="351"/>
    <x v="351"/>
    <x v="2"/>
    <b v="1"/>
    <n v="964"/>
    <x v="0"/>
    <x v="4"/>
  </r>
  <r>
    <x v="352"/>
    <x v="352"/>
    <s v="An epic journey around the world, exploring the power of the human spirit and how art can be used to inspire a lifetime."/>
    <n v="10000"/>
    <n v="11656"/>
    <x v="0"/>
    <x v="0"/>
    <x v="0"/>
    <n v="1412740868"/>
    <n v="1410148868"/>
    <x v="352"/>
    <x v="352"/>
    <x v="3"/>
    <b v="1"/>
    <n v="286"/>
    <x v="0"/>
    <x v="4"/>
  </r>
  <r>
    <x v="353"/>
    <x v="353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x v="353"/>
    <x v="353"/>
    <x v="0"/>
    <b v="1"/>
    <n v="613"/>
    <x v="0"/>
    <x v="4"/>
  </r>
  <r>
    <x v="354"/>
    <x v="354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x v="354"/>
    <x v="354"/>
    <x v="2"/>
    <b v="1"/>
    <n v="29"/>
    <x v="0"/>
    <x v="4"/>
  </r>
  <r>
    <x v="355"/>
    <x v="355"/>
    <s v="A documentary film about the late REZA ABDOH and his performance company DAR A LUZ."/>
    <n v="35000"/>
    <n v="40690"/>
    <x v="0"/>
    <x v="0"/>
    <x v="0"/>
    <n v="1417420994"/>
    <n v="1414738994"/>
    <x v="355"/>
    <x v="355"/>
    <x v="3"/>
    <b v="1"/>
    <n v="165"/>
    <x v="0"/>
    <x v="4"/>
  </r>
  <r>
    <x v="356"/>
    <x v="356"/>
    <s v="A documentary about halibut conservation and how it impacts communities of Southeast Alaska."/>
    <n v="7500"/>
    <n v="7701.93"/>
    <x v="0"/>
    <x v="0"/>
    <x v="0"/>
    <n v="1458152193"/>
    <n v="1455563793"/>
    <x v="356"/>
    <x v="356"/>
    <x v="2"/>
    <b v="1"/>
    <n v="97"/>
    <x v="0"/>
    <x v="4"/>
  </r>
  <r>
    <x v="357"/>
    <x v="357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x v="357"/>
    <x v="357"/>
    <x v="0"/>
    <b v="1"/>
    <n v="303"/>
    <x v="0"/>
    <x v="4"/>
  </r>
  <r>
    <x v="358"/>
    <x v="358"/>
    <s v="Screenwriter. Novelist. Playwright. The inside story of famed writer William Goldman. As only he can tell it."/>
    <n v="50000"/>
    <n v="51544"/>
    <x v="0"/>
    <x v="0"/>
    <x v="0"/>
    <n v="1466002800"/>
    <n v="1463517521"/>
    <x v="358"/>
    <x v="358"/>
    <x v="2"/>
    <b v="1"/>
    <n v="267"/>
    <x v="0"/>
    <x v="4"/>
  </r>
  <r>
    <x v="359"/>
    <x v="359"/>
    <s v="Circus burlesque innovators, Trixie and Monkey seek to balance love and life while pursuing new creative heights."/>
    <n v="24200"/>
    <n v="25375"/>
    <x v="0"/>
    <x v="0"/>
    <x v="0"/>
    <n v="1415941920"/>
    <n v="1414028490"/>
    <x v="359"/>
    <x v="359"/>
    <x v="3"/>
    <b v="1"/>
    <n v="302"/>
    <x v="0"/>
    <x v="4"/>
  </r>
  <r>
    <x v="360"/>
    <x v="360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x v="360"/>
    <x v="360"/>
    <x v="0"/>
    <b v="0"/>
    <n v="87"/>
    <x v="0"/>
    <x v="4"/>
  </r>
  <r>
    <x v="361"/>
    <x v="361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x v="361"/>
    <x v="361"/>
    <x v="3"/>
    <b v="0"/>
    <n v="354"/>
    <x v="0"/>
    <x v="4"/>
  </r>
  <r>
    <x v="362"/>
    <x v="362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x v="362"/>
    <x v="362"/>
    <x v="3"/>
    <b v="0"/>
    <n v="86"/>
    <x v="0"/>
    <x v="4"/>
  </r>
  <r>
    <x v="363"/>
    <x v="363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x v="363"/>
    <x v="363"/>
    <x v="7"/>
    <b v="0"/>
    <n v="26"/>
    <x v="0"/>
    <x v="4"/>
  </r>
  <r>
    <x v="364"/>
    <x v="364"/>
    <s v="This family-focused documentary explores the ways parents connect with the wild inside themselves and their kids. Ow-ow-oWoo!"/>
    <n v="7000"/>
    <n v="7711.3"/>
    <x v="0"/>
    <x v="0"/>
    <x v="0"/>
    <n v="1403323140"/>
    <n v="1400704672"/>
    <x v="364"/>
    <x v="364"/>
    <x v="3"/>
    <b v="0"/>
    <n v="113"/>
    <x v="0"/>
    <x v="4"/>
  </r>
  <r>
    <x v="365"/>
    <x v="365"/>
    <s v="Please help us finish this documentary about how Tel Aviv in Israel became a gay friendly liberal hub in a religious state"/>
    <n v="15000"/>
    <n v="15596"/>
    <x v="0"/>
    <x v="1"/>
    <x v="1"/>
    <n v="1393597999"/>
    <n v="1391005999"/>
    <x v="365"/>
    <x v="365"/>
    <x v="3"/>
    <b v="0"/>
    <n v="65"/>
    <x v="0"/>
    <x v="4"/>
  </r>
  <r>
    <x v="366"/>
    <x v="366"/>
    <s v="One Bushman familyâ€™s struggle to survive genocide, dispossession and post-apartheid freedom in South Africa."/>
    <n v="38000"/>
    <n v="38500"/>
    <x v="0"/>
    <x v="0"/>
    <x v="0"/>
    <n v="1337540518"/>
    <n v="1334948518"/>
    <x v="366"/>
    <x v="366"/>
    <x v="5"/>
    <b v="0"/>
    <n v="134"/>
    <x v="0"/>
    <x v="4"/>
  </r>
  <r>
    <x v="367"/>
    <x v="367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x v="367"/>
    <x v="367"/>
    <x v="4"/>
    <b v="0"/>
    <n v="119"/>
    <x v="0"/>
    <x v="4"/>
  </r>
  <r>
    <x v="368"/>
    <x v="368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x v="368"/>
    <x v="368"/>
    <x v="0"/>
    <b v="0"/>
    <n v="159"/>
    <x v="0"/>
    <x v="4"/>
  </r>
  <r>
    <x v="369"/>
    <x v="369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x v="369"/>
    <x v="369"/>
    <x v="5"/>
    <b v="0"/>
    <n v="167"/>
    <x v="0"/>
    <x v="4"/>
  </r>
  <r>
    <x v="370"/>
    <x v="370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x v="370"/>
    <x v="370"/>
    <x v="1"/>
    <b v="0"/>
    <n v="43"/>
    <x v="0"/>
    <x v="4"/>
  </r>
  <r>
    <x v="371"/>
    <x v="371"/>
    <s v="3,000 Miles. 18 Wild Horses. 6 Months. 5 States. 4 men. A documentary about Conservation, Exploration, and Wild Mustangs."/>
    <n v="150000"/>
    <n v="171253"/>
    <x v="0"/>
    <x v="0"/>
    <x v="0"/>
    <n v="1359743139"/>
    <n v="1355855139"/>
    <x v="371"/>
    <x v="371"/>
    <x v="4"/>
    <b v="0"/>
    <n v="1062"/>
    <x v="0"/>
    <x v="4"/>
  </r>
  <r>
    <x v="372"/>
    <x v="372"/>
    <s v="A short documentary exploring the uses of 'Natural Horsemanship' across Europe"/>
    <n v="300"/>
    <n v="376"/>
    <x v="0"/>
    <x v="1"/>
    <x v="1"/>
    <n v="1459872000"/>
    <n v="1456408244"/>
    <x v="372"/>
    <x v="372"/>
    <x v="2"/>
    <b v="0"/>
    <n v="9"/>
    <x v="0"/>
    <x v="4"/>
  </r>
  <r>
    <x v="373"/>
    <x v="373"/>
    <s v="A feature documentary about UPA Pictures, the little studio that changed the course of animation around the world"/>
    <n v="7500"/>
    <n v="8000"/>
    <x v="0"/>
    <x v="0"/>
    <x v="0"/>
    <n v="1342648398"/>
    <n v="1340056398"/>
    <x v="373"/>
    <x v="373"/>
    <x v="5"/>
    <b v="0"/>
    <n v="89"/>
    <x v="0"/>
    <x v="4"/>
  </r>
  <r>
    <x v="374"/>
    <x v="374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x v="374"/>
    <x v="374"/>
    <x v="6"/>
    <b v="0"/>
    <n v="174"/>
    <x v="0"/>
    <x v="4"/>
  </r>
  <r>
    <x v="375"/>
    <x v="375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x v="375"/>
    <x v="375"/>
    <x v="3"/>
    <b v="0"/>
    <n v="14"/>
    <x v="0"/>
    <x v="4"/>
  </r>
  <r>
    <x v="376"/>
    <x v="376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x v="376"/>
    <x v="376"/>
    <x v="2"/>
    <b v="0"/>
    <n v="48"/>
    <x v="0"/>
    <x v="4"/>
  </r>
  <r>
    <x v="377"/>
    <x v="377"/>
    <s v="Dangerous. Sexy. All-American Girl. You know the look. Now meet the women who are making retro style modern."/>
    <n v="12000"/>
    <n v="13728"/>
    <x v="0"/>
    <x v="0"/>
    <x v="0"/>
    <n v="1447484460"/>
    <n v="1444888868"/>
    <x v="377"/>
    <x v="377"/>
    <x v="0"/>
    <b v="0"/>
    <n v="133"/>
    <x v="0"/>
    <x v="4"/>
  </r>
  <r>
    <x v="378"/>
    <x v="378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x v="378"/>
    <x v="378"/>
    <x v="2"/>
    <b v="0"/>
    <n v="83"/>
    <x v="0"/>
    <x v="4"/>
  </r>
  <r>
    <x v="379"/>
    <x v="379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x v="379"/>
    <x v="379"/>
    <x v="5"/>
    <b v="0"/>
    <n v="149"/>
    <x v="0"/>
    <x v="4"/>
  </r>
  <r>
    <x v="380"/>
    <x v="380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x v="380"/>
    <x v="380"/>
    <x v="2"/>
    <b v="0"/>
    <n v="49"/>
    <x v="0"/>
    <x v="4"/>
  </r>
  <r>
    <x v="381"/>
    <x v="381"/>
    <s v="Set in the ancient waters of the Puget Sound, Clearwater is a universal story about the need to adapt to change."/>
    <n v="25000"/>
    <n v="26182.5"/>
    <x v="0"/>
    <x v="0"/>
    <x v="0"/>
    <n v="1343624400"/>
    <n v="1340642717"/>
    <x v="381"/>
    <x v="381"/>
    <x v="5"/>
    <b v="0"/>
    <n v="251"/>
    <x v="0"/>
    <x v="4"/>
  </r>
  <r>
    <x v="382"/>
    <x v="382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x v="382"/>
    <x v="382"/>
    <x v="5"/>
    <b v="0"/>
    <n v="22"/>
    <x v="0"/>
    <x v="4"/>
  </r>
  <r>
    <x v="383"/>
    <x v="383"/>
    <s v="An independent documentary web series about storm chasing in tornado alley that features the chase team TornadoRaiders.com"/>
    <n v="999"/>
    <n v="2065"/>
    <x v="0"/>
    <x v="0"/>
    <x v="0"/>
    <n v="1400467759"/>
    <n v="1398480559"/>
    <x v="383"/>
    <x v="383"/>
    <x v="3"/>
    <b v="0"/>
    <n v="48"/>
    <x v="0"/>
    <x v="4"/>
  </r>
  <r>
    <x v="384"/>
    <x v="384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x v="384"/>
    <x v="384"/>
    <x v="0"/>
    <b v="0"/>
    <n v="383"/>
    <x v="0"/>
    <x v="4"/>
  </r>
  <r>
    <x v="385"/>
    <x v="385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x v="385"/>
    <x v="385"/>
    <x v="3"/>
    <b v="0"/>
    <n v="237"/>
    <x v="0"/>
    <x v="4"/>
  </r>
  <r>
    <x v="386"/>
    <x v="386"/>
    <s v="Eight friends reunite to achieve their childhood dream of designing, constructing, and launching a homemade submarine."/>
    <n v="600"/>
    <n v="601"/>
    <x v="0"/>
    <x v="0"/>
    <x v="0"/>
    <n v="1439246991"/>
    <n v="1437950991"/>
    <x v="386"/>
    <x v="386"/>
    <x v="0"/>
    <b v="0"/>
    <n v="13"/>
    <x v="0"/>
    <x v="4"/>
  </r>
  <r>
    <x v="387"/>
    <x v="387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x v="387"/>
    <x v="387"/>
    <x v="0"/>
    <b v="0"/>
    <n v="562"/>
    <x v="0"/>
    <x v="4"/>
  </r>
  <r>
    <x v="388"/>
    <x v="388"/>
    <s v="A documentary film featuring the World's Largest Rummage Sale and rumination on the Power and Pleasures of Possessions."/>
    <n v="5000"/>
    <n v="6308"/>
    <x v="0"/>
    <x v="0"/>
    <x v="0"/>
    <n v="1469670580"/>
    <n v="1467078580"/>
    <x v="388"/>
    <x v="388"/>
    <x v="2"/>
    <b v="0"/>
    <n v="71"/>
    <x v="0"/>
    <x v="4"/>
  </r>
  <r>
    <x v="389"/>
    <x v="389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x v="389"/>
    <x v="389"/>
    <x v="3"/>
    <b v="0"/>
    <n v="1510"/>
    <x v="0"/>
    <x v="4"/>
  </r>
  <r>
    <x v="390"/>
    <x v="390"/>
    <s v="Join UCF as they dive into the creative and community outreach for the families in St. Vincent and the Grenadines."/>
    <n v="1000"/>
    <n v="1000"/>
    <x v="0"/>
    <x v="0"/>
    <x v="0"/>
    <n v="1431046372"/>
    <n v="1429318372"/>
    <x v="390"/>
    <x v="390"/>
    <x v="0"/>
    <b v="0"/>
    <n v="14"/>
    <x v="0"/>
    <x v="4"/>
  </r>
  <r>
    <x v="391"/>
    <x v="391"/>
    <s v="Too many women feel confused about their orgasm and shame about their desire. This movie aims to change that."/>
    <n v="20000"/>
    <n v="20122"/>
    <x v="0"/>
    <x v="0"/>
    <x v="0"/>
    <n v="1324169940"/>
    <n v="1321578051"/>
    <x v="391"/>
    <x v="391"/>
    <x v="6"/>
    <b v="0"/>
    <n v="193"/>
    <x v="0"/>
    <x v="4"/>
  </r>
  <r>
    <x v="392"/>
    <x v="392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x v="392"/>
    <x v="392"/>
    <x v="6"/>
    <b v="0"/>
    <n v="206"/>
    <x v="0"/>
    <x v="4"/>
  </r>
  <r>
    <x v="393"/>
    <x v="393"/>
    <s v="This is a story thatâ€™s never been told, about tackling climate change one penguin at a timeâ€¦"/>
    <n v="50000"/>
    <n v="55223"/>
    <x v="0"/>
    <x v="0"/>
    <x v="0"/>
    <n v="1381424452"/>
    <n v="1378746052"/>
    <x v="393"/>
    <x v="393"/>
    <x v="4"/>
    <b v="0"/>
    <n v="351"/>
    <x v="0"/>
    <x v="4"/>
  </r>
  <r>
    <x v="394"/>
    <x v="394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x v="394"/>
    <x v="394"/>
    <x v="2"/>
    <b v="0"/>
    <n v="50"/>
    <x v="0"/>
    <x v="4"/>
  </r>
  <r>
    <x v="395"/>
    <x v="395"/>
    <s v="When the war ends, a woman's fight begins. Bringing to life the most untapped resources in peace making between faiths."/>
    <n v="10000"/>
    <n v="10804.45"/>
    <x v="0"/>
    <x v="0"/>
    <x v="0"/>
    <n v="1335562320"/>
    <n v="1332452960"/>
    <x v="395"/>
    <x v="395"/>
    <x v="5"/>
    <b v="0"/>
    <n v="184"/>
    <x v="0"/>
    <x v="4"/>
  </r>
  <r>
    <x v="396"/>
    <x v="396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x v="396"/>
    <x v="396"/>
    <x v="5"/>
    <b v="0"/>
    <n v="196"/>
    <x v="0"/>
    <x v="4"/>
  </r>
  <r>
    <x v="397"/>
    <x v="397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x v="397"/>
    <x v="397"/>
    <x v="7"/>
    <b v="0"/>
    <n v="229"/>
    <x v="0"/>
    <x v="4"/>
  </r>
  <r>
    <x v="398"/>
    <x v="398"/>
    <s v="My film tells the stories of Jewish Child Holocaust Survivors and how they rebuilt their lives. STRETCH GOALS ADDED!"/>
    <n v="7500"/>
    <n v="9387"/>
    <x v="0"/>
    <x v="0"/>
    <x v="0"/>
    <n v="1430334126"/>
    <n v="1426446126"/>
    <x v="398"/>
    <x v="398"/>
    <x v="0"/>
    <b v="0"/>
    <n v="67"/>
    <x v="0"/>
    <x v="4"/>
  </r>
  <r>
    <x v="399"/>
    <x v="399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x v="399"/>
    <x v="399"/>
    <x v="2"/>
    <b v="0"/>
    <n v="95"/>
    <x v="0"/>
    <x v="4"/>
  </r>
  <r>
    <x v="400"/>
    <x v="400"/>
    <s v="A documentary film on a sustainable, grassroots effort to fight malnutrition in Indonesia.  And it's organic!"/>
    <n v="10000"/>
    <n v="11230.25"/>
    <x v="0"/>
    <x v="0"/>
    <x v="0"/>
    <n v="1400297400"/>
    <n v="1397661347"/>
    <x v="400"/>
    <x v="400"/>
    <x v="3"/>
    <b v="0"/>
    <n v="62"/>
    <x v="0"/>
    <x v="4"/>
  </r>
  <r>
    <x v="401"/>
    <x v="401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x v="401"/>
    <x v="401"/>
    <x v="6"/>
    <b v="0"/>
    <n v="73"/>
    <x v="0"/>
    <x v="4"/>
  </r>
  <r>
    <x v="402"/>
    <x v="402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x v="402"/>
    <x v="402"/>
    <x v="0"/>
    <b v="0"/>
    <n v="43"/>
    <x v="0"/>
    <x v="4"/>
  </r>
  <r>
    <x v="403"/>
    <x v="403"/>
    <s v="A documentary adventure about bananas - and people. Your round-trip ticket into the heart of banana-cultures!!"/>
    <n v="5000"/>
    <n v="5263"/>
    <x v="0"/>
    <x v="0"/>
    <x v="0"/>
    <n v="1312960080"/>
    <n v="1308900441"/>
    <x v="403"/>
    <x v="403"/>
    <x v="6"/>
    <b v="0"/>
    <n v="70"/>
    <x v="0"/>
    <x v="4"/>
  </r>
  <r>
    <x v="404"/>
    <x v="404"/>
    <s v="A feature length documentary, exploring the many lives memorialized by the iconic AIDS Memorial Quilt."/>
    <n v="35000"/>
    <n v="36082"/>
    <x v="0"/>
    <x v="0"/>
    <x v="0"/>
    <n v="1391641440"/>
    <n v="1389107062"/>
    <x v="404"/>
    <x v="404"/>
    <x v="3"/>
    <b v="0"/>
    <n v="271"/>
    <x v="0"/>
    <x v="4"/>
  </r>
  <r>
    <x v="405"/>
    <x v="405"/>
    <s v="Come, join our movie movement.  A new documentary about the healing power of food."/>
    <n v="2820"/>
    <n v="3036"/>
    <x v="0"/>
    <x v="0"/>
    <x v="0"/>
    <n v="1394071339"/>
    <n v="1391479339"/>
    <x v="405"/>
    <x v="405"/>
    <x v="3"/>
    <b v="0"/>
    <n v="55"/>
    <x v="0"/>
    <x v="4"/>
  </r>
  <r>
    <x v="406"/>
    <x v="406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x v="406"/>
    <x v="406"/>
    <x v="6"/>
    <b v="0"/>
    <n v="35"/>
    <x v="0"/>
    <x v="4"/>
  </r>
  <r>
    <x v="407"/>
    <x v="407"/>
    <s v="The story of the 1886 Haymarket Riot explored through the history of the Haymarket Police Memorial Statue."/>
    <n v="2000"/>
    <n v="2031"/>
    <x v="0"/>
    <x v="0"/>
    <x v="0"/>
    <n v="1321739650"/>
    <n v="1316552050"/>
    <x v="407"/>
    <x v="407"/>
    <x v="6"/>
    <b v="0"/>
    <n v="22"/>
    <x v="0"/>
    <x v="4"/>
  </r>
  <r>
    <x v="408"/>
    <x v="408"/>
    <s v="A documentary exploring the phenomenon of custom and branded yarmulkes in Jewish-American communities."/>
    <n v="6000"/>
    <n v="6086.26"/>
    <x v="0"/>
    <x v="0"/>
    <x v="0"/>
    <n v="1383676790"/>
    <n v="1380217190"/>
    <x v="408"/>
    <x v="408"/>
    <x v="4"/>
    <b v="0"/>
    <n v="38"/>
    <x v="0"/>
    <x v="4"/>
  </r>
  <r>
    <x v="409"/>
    <x v="409"/>
    <s v="I am working on a project that explores the relationship between education to work for youth within the European Union."/>
    <n v="500"/>
    <n v="684"/>
    <x v="0"/>
    <x v="1"/>
    <x v="1"/>
    <n v="1469220144"/>
    <n v="1466628144"/>
    <x v="409"/>
    <x v="409"/>
    <x v="2"/>
    <b v="0"/>
    <n v="15"/>
    <x v="0"/>
    <x v="4"/>
  </r>
  <r>
    <x v="410"/>
    <x v="410"/>
    <s v="January was a mentor, advocate, and friend.  Her life tragically came to an end in September 2012.  This film is her story."/>
    <n v="1000"/>
    <n v="1283"/>
    <x v="0"/>
    <x v="5"/>
    <x v="5"/>
    <n v="1434670397"/>
    <n v="1429486397"/>
    <x v="410"/>
    <x v="410"/>
    <x v="0"/>
    <b v="0"/>
    <n v="7"/>
    <x v="0"/>
    <x v="4"/>
  </r>
  <r>
    <x v="411"/>
    <x v="411"/>
    <s v="An inspirational feature-length documentary that will help those with disabilities achieve their goals despite the obstacles."/>
    <n v="30000"/>
    <n v="30315"/>
    <x v="0"/>
    <x v="0"/>
    <x v="0"/>
    <n v="1387688400"/>
    <n v="1384920804"/>
    <x v="411"/>
    <x v="411"/>
    <x v="4"/>
    <b v="0"/>
    <n v="241"/>
    <x v="0"/>
    <x v="4"/>
  </r>
  <r>
    <x v="412"/>
    <x v="412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x v="412"/>
    <x v="412"/>
    <x v="5"/>
    <b v="0"/>
    <n v="55"/>
    <x v="0"/>
    <x v="4"/>
  </r>
  <r>
    <x v="413"/>
    <x v="413"/>
    <s v="A journey to discover how Somalis are rebuilding their shattered nation, with a focus on the role that women are playing."/>
    <n v="12800"/>
    <n v="13451"/>
    <x v="0"/>
    <x v="0"/>
    <x v="0"/>
    <n v="1342731811"/>
    <n v="1340139811"/>
    <x v="413"/>
    <x v="413"/>
    <x v="5"/>
    <b v="0"/>
    <n v="171"/>
    <x v="0"/>
    <x v="4"/>
  </r>
  <r>
    <x v="414"/>
    <x v="414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x v="414"/>
    <x v="414"/>
    <x v="4"/>
    <b v="0"/>
    <n v="208"/>
    <x v="0"/>
    <x v="4"/>
  </r>
  <r>
    <x v="415"/>
    <x v="415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x v="415"/>
    <x v="415"/>
    <x v="3"/>
    <b v="0"/>
    <n v="21"/>
    <x v="0"/>
    <x v="4"/>
  </r>
  <r>
    <x v="416"/>
    <x v="416"/>
    <s v="35,000 pounds of food to a city. Highlighting the &quot;Convoy New Britain&quot; event from birth to beyond."/>
    <n v="1000"/>
    <n v="1202.17"/>
    <x v="0"/>
    <x v="0"/>
    <x v="0"/>
    <n v="1391851831"/>
    <n v="1389259831"/>
    <x v="416"/>
    <x v="416"/>
    <x v="3"/>
    <b v="0"/>
    <n v="25"/>
    <x v="0"/>
    <x v="4"/>
  </r>
  <r>
    <x v="417"/>
    <x v="417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x v="417"/>
    <x v="417"/>
    <x v="4"/>
    <b v="0"/>
    <n v="52"/>
    <x v="0"/>
    <x v="4"/>
  </r>
  <r>
    <x v="418"/>
    <x v="418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x v="418"/>
    <x v="418"/>
    <x v="0"/>
    <b v="0"/>
    <n v="104"/>
    <x v="0"/>
    <x v="4"/>
  </r>
  <r>
    <x v="419"/>
    <x v="419"/>
    <s v="Beyond Local is a personal journey through an art-centric and musically talented community that fosters creativity."/>
    <n v="8000"/>
    <n v="8035"/>
    <x v="0"/>
    <x v="0"/>
    <x v="0"/>
    <n v="1372536787"/>
    <n v="1367352787"/>
    <x v="419"/>
    <x v="419"/>
    <x v="4"/>
    <b v="0"/>
    <n v="73"/>
    <x v="0"/>
    <x v="4"/>
  </r>
  <r>
    <x v="420"/>
    <x v="420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x v="420"/>
    <x v="420"/>
    <x v="3"/>
    <b v="0"/>
    <n v="3"/>
    <x v="1"/>
    <x v="5"/>
  </r>
  <r>
    <x v="421"/>
    <x v="421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x v="421"/>
    <x v="421"/>
    <x v="0"/>
    <b v="0"/>
    <n v="6"/>
    <x v="1"/>
    <x v="5"/>
  </r>
  <r>
    <x v="422"/>
    <x v="422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x v="422"/>
    <x v="422"/>
    <x v="3"/>
    <b v="0"/>
    <n v="12"/>
    <x v="1"/>
    <x v="5"/>
  </r>
  <r>
    <x v="423"/>
    <x v="423"/>
    <s v="from the makers of COPS: Skyrim comes the Dark Brotherhood. a dramatic series created with Skyrim machinima."/>
    <n v="20000"/>
    <n v="153"/>
    <x v="2"/>
    <x v="0"/>
    <x v="0"/>
    <n v="1370470430"/>
    <n v="1367878430"/>
    <x v="423"/>
    <x v="423"/>
    <x v="4"/>
    <b v="0"/>
    <n v="13"/>
    <x v="1"/>
    <x v="5"/>
  </r>
  <r>
    <x v="424"/>
    <x v="424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x v="424"/>
    <x v="424"/>
    <x v="5"/>
    <b v="0"/>
    <n v="5"/>
    <x v="1"/>
    <x v="5"/>
  </r>
  <r>
    <x v="425"/>
    <x v="425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x v="425"/>
    <x v="425"/>
    <x v="0"/>
    <b v="0"/>
    <n v="2"/>
    <x v="1"/>
    <x v="5"/>
  </r>
  <r>
    <x v="426"/>
    <x v="426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x v="426"/>
    <x v="426"/>
    <x v="2"/>
    <b v="0"/>
    <n v="8"/>
    <x v="1"/>
    <x v="5"/>
  </r>
  <r>
    <x v="427"/>
    <x v="427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x v="427"/>
    <x v="427"/>
    <x v="0"/>
    <b v="0"/>
    <n v="0"/>
    <x v="1"/>
    <x v="5"/>
  </r>
  <r>
    <x v="428"/>
    <x v="428"/>
    <s v="Fresh, fun, entertaining Bible stories on YouTube, stop-motion style."/>
    <n v="12000"/>
    <n v="676"/>
    <x v="2"/>
    <x v="0"/>
    <x v="0"/>
    <n v="1402956000"/>
    <n v="1400523845"/>
    <x v="428"/>
    <x v="428"/>
    <x v="3"/>
    <b v="0"/>
    <n v="13"/>
    <x v="1"/>
    <x v="5"/>
  </r>
  <r>
    <x v="429"/>
    <x v="429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x v="429"/>
    <x v="429"/>
    <x v="8"/>
    <b v="0"/>
    <n v="0"/>
    <x v="1"/>
    <x v="5"/>
  </r>
  <r>
    <x v="430"/>
    <x v="430"/>
    <s v="Freddy Flint is creating an animated music video to the new &quot;Buttonpusher&quot; single, &quot;I'll Take You Back&quot;"/>
    <n v="1000"/>
    <n v="24"/>
    <x v="2"/>
    <x v="0"/>
    <x v="0"/>
    <n v="1378866867"/>
    <n v="1377570867"/>
    <x v="430"/>
    <x v="430"/>
    <x v="4"/>
    <b v="0"/>
    <n v="5"/>
    <x v="1"/>
    <x v="5"/>
  </r>
  <r>
    <x v="431"/>
    <x v="431"/>
    <s v="A short stop motion animated film of a man on his way home when strange goings on start to happen on his journey."/>
    <n v="3000"/>
    <n v="415"/>
    <x v="2"/>
    <x v="1"/>
    <x v="1"/>
    <n v="1467752083"/>
    <n v="1465160083"/>
    <x v="431"/>
    <x v="431"/>
    <x v="2"/>
    <b v="0"/>
    <n v="8"/>
    <x v="1"/>
    <x v="5"/>
  </r>
  <r>
    <x v="432"/>
    <x v="432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x v="432"/>
    <x v="432"/>
    <x v="0"/>
    <b v="0"/>
    <n v="8"/>
    <x v="1"/>
    <x v="5"/>
  </r>
  <r>
    <x v="433"/>
    <x v="433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x v="433"/>
    <x v="433"/>
    <x v="0"/>
    <b v="0"/>
    <n v="0"/>
    <x v="1"/>
    <x v="5"/>
  </r>
  <r>
    <x v="434"/>
    <x v="434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x v="434"/>
    <x v="434"/>
    <x v="4"/>
    <b v="0"/>
    <n v="2"/>
    <x v="1"/>
    <x v="5"/>
  </r>
  <r>
    <x v="435"/>
    <x v="435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x v="435"/>
    <x v="435"/>
    <x v="4"/>
    <b v="0"/>
    <n v="3"/>
    <x v="1"/>
    <x v="5"/>
  </r>
  <r>
    <x v="436"/>
    <x v="436"/>
    <s v="Blinky is the story of a naÃ¯ve simpleton who suddenly finds himself struggling to adapt to changes within his environment."/>
    <n v="1000"/>
    <n v="0"/>
    <x v="2"/>
    <x v="0"/>
    <x v="0"/>
    <n v="1375260113"/>
    <n v="1372668113"/>
    <x v="436"/>
    <x v="436"/>
    <x v="4"/>
    <b v="0"/>
    <n v="0"/>
    <x v="1"/>
    <x v="5"/>
  </r>
  <r>
    <x v="437"/>
    <x v="437"/>
    <s v="This is an educational adventure series for kids about a baby owl and an alien. Physics, science, adventures, drama and joy!"/>
    <n v="7000"/>
    <n v="0"/>
    <x v="2"/>
    <x v="5"/>
    <x v="5"/>
    <n v="1475912326"/>
    <n v="1470728326"/>
    <x v="437"/>
    <x v="437"/>
    <x v="2"/>
    <b v="0"/>
    <n v="0"/>
    <x v="1"/>
    <x v="5"/>
  </r>
  <r>
    <x v="438"/>
    <x v="438"/>
    <s v="As Smyton pushes himself to become respected, he unlocks secrets about himself and the world around him."/>
    <n v="20000"/>
    <n v="1876"/>
    <x v="2"/>
    <x v="0"/>
    <x v="0"/>
    <n v="1447830958"/>
    <n v="1445235358"/>
    <x v="438"/>
    <x v="438"/>
    <x v="0"/>
    <b v="0"/>
    <n v="11"/>
    <x v="1"/>
    <x v="5"/>
  </r>
  <r>
    <x v="439"/>
    <x v="439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x v="439"/>
    <x v="439"/>
    <x v="3"/>
    <b v="0"/>
    <n v="0"/>
    <x v="1"/>
    <x v="5"/>
  </r>
  <r>
    <x v="440"/>
    <x v="440"/>
    <s v="A stop-motion animation made by a one girl team, with a camera, creativity, and a lot of determination."/>
    <n v="5000"/>
    <n v="5"/>
    <x v="2"/>
    <x v="0"/>
    <x v="0"/>
    <n v="1458859153"/>
    <n v="1456270753"/>
    <x v="440"/>
    <x v="440"/>
    <x v="2"/>
    <b v="0"/>
    <n v="1"/>
    <x v="1"/>
    <x v="5"/>
  </r>
  <r>
    <x v="441"/>
    <x v="441"/>
    <s v="A group of specialist clones called Wolf Squad are the only clones left after order 66 and are searching the galaxy for survivors!"/>
    <n v="400"/>
    <n v="0"/>
    <x v="2"/>
    <x v="1"/>
    <x v="1"/>
    <n v="1383418996"/>
    <n v="1380826996"/>
    <x v="441"/>
    <x v="441"/>
    <x v="4"/>
    <b v="0"/>
    <n v="0"/>
    <x v="1"/>
    <x v="5"/>
  </r>
  <r>
    <x v="442"/>
    <x v="442"/>
    <s v="Doomsday is here"/>
    <n v="17000"/>
    <n v="6691"/>
    <x v="2"/>
    <x v="0"/>
    <x v="0"/>
    <n v="1424380783"/>
    <n v="1421788783"/>
    <x v="442"/>
    <x v="442"/>
    <x v="0"/>
    <b v="0"/>
    <n v="17"/>
    <x v="1"/>
    <x v="5"/>
  </r>
  <r>
    <x v="443"/>
    <x v="443"/>
    <s v="We love cartoons!! We want to make more but it costs money to so. Be apart of your daily dose of WTF!?! Pledge now!!"/>
    <n v="10000"/>
    <n v="10"/>
    <x v="2"/>
    <x v="5"/>
    <x v="5"/>
    <n v="1391991701"/>
    <n v="1389399701"/>
    <x v="443"/>
    <x v="443"/>
    <x v="3"/>
    <b v="0"/>
    <n v="2"/>
    <x v="1"/>
    <x v="5"/>
  </r>
  <r>
    <x v="444"/>
    <x v="444"/>
    <s v="An upcoming animated web sitcom series centered around dealing with life, love, and relationships."/>
    <n v="1000"/>
    <n v="50"/>
    <x v="2"/>
    <x v="0"/>
    <x v="0"/>
    <n v="1329342361"/>
    <n v="1324158361"/>
    <x v="444"/>
    <x v="444"/>
    <x v="5"/>
    <b v="0"/>
    <n v="1"/>
    <x v="1"/>
    <x v="5"/>
  </r>
  <r>
    <x v="445"/>
    <x v="445"/>
    <s v="We're ready to officially launch our website with a collectable dvd and comic package. Three shows and a double comic."/>
    <n v="60000"/>
    <n v="2"/>
    <x v="2"/>
    <x v="0"/>
    <x v="0"/>
    <n v="1432195375"/>
    <n v="1430899375"/>
    <x v="445"/>
    <x v="445"/>
    <x v="0"/>
    <b v="0"/>
    <n v="2"/>
    <x v="1"/>
    <x v="5"/>
  </r>
  <r>
    <x v="446"/>
    <x v="446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x v="446"/>
    <x v="446"/>
    <x v="0"/>
    <b v="0"/>
    <n v="16"/>
    <x v="1"/>
    <x v="5"/>
  </r>
  <r>
    <x v="447"/>
    <x v="447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x v="447"/>
    <x v="447"/>
    <x v="4"/>
    <b v="0"/>
    <n v="1"/>
    <x v="1"/>
    <x v="5"/>
  </r>
  <r>
    <x v="448"/>
    <x v="448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x v="448"/>
    <x v="448"/>
    <x v="3"/>
    <b v="0"/>
    <n v="4"/>
    <x v="1"/>
    <x v="5"/>
  </r>
  <r>
    <x v="449"/>
    <x v="449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x v="449"/>
    <x v="449"/>
    <x v="4"/>
    <b v="0"/>
    <n v="5"/>
    <x v="1"/>
    <x v="5"/>
  </r>
  <r>
    <x v="450"/>
    <x v="450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x v="450"/>
    <x v="450"/>
    <x v="3"/>
    <b v="0"/>
    <n v="7"/>
    <x v="1"/>
    <x v="5"/>
  </r>
  <r>
    <x v="451"/>
    <x v="451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x v="451"/>
    <x v="451"/>
    <x v="3"/>
    <b v="0"/>
    <n v="0"/>
    <x v="1"/>
    <x v="5"/>
  </r>
  <r>
    <x v="452"/>
    <x v="452"/>
    <s v="A man must find his way out of the depths of the shadows by using the aid of a little girl."/>
    <n v="750"/>
    <n v="480"/>
    <x v="2"/>
    <x v="0"/>
    <x v="0"/>
    <n v="1431536015"/>
    <n v="1428944015"/>
    <x v="452"/>
    <x v="452"/>
    <x v="0"/>
    <b v="0"/>
    <n v="12"/>
    <x v="1"/>
    <x v="5"/>
  </r>
  <r>
    <x v="453"/>
    <x v="453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x v="453"/>
    <x v="453"/>
    <x v="0"/>
    <b v="0"/>
    <n v="2"/>
    <x v="1"/>
    <x v="5"/>
  </r>
  <r>
    <x v="454"/>
    <x v="454"/>
    <s v="Itâ€™s an Action/Adventure Anime for The Yuusha Brave series, G1 Transformer, and the Fast and the Furious Fans!"/>
    <n v="10000"/>
    <n v="82"/>
    <x v="2"/>
    <x v="0"/>
    <x v="0"/>
    <n v="1417007640"/>
    <n v="1414343571"/>
    <x v="454"/>
    <x v="454"/>
    <x v="3"/>
    <b v="0"/>
    <n v="5"/>
    <x v="1"/>
    <x v="5"/>
  </r>
  <r>
    <x v="455"/>
    <x v="455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x v="455"/>
    <x v="455"/>
    <x v="5"/>
    <b v="0"/>
    <n v="2"/>
    <x v="1"/>
    <x v="5"/>
  </r>
  <r>
    <x v="456"/>
    <x v="456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x v="456"/>
    <x v="456"/>
    <x v="4"/>
    <b v="0"/>
    <n v="3"/>
    <x v="1"/>
    <x v="5"/>
  </r>
  <r>
    <x v="457"/>
    <x v="457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x v="457"/>
    <x v="457"/>
    <x v="3"/>
    <b v="0"/>
    <n v="0"/>
    <x v="1"/>
    <x v="5"/>
  </r>
  <r>
    <x v="458"/>
    <x v="458"/>
    <s v="An animated parody of the game, Counter-Strike. The sequel to the very popular Counter-Strike: DE_dust2. Hacker is back!"/>
    <n v="10000"/>
    <n v="821"/>
    <x v="2"/>
    <x v="1"/>
    <x v="1"/>
    <n v="1368550060"/>
    <n v="1365958060"/>
    <x v="458"/>
    <x v="458"/>
    <x v="4"/>
    <b v="0"/>
    <n v="49"/>
    <x v="1"/>
    <x v="5"/>
  </r>
  <r>
    <x v="459"/>
    <x v="459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x v="459"/>
    <x v="459"/>
    <x v="6"/>
    <b v="0"/>
    <n v="1"/>
    <x v="1"/>
    <x v="5"/>
  </r>
  <r>
    <x v="460"/>
    <x v="460"/>
    <s v="An animated web series about biological evolution gone haywire."/>
    <n v="8500"/>
    <n v="25"/>
    <x v="2"/>
    <x v="0"/>
    <x v="0"/>
    <n v="1401595200"/>
    <n v="1398862875"/>
    <x v="460"/>
    <x v="460"/>
    <x v="3"/>
    <b v="0"/>
    <n v="2"/>
    <x v="1"/>
    <x v="5"/>
  </r>
  <r>
    <x v="461"/>
    <x v="461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x v="461"/>
    <x v="461"/>
    <x v="4"/>
    <b v="0"/>
    <n v="0"/>
    <x v="1"/>
    <x v="5"/>
  </r>
  <r>
    <x v="462"/>
    <x v="462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x v="462"/>
    <x v="462"/>
    <x v="6"/>
    <b v="0"/>
    <n v="0"/>
    <x v="1"/>
    <x v="5"/>
  </r>
  <r>
    <x v="463"/>
    <x v="463"/>
    <s v="Depicts the contribution the Tuskegee airmen made in certain historical events that helped turn the tide in World War II."/>
    <n v="55000"/>
    <n v="1250"/>
    <x v="2"/>
    <x v="0"/>
    <x v="0"/>
    <n v="1316883753"/>
    <n v="1311699753"/>
    <x v="463"/>
    <x v="463"/>
    <x v="6"/>
    <b v="0"/>
    <n v="11"/>
    <x v="1"/>
    <x v="5"/>
  </r>
  <r>
    <x v="464"/>
    <x v="464"/>
    <s v="We are three students that want to make a short PokÃ©mon movie as a school project!"/>
    <n v="1010"/>
    <n v="1"/>
    <x v="2"/>
    <x v="12"/>
    <x v="3"/>
    <n v="1463602935"/>
    <n v="1461874935"/>
    <x v="464"/>
    <x v="464"/>
    <x v="2"/>
    <b v="0"/>
    <n v="1"/>
    <x v="1"/>
    <x v="5"/>
  </r>
  <r>
    <x v="465"/>
    <x v="465"/>
    <s v="&quot;Amp&quot; is a short film about a robot with needs."/>
    <n v="512"/>
    <n v="138"/>
    <x v="2"/>
    <x v="0"/>
    <x v="0"/>
    <n v="1403837574"/>
    <n v="1402455174"/>
    <x v="465"/>
    <x v="465"/>
    <x v="3"/>
    <b v="0"/>
    <n v="8"/>
    <x v="1"/>
    <x v="5"/>
  </r>
  <r>
    <x v="466"/>
    <x v="466"/>
    <s v="(Working storyboard for animated project) A multi-generational Knight that wages war on criminals and corrupt governments"/>
    <n v="10000"/>
    <n v="76"/>
    <x v="2"/>
    <x v="0"/>
    <x v="0"/>
    <n v="1347057464"/>
    <n v="1344465464"/>
    <x v="466"/>
    <x v="466"/>
    <x v="5"/>
    <b v="0"/>
    <n v="5"/>
    <x v="1"/>
    <x v="5"/>
  </r>
  <r>
    <x v="467"/>
    <x v="467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x v="467"/>
    <x v="467"/>
    <x v="5"/>
    <b v="0"/>
    <n v="39"/>
    <x v="1"/>
    <x v="5"/>
  </r>
  <r>
    <x v="468"/>
    <x v="468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x v="468"/>
    <x v="468"/>
    <x v="5"/>
    <b v="0"/>
    <n v="0"/>
    <x v="1"/>
    <x v="5"/>
  </r>
  <r>
    <x v="469"/>
    <x v="469"/>
    <s v="Create a personalised animation film using your child's name and photo."/>
    <n v="6000"/>
    <n v="0"/>
    <x v="2"/>
    <x v="1"/>
    <x v="1"/>
    <n v="1409960724"/>
    <n v="1404776724"/>
    <x v="469"/>
    <x v="469"/>
    <x v="3"/>
    <b v="0"/>
    <n v="0"/>
    <x v="1"/>
    <x v="5"/>
  </r>
  <r>
    <x v="470"/>
    <x v="470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x v="470"/>
    <x v="470"/>
    <x v="3"/>
    <b v="0"/>
    <n v="2"/>
    <x v="1"/>
    <x v="5"/>
  </r>
  <r>
    <x v="471"/>
    <x v="471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x v="471"/>
    <x v="471"/>
    <x v="3"/>
    <b v="0"/>
    <n v="170"/>
    <x v="1"/>
    <x v="5"/>
  </r>
  <r>
    <x v="472"/>
    <x v="472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x v="472"/>
    <x v="472"/>
    <x v="3"/>
    <b v="0"/>
    <n v="5"/>
    <x v="1"/>
    <x v="5"/>
  </r>
  <r>
    <x v="473"/>
    <x v="473"/>
    <s v="Quantum Kidz follows a young girlâ€™s journey becoming a superhero and dealing with alien threats against the Earth!"/>
    <n v="30000"/>
    <n v="861"/>
    <x v="2"/>
    <x v="0"/>
    <x v="0"/>
    <n v="1410972319"/>
    <n v="1408380319"/>
    <x v="473"/>
    <x v="473"/>
    <x v="3"/>
    <b v="0"/>
    <n v="14"/>
    <x v="1"/>
    <x v="5"/>
  </r>
  <r>
    <x v="474"/>
    <x v="474"/>
    <s v="Time travel the light Mr. Fantastic!  Spin the dimensions toward other continuums and worlds.  Hold onto your panties."/>
    <n v="3300"/>
    <n v="1"/>
    <x v="2"/>
    <x v="0"/>
    <x v="0"/>
    <n v="1487318029"/>
    <n v="1484726029"/>
    <x v="474"/>
    <x v="474"/>
    <x v="1"/>
    <b v="0"/>
    <n v="1"/>
    <x v="1"/>
    <x v="5"/>
  </r>
  <r>
    <x v="475"/>
    <x v="475"/>
    <s v="Tropiki-Meet the Tikis-childrens animated/cartoon series.Fun  cartoon shorts with quirky humor and a positive uplifting message"/>
    <n v="2000"/>
    <n v="0"/>
    <x v="2"/>
    <x v="0"/>
    <x v="0"/>
    <n v="1430877843"/>
    <n v="1428285843"/>
    <x v="475"/>
    <x v="475"/>
    <x v="0"/>
    <b v="0"/>
    <n v="0"/>
    <x v="1"/>
    <x v="5"/>
  </r>
  <r>
    <x v="476"/>
    <x v="476"/>
    <s v="Animated Music Videos that teach kids how to read."/>
    <n v="220000"/>
    <n v="4906.59"/>
    <x v="2"/>
    <x v="0"/>
    <x v="0"/>
    <n v="1401767940"/>
    <n v="1398727441"/>
    <x v="476"/>
    <x v="476"/>
    <x v="3"/>
    <b v="0"/>
    <n v="124"/>
    <x v="1"/>
    <x v="5"/>
  </r>
  <r>
    <x v="477"/>
    <x v="477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x v="477"/>
    <x v="477"/>
    <x v="5"/>
    <b v="0"/>
    <n v="0"/>
    <x v="1"/>
    <x v="5"/>
  </r>
  <r>
    <x v="478"/>
    <x v="478"/>
    <s v="this is an animated full length film of an old classic with new life to it. That gigantic and naive duckling we all love  ."/>
    <n v="10000"/>
    <n v="0"/>
    <x v="2"/>
    <x v="0"/>
    <x v="0"/>
    <n v="1427921509"/>
    <n v="1425333109"/>
    <x v="478"/>
    <x v="478"/>
    <x v="0"/>
    <b v="0"/>
    <n v="0"/>
    <x v="1"/>
    <x v="5"/>
  </r>
  <r>
    <x v="479"/>
    <x v="479"/>
    <s v="ANIMATING the most INFAMOUS Math Courses in America and TRANSLATING them for the mathematical underdog!"/>
    <n v="15000"/>
    <n v="4884"/>
    <x v="2"/>
    <x v="0"/>
    <x v="0"/>
    <n v="1416566835"/>
    <n v="1411379235"/>
    <x v="479"/>
    <x v="479"/>
    <x v="3"/>
    <b v="0"/>
    <n v="55"/>
    <x v="1"/>
    <x v="5"/>
  </r>
  <r>
    <x v="480"/>
    <x v="480"/>
    <s v="To court his muse, an artist must first outsmart her dog.  A short animated film collaboration by Dana and Terrence Masson."/>
    <n v="40000"/>
    <n v="7764"/>
    <x v="2"/>
    <x v="0"/>
    <x v="0"/>
    <n v="1376049615"/>
    <n v="1373457615"/>
    <x v="480"/>
    <x v="480"/>
    <x v="4"/>
    <b v="0"/>
    <n v="140"/>
    <x v="1"/>
    <x v="5"/>
  </r>
  <r>
    <x v="481"/>
    <x v="481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x v="481"/>
    <x v="481"/>
    <x v="5"/>
    <b v="0"/>
    <n v="21"/>
    <x v="1"/>
    <x v="5"/>
  </r>
  <r>
    <x v="482"/>
    <x v="482"/>
    <s v="Help me quit my day job and also create animated Stand-up routines from local up and coming comedians."/>
    <n v="10000"/>
    <n v="10"/>
    <x v="2"/>
    <x v="0"/>
    <x v="0"/>
    <n v="1460644440"/>
    <n v="1458336690"/>
    <x v="482"/>
    <x v="482"/>
    <x v="2"/>
    <b v="0"/>
    <n v="1"/>
    <x v="1"/>
    <x v="5"/>
  </r>
  <r>
    <x v="483"/>
    <x v="483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x v="483"/>
    <x v="483"/>
    <x v="4"/>
    <b v="0"/>
    <n v="147"/>
    <x v="1"/>
    <x v="5"/>
  </r>
  <r>
    <x v="484"/>
    <x v="484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x v="484"/>
    <x v="484"/>
    <x v="0"/>
    <b v="0"/>
    <n v="11"/>
    <x v="1"/>
    <x v="5"/>
  </r>
  <r>
    <x v="485"/>
    <x v="485"/>
    <s v="Last few days to make this toon a reality! 5 funny toons for YOU! See the pilot episode here!"/>
    <n v="37956"/>
    <n v="8315.01"/>
    <x v="2"/>
    <x v="1"/>
    <x v="1"/>
    <n v="1368792499"/>
    <n v="1366200499"/>
    <x v="485"/>
    <x v="485"/>
    <x v="4"/>
    <b v="0"/>
    <n v="125"/>
    <x v="1"/>
    <x v="5"/>
  </r>
  <r>
    <x v="486"/>
    <x v="486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x v="486"/>
    <x v="486"/>
    <x v="3"/>
    <b v="0"/>
    <n v="1"/>
    <x v="1"/>
    <x v="5"/>
  </r>
  <r>
    <x v="487"/>
    <x v="487"/>
    <s v="Hey everyone we are producing a new show called The Adventures of Daryl and Straight Man. It is an animated comedy web series."/>
    <n v="50000"/>
    <n v="0"/>
    <x v="2"/>
    <x v="5"/>
    <x v="5"/>
    <n v="1482678994"/>
    <n v="1477491394"/>
    <x v="487"/>
    <x v="487"/>
    <x v="2"/>
    <b v="0"/>
    <n v="0"/>
    <x v="1"/>
    <x v="5"/>
  </r>
  <r>
    <x v="488"/>
    <x v="488"/>
    <s v="When humans left the earth, the animals took over the city. What could go wrong? Well...everything!"/>
    <n v="12000"/>
    <n v="0"/>
    <x v="2"/>
    <x v="0"/>
    <x v="0"/>
    <n v="1483924700"/>
    <n v="1481332700"/>
    <x v="488"/>
    <x v="488"/>
    <x v="1"/>
    <b v="0"/>
    <n v="0"/>
    <x v="1"/>
    <x v="5"/>
  </r>
  <r>
    <x v="489"/>
    <x v="489"/>
    <s v="Help America's favorite dysfunctional immigrant family THE GUINEAS launch the first season of their animated web series."/>
    <n v="74997"/>
    <n v="215"/>
    <x v="2"/>
    <x v="0"/>
    <x v="0"/>
    <n v="1325763180"/>
    <n v="1323084816"/>
    <x v="489"/>
    <x v="489"/>
    <x v="5"/>
    <b v="0"/>
    <n v="3"/>
    <x v="1"/>
    <x v="5"/>
  </r>
  <r>
    <x v="490"/>
    <x v="490"/>
    <s v="Cancelled"/>
    <n v="1000"/>
    <n v="0"/>
    <x v="2"/>
    <x v="0"/>
    <x v="0"/>
    <n v="1345677285"/>
    <n v="1343085285"/>
    <x v="490"/>
    <x v="490"/>
    <x v="5"/>
    <b v="0"/>
    <n v="0"/>
    <x v="1"/>
    <x v="5"/>
  </r>
  <r>
    <x v="491"/>
    <x v="491"/>
    <s v="&quot;Guess What? Gus&quot; is a magical animated comedy that follow a new kid who playful antics for attention make the news."/>
    <n v="10000"/>
    <n v="0"/>
    <x v="2"/>
    <x v="0"/>
    <x v="0"/>
    <n v="1453937699"/>
    <n v="1451345699"/>
    <x v="491"/>
    <x v="491"/>
    <x v="2"/>
    <b v="0"/>
    <n v="0"/>
    <x v="1"/>
    <x v="5"/>
  </r>
  <r>
    <x v="492"/>
    <x v="492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x v="492"/>
    <x v="492"/>
    <x v="2"/>
    <b v="0"/>
    <n v="0"/>
    <x v="1"/>
    <x v="5"/>
  </r>
  <r>
    <x v="493"/>
    <x v="493"/>
    <s v="The Chupacabra is not a myth and one man is on a mission to prove its existence no matter what, his name is Joc Barrera."/>
    <n v="30000"/>
    <n v="0"/>
    <x v="2"/>
    <x v="1"/>
    <x v="1"/>
    <n v="1432142738"/>
    <n v="1429550738"/>
    <x v="493"/>
    <x v="493"/>
    <x v="0"/>
    <b v="0"/>
    <n v="0"/>
    <x v="1"/>
    <x v="5"/>
  </r>
  <r>
    <x v="494"/>
    <x v="494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x v="494"/>
    <x v="494"/>
    <x v="3"/>
    <b v="0"/>
    <n v="3"/>
    <x v="1"/>
    <x v="5"/>
  </r>
  <r>
    <x v="495"/>
    <x v="495"/>
    <s v="two friends set out to conquer and reach the level cap of the quest watch, how will they do it when they're 2 teenage idiots"/>
    <n v="7000"/>
    <n v="0"/>
    <x v="2"/>
    <x v="0"/>
    <x v="0"/>
    <n v="1437076305"/>
    <n v="1434484305"/>
    <x v="495"/>
    <x v="495"/>
    <x v="0"/>
    <b v="0"/>
    <n v="0"/>
    <x v="1"/>
    <x v="5"/>
  </r>
  <r>
    <x v="496"/>
    <x v="496"/>
    <s v="The movie is about the adventures of Ethan, Danna, The mysterious inventor and more."/>
    <n v="60000"/>
    <n v="1"/>
    <x v="2"/>
    <x v="0"/>
    <x v="0"/>
    <n v="1392070874"/>
    <n v="1386886874"/>
    <x v="496"/>
    <x v="496"/>
    <x v="3"/>
    <b v="0"/>
    <n v="1"/>
    <x v="1"/>
    <x v="5"/>
  </r>
  <r>
    <x v="497"/>
    <x v="497"/>
    <s v="live-action/animated series pilot."/>
    <n v="4480"/>
    <n v="30"/>
    <x v="2"/>
    <x v="0"/>
    <x v="0"/>
    <n v="1419483600"/>
    <n v="1414889665"/>
    <x v="497"/>
    <x v="497"/>
    <x v="3"/>
    <b v="0"/>
    <n v="3"/>
    <x v="1"/>
    <x v="5"/>
  </r>
  <r>
    <x v="498"/>
    <x v="498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x v="498"/>
    <x v="498"/>
    <x v="6"/>
    <b v="0"/>
    <n v="22"/>
    <x v="1"/>
    <x v="5"/>
  </r>
  <r>
    <x v="499"/>
    <x v="499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x v="499"/>
    <x v="499"/>
    <x v="8"/>
    <b v="0"/>
    <n v="26"/>
    <x v="1"/>
    <x v="5"/>
  </r>
  <r>
    <x v="500"/>
    <x v="500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x v="500"/>
    <x v="500"/>
    <x v="7"/>
    <b v="0"/>
    <n v="4"/>
    <x v="1"/>
    <x v="5"/>
  </r>
  <r>
    <x v="501"/>
    <x v="501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x v="501"/>
    <x v="501"/>
    <x v="6"/>
    <b v="0"/>
    <n v="0"/>
    <x v="1"/>
    <x v="5"/>
  </r>
  <r>
    <x v="502"/>
    <x v="502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x v="502"/>
    <x v="502"/>
    <x v="5"/>
    <b v="0"/>
    <n v="4"/>
    <x v="1"/>
    <x v="5"/>
  </r>
  <r>
    <x v="503"/>
    <x v="503"/>
    <s v="Jimmy wants to live life and see his grandchildren grow up, but alcoholism threatens to curtail everything he dreams of."/>
    <n v="6500"/>
    <n v="114"/>
    <x v="2"/>
    <x v="1"/>
    <x v="1"/>
    <n v="1421498303"/>
    <n v="1418906303"/>
    <x v="503"/>
    <x v="503"/>
    <x v="0"/>
    <b v="0"/>
    <n v="9"/>
    <x v="1"/>
    <x v="5"/>
  </r>
  <r>
    <x v="504"/>
    <x v="504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x v="504"/>
    <x v="504"/>
    <x v="5"/>
    <b v="0"/>
    <n v="5"/>
    <x v="1"/>
    <x v="5"/>
  </r>
  <r>
    <x v="505"/>
    <x v="505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x v="505"/>
    <x v="505"/>
    <x v="0"/>
    <b v="0"/>
    <n v="14"/>
    <x v="1"/>
    <x v="5"/>
  </r>
  <r>
    <x v="506"/>
    <x v="506"/>
    <s v="A feature-length 3D animation that depicts what happened when the Son of the Morning rebelled against God."/>
    <n v="200000"/>
    <n v="250"/>
    <x v="2"/>
    <x v="0"/>
    <x v="0"/>
    <n v="1376140520"/>
    <n v="1373548520"/>
    <x v="506"/>
    <x v="506"/>
    <x v="4"/>
    <b v="0"/>
    <n v="1"/>
    <x v="1"/>
    <x v="5"/>
  </r>
  <r>
    <x v="507"/>
    <x v="507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x v="507"/>
    <x v="507"/>
    <x v="5"/>
    <b v="0"/>
    <n v="10"/>
    <x v="1"/>
    <x v="5"/>
  </r>
  <r>
    <x v="508"/>
    <x v="508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x v="508"/>
    <x v="508"/>
    <x v="5"/>
    <b v="0"/>
    <n v="3"/>
    <x v="1"/>
    <x v="5"/>
  </r>
  <r>
    <x v="509"/>
    <x v="509"/>
    <s v="A hilarious comedy podcast being turned into an animated series  about an indian servant and his boss."/>
    <n v="5000"/>
    <n v="10"/>
    <x v="2"/>
    <x v="1"/>
    <x v="1"/>
    <n v="1435504170"/>
    <n v="1432912170"/>
    <x v="509"/>
    <x v="509"/>
    <x v="0"/>
    <b v="0"/>
    <n v="1"/>
    <x v="1"/>
    <x v="5"/>
  </r>
  <r>
    <x v="510"/>
    <x v="510"/>
    <s v="A mile below the Franco-Swiss border Dean manages to break the Large Hadron Collider and triggers the end of the world."/>
    <n v="14000"/>
    <n v="0"/>
    <x v="2"/>
    <x v="0"/>
    <x v="0"/>
    <n v="1456805639"/>
    <n v="1454213639"/>
    <x v="510"/>
    <x v="510"/>
    <x v="2"/>
    <b v="0"/>
    <n v="0"/>
    <x v="1"/>
    <x v="5"/>
  </r>
  <r>
    <x v="511"/>
    <x v="511"/>
    <s v="A project that incorporates animation and comic art into a relevant story. 4 boys, 1 eyeland, and a whole lot of drama!!!"/>
    <n v="5000"/>
    <n v="150"/>
    <x v="2"/>
    <x v="0"/>
    <x v="0"/>
    <n v="1365228982"/>
    <n v="1362640582"/>
    <x v="511"/>
    <x v="511"/>
    <x v="4"/>
    <b v="0"/>
    <n v="5"/>
    <x v="1"/>
    <x v="5"/>
  </r>
  <r>
    <x v="512"/>
    <x v="512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x v="512"/>
    <x v="512"/>
    <x v="2"/>
    <b v="0"/>
    <n v="2"/>
    <x v="1"/>
    <x v="5"/>
  </r>
  <r>
    <x v="513"/>
    <x v="513"/>
    <s v="A sci-fi fantasy 2.5D anime styled series about some guys trying to save the world, probably..."/>
    <n v="50000"/>
    <n v="6962"/>
    <x v="2"/>
    <x v="0"/>
    <x v="0"/>
    <n v="1471244400"/>
    <n v="1467387705"/>
    <x v="513"/>
    <x v="513"/>
    <x v="2"/>
    <b v="0"/>
    <n v="68"/>
    <x v="1"/>
    <x v="5"/>
  </r>
  <r>
    <x v="514"/>
    <x v="514"/>
    <s v="A film created entirely out of paper, visual effects and found objects depicts how one man created a new life for himself."/>
    <n v="1500"/>
    <n v="50"/>
    <x v="2"/>
    <x v="5"/>
    <x v="5"/>
    <n v="1407595447"/>
    <n v="1405003447"/>
    <x v="514"/>
    <x v="514"/>
    <x v="3"/>
    <b v="0"/>
    <n v="3"/>
    <x v="1"/>
    <x v="5"/>
  </r>
  <r>
    <x v="515"/>
    <x v="515"/>
    <s v="A Tale of Faith is an animated short film based on the heartwarming tale by Rebbe Nachman of Breslov."/>
    <n v="97000"/>
    <n v="24651"/>
    <x v="2"/>
    <x v="0"/>
    <x v="0"/>
    <n v="1451389601"/>
    <n v="1447933601"/>
    <x v="515"/>
    <x v="515"/>
    <x v="0"/>
    <b v="0"/>
    <n v="34"/>
    <x v="1"/>
    <x v="5"/>
  </r>
  <r>
    <x v="516"/>
    <x v="516"/>
    <s v="A big brother style comedy animation series starring famous seafarers"/>
    <n v="5000"/>
    <n v="0"/>
    <x v="2"/>
    <x v="1"/>
    <x v="1"/>
    <n v="1432752080"/>
    <n v="1427568080"/>
    <x v="516"/>
    <x v="516"/>
    <x v="0"/>
    <b v="0"/>
    <n v="0"/>
    <x v="1"/>
    <x v="5"/>
  </r>
  <r>
    <x v="517"/>
    <x v="517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x v="517"/>
    <x v="517"/>
    <x v="1"/>
    <b v="0"/>
    <n v="3"/>
    <x v="1"/>
    <x v="5"/>
  </r>
  <r>
    <x v="518"/>
    <x v="518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x v="518"/>
    <x v="518"/>
    <x v="0"/>
    <b v="0"/>
    <n v="0"/>
    <x v="1"/>
    <x v="5"/>
  </r>
  <r>
    <x v="519"/>
    <x v="519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x v="519"/>
    <x v="519"/>
    <x v="5"/>
    <b v="0"/>
    <n v="70"/>
    <x v="1"/>
    <x v="5"/>
  </r>
  <r>
    <x v="520"/>
    <x v="520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x v="520"/>
    <x v="520"/>
    <x v="0"/>
    <b v="0"/>
    <n v="34"/>
    <x v="0"/>
    <x v="6"/>
  </r>
  <r>
    <x v="521"/>
    <x v="521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x v="521"/>
    <x v="521"/>
    <x v="2"/>
    <b v="0"/>
    <n v="56"/>
    <x v="0"/>
    <x v="6"/>
  </r>
  <r>
    <x v="522"/>
    <x v="522"/>
    <s v="*** TO MAKE DONATIONS IN THE FUTURE                                   GO TO OUR WEBSITE: www.compassplayers.com ***"/>
    <n v="3000"/>
    <n v="3440"/>
    <x v="0"/>
    <x v="0"/>
    <x v="0"/>
    <n v="1458518325"/>
    <n v="1456793925"/>
    <x v="522"/>
    <x v="522"/>
    <x v="2"/>
    <b v="0"/>
    <n v="31"/>
    <x v="0"/>
    <x v="6"/>
  </r>
  <r>
    <x v="523"/>
    <x v="523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x v="523"/>
    <x v="523"/>
    <x v="0"/>
    <b v="0"/>
    <n v="84"/>
    <x v="0"/>
    <x v="6"/>
  </r>
  <r>
    <x v="524"/>
    <x v="524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x v="524"/>
    <x v="524"/>
    <x v="2"/>
    <b v="0"/>
    <n v="130"/>
    <x v="0"/>
    <x v="6"/>
  </r>
  <r>
    <x v="525"/>
    <x v="525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x v="525"/>
    <x v="525"/>
    <x v="3"/>
    <b v="0"/>
    <n v="12"/>
    <x v="0"/>
    <x v="6"/>
  </r>
  <r>
    <x v="526"/>
    <x v="526"/>
    <s v="We have a brand new play. We urgently need your help to fund our production, which opens at Theatre503 on August 18th."/>
    <n v="1500"/>
    <n v="1710"/>
    <x v="0"/>
    <x v="1"/>
    <x v="1"/>
    <n v="1438966800"/>
    <n v="1436278344"/>
    <x v="526"/>
    <x v="526"/>
    <x v="0"/>
    <b v="0"/>
    <n v="23"/>
    <x v="0"/>
    <x v="6"/>
  </r>
  <r>
    <x v="527"/>
    <x v="527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x v="527"/>
    <x v="527"/>
    <x v="1"/>
    <b v="0"/>
    <n v="158"/>
    <x v="0"/>
    <x v="6"/>
  </r>
  <r>
    <x v="528"/>
    <x v="528"/>
    <s v="A Festival Backed Production of a Full-Length Play."/>
    <n v="1150"/>
    <n v="1330"/>
    <x v="0"/>
    <x v="0"/>
    <x v="0"/>
    <n v="1434921600"/>
    <n v="1433109907"/>
    <x v="528"/>
    <x v="528"/>
    <x v="0"/>
    <b v="0"/>
    <n v="30"/>
    <x v="0"/>
    <x v="6"/>
  </r>
  <r>
    <x v="529"/>
    <x v="529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x v="529"/>
    <x v="529"/>
    <x v="1"/>
    <b v="0"/>
    <n v="18"/>
    <x v="0"/>
    <x v="6"/>
  </r>
  <r>
    <x v="530"/>
    <x v="530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x v="530"/>
    <x v="530"/>
    <x v="0"/>
    <b v="0"/>
    <n v="29"/>
    <x v="0"/>
    <x v="6"/>
  </r>
  <r>
    <x v="531"/>
    <x v="531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x v="531"/>
    <x v="531"/>
    <x v="2"/>
    <b v="0"/>
    <n v="31"/>
    <x v="0"/>
    <x v="6"/>
  </r>
  <r>
    <x v="532"/>
    <x v="532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x v="532"/>
    <x v="532"/>
    <x v="2"/>
    <b v="0"/>
    <n v="173"/>
    <x v="0"/>
    <x v="6"/>
  </r>
  <r>
    <x v="533"/>
    <x v="533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x v="533"/>
    <x v="533"/>
    <x v="2"/>
    <b v="0"/>
    <n v="17"/>
    <x v="0"/>
    <x v="6"/>
  </r>
  <r>
    <x v="534"/>
    <x v="534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x v="534"/>
    <x v="534"/>
    <x v="0"/>
    <b v="0"/>
    <n v="48"/>
    <x v="0"/>
    <x v="6"/>
  </r>
  <r>
    <x v="535"/>
    <x v="535"/>
    <s v="Weâ€™re producing a Northern Brexit sci-fi play for VAULT festival 2017 and we need your help!"/>
    <n v="2000"/>
    <n v="2050"/>
    <x v="0"/>
    <x v="1"/>
    <x v="1"/>
    <n v="1483707905"/>
    <n v="1481115905"/>
    <x v="535"/>
    <x v="535"/>
    <x v="1"/>
    <b v="0"/>
    <n v="59"/>
    <x v="0"/>
    <x v="6"/>
  </r>
  <r>
    <x v="536"/>
    <x v="536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x v="536"/>
    <x v="536"/>
    <x v="0"/>
    <b v="0"/>
    <n v="39"/>
    <x v="0"/>
    <x v="6"/>
  </r>
  <r>
    <x v="537"/>
    <x v="537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x v="537"/>
    <x v="537"/>
    <x v="0"/>
    <b v="0"/>
    <n v="59"/>
    <x v="0"/>
    <x v="6"/>
  </r>
  <r>
    <x v="538"/>
    <x v="538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x v="538"/>
    <x v="538"/>
    <x v="2"/>
    <b v="0"/>
    <n v="60"/>
    <x v="0"/>
    <x v="6"/>
  </r>
  <r>
    <x v="539"/>
    <x v="539"/>
    <s v="A brand new show that unites puppetry, live music and storytelling to bring a forgotten English legend back to life!"/>
    <n v="500"/>
    <n v="503.22"/>
    <x v="0"/>
    <x v="1"/>
    <x v="1"/>
    <n v="1467681107"/>
    <n v="1465866707"/>
    <x v="539"/>
    <x v="539"/>
    <x v="2"/>
    <b v="0"/>
    <n v="20"/>
    <x v="0"/>
    <x v="6"/>
  </r>
  <r>
    <x v="540"/>
    <x v="540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x v="540"/>
    <x v="540"/>
    <x v="0"/>
    <b v="0"/>
    <n v="1"/>
    <x v="1"/>
    <x v="7"/>
  </r>
  <r>
    <x v="541"/>
    <x v="541"/>
    <s v="A website dedicated to local Kink Communities; to find others with matching interests and bring them together."/>
    <n v="4500"/>
    <n v="25"/>
    <x v="2"/>
    <x v="0"/>
    <x v="0"/>
    <n v="1446080834"/>
    <n v="1443488834"/>
    <x v="541"/>
    <x v="541"/>
    <x v="0"/>
    <b v="0"/>
    <n v="1"/>
    <x v="1"/>
    <x v="7"/>
  </r>
  <r>
    <x v="542"/>
    <x v="542"/>
    <s v="The platform to record visual, audio and text memory of the common man - as we experienced history when it brushed us by"/>
    <n v="250000"/>
    <n v="1"/>
    <x v="2"/>
    <x v="0"/>
    <x v="0"/>
    <n v="1462293716"/>
    <n v="1457113316"/>
    <x v="542"/>
    <x v="542"/>
    <x v="2"/>
    <b v="0"/>
    <n v="1"/>
    <x v="1"/>
    <x v="7"/>
  </r>
  <r>
    <x v="543"/>
    <x v="543"/>
    <s v="I want to make it easy for those with food allergies to know where they can safely, and happily eat out with friends and family."/>
    <n v="22000"/>
    <n v="70"/>
    <x v="2"/>
    <x v="2"/>
    <x v="2"/>
    <n v="1414807962"/>
    <n v="1412215962"/>
    <x v="543"/>
    <x v="543"/>
    <x v="3"/>
    <b v="0"/>
    <n v="2"/>
    <x v="1"/>
    <x v="7"/>
  </r>
  <r>
    <x v="544"/>
    <x v="544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x v="544"/>
    <x v="544"/>
    <x v="2"/>
    <b v="0"/>
    <n v="2"/>
    <x v="1"/>
    <x v="7"/>
  </r>
  <r>
    <x v="545"/>
    <x v="545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x v="545"/>
    <x v="545"/>
    <x v="0"/>
    <b v="0"/>
    <n v="34"/>
    <x v="1"/>
    <x v="7"/>
  </r>
  <r>
    <x v="546"/>
    <x v="546"/>
    <s v="Build a Christian Network Platform to connect and collaborate projects, events, missions and support online to fulfill the call."/>
    <n v="60000"/>
    <n v="52"/>
    <x v="2"/>
    <x v="0"/>
    <x v="0"/>
    <n v="1445097715"/>
    <n v="1441209715"/>
    <x v="546"/>
    <x v="546"/>
    <x v="0"/>
    <b v="0"/>
    <n v="2"/>
    <x v="1"/>
    <x v="7"/>
  </r>
  <r>
    <x v="547"/>
    <x v="547"/>
    <s v="We are looking to build a secure email / document sharing system for companies needing to send sensitive information to clients."/>
    <n v="7500"/>
    <n v="0"/>
    <x v="2"/>
    <x v="1"/>
    <x v="1"/>
    <n v="1455122564"/>
    <n v="1452530564"/>
    <x v="547"/>
    <x v="547"/>
    <x v="2"/>
    <b v="0"/>
    <n v="0"/>
    <x v="1"/>
    <x v="7"/>
  </r>
  <r>
    <x v="548"/>
    <x v="548"/>
    <s v="Teach your native language online or study a foreign language with native speaking teachers. Social Web service and apps."/>
    <n v="10000"/>
    <n v="9"/>
    <x v="2"/>
    <x v="1"/>
    <x v="1"/>
    <n v="1446154848"/>
    <n v="1443562848"/>
    <x v="548"/>
    <x v="548"/>
    <x v="0"/>
    <b v="0"/>
    <n v="1"/>
    <x v="1"/>
    <x v="7"/>
  </r>
  <r>
    <x v="549"/>
    <x v="549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x v="549"/>
    <x v="549"/>
    <x v="0"/>
    <b v="0"/>
    <n v="8"/>
    <x v="1"/>
    <x v="7"/>
  </r>
  <r>
    <x v="550"/>
    <x v="550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x v="550"/>
    <x v="550"/>
    <x v="1"/>
    <b v="0"/>
    <n v="4"/>
    <x v="1"/>
    <x v="7"/>
  </r>
  <r>
    <x v="551"/>
    <x v="551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x v="551"/>
    <x v="551"/>
    <x v="0"/>
    <b v="0"/>
    <n v="28"/>
    <x v="1"/>
    <x v="7"/>
  </r>
  <r>
    <x v="552"/>
    <x v="552"/>
    <s v="Axoral is a 3d interactive social media interface, with the potential to be so much more, but we need your help!"/>
    <n v="45000"/>
    <n v="0"/>
    <x v="2"/>
    <x v="5"/>
    <x v="5"/>
    <n v="1452350896"/>
    <n v="1447166896"/>
    <x v="552"/>
    <x v="552"/>
    <x v="2"/>
    <b v="0"/>
    <n v="0"/>
    <x v="1"/>
    <x v="7"/>
  </r>
  <r>
    <x v="553"/>
    <x v="553"/>
    <s v="Groundbreaking New Classifieds Website Grows Into Largest Nationwide Coverage By Turning Users Into Entrepreneurs"/>
    <n v="25000"/>
    <n v="123"/>
    <x v="2"/>
    <x v="0"/>
    <x v="0"/>
    <n v="1415988991"/>
    <n v="1413393391"/>
    <x v="553"/>
    <x v="553"/>
    <x v="3"/>
    <b v="0"/>
    <n v="6"/>
    <x v="1"/>
    <x v="7"/>
  </r>
  <r>
    <x v="554"/>
    <x v="554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x v="554"/>
    <x v="554"/>
    <x v="3"/>
    <b v="0"/>
    <n v="22"/>
    <x v="1"/>
    <x v="7"/>
  </r>
  <r>
    <x v="555"/>
    <x v="555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x v="555"/>
    <x v="555"/>
    <x v="2"/>
    <b v="0"/>
    <n v="0"/>
    <x v="1"/>
    <x v="7"/>
  </r>
  <r>
    <x v="556"/>
    <x v="556"/>
    <s v="An educational platform for learning Unified English Braille Code"/>
    <n v="8000"/>
    <n v="200"/>
    <x v="2"/>
    <x v="0"/>
    <x v="0"/>
    <n v="1452112717"/>
    <n v="1449520717"/>
    <x v="556"/>
    <x v="556"/>
    <x v="2"/>
    <b v="0"/>
    <n v="1"/>
    <x v="1"/>
    <x v="7"/>
  </r>
  <r>
    <x v="557"/>
    <x v="557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x v="557"/>
    <x v="557"/>
    <x v="2"/>
    <b v="0"/>
    <n v="20"/>
    <x v="1"/>
    <x v="7"/>
  </r>
  <r>
    <x v="558"/>
    <x v="558"/>
    <s v="A community website with news, classifieds, photo albums, business reviews and a calendar for the local community to share."/>
    <n v="750"/>
    <n v="0"/>
    <x v="2"/>
    <x v="0"/>
    <x v="0"/>
    <n v="1427227905"/>
    <n v="1424639505"/>
    <x v="558"/>
    <x v="558"/>
    <x v="0"/>
    <b v="0"/>
    <n v="0"/>
    <x v="1"/>
    <x v="7"/>
  </r>
  <r>
    <x v="559"/>
    <x v="559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x v="559"/>
    <x v="559"/>
    <x v="0"/>
    <b v="0"/>
    <n v="1"/>
    <x v="1"/>
    <x v="7"/>
  </r>
  <r>
    <x v="560"/>
    <x v="560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x v="560"/>
    <x v="560"/>
    <x v="3"/>
    <b v="0"/>
    <n v="3"/>
    <x v="1"/>
    <x v="7"/>
  </r>
  <r>
    <x v="561"/>
    <x v="561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x v="561"/>
    <x v="561"/>
    <x v="0"/>
    <b v="0"/>
    <n v="2"/>
    <x v="1"/>
    <x v="7"/>
  </r>
  <r>
    <x v="562"/>
    <x v="562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x v="562"/>
    <x v="562"/>
    <x v="2"/>
    <b v="0"/>
    <n v="0"/>
    <x v="1"/>
    <x v="7"/>
  </r>
  <r>
    <x v="563"/>
    <x v="563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x v="563"/>
    <x v="563"/>
    <x v="0"/>
    <b v="0"/>
    <n v="2"/>
    <x v="1"/>
    <x v="7"/>
  </r>
  <r>
    <x v="564"/>
    <x v="564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x v="564"/>
    <x v="564"/>
    <x v="2"/>
    <b v="0"/>
    <n v="1"/>
    <x v="1"/>
    <x v="7"/>
  </r>
  <r>
    <x v="565"/>
    <x v="565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x v="565"/>
    <x v="565"/>
    <x v="0"/>
    <b v="0"/>
    <n v="0"/>
    <x v="1"/>
    <x v="7"/>
  </r>
  <r>
    <x v="566"/>
    <x v="566"/>
    <s v="I am creating a website that will make it easier for people to promote or find rummage sales utilizing the power of Google Maps"/>
    <n v="5000"/>
    <n v="1"/>
    <x v="2"/>
    <x v="0"/>
    <x v="0"/>
    <n v="1468513533"/>
    <n v="1465921533"/>
    <x v="566"/>
    <x v="566"/>
    <x v="2"/>
    <b v="0"/>
    <n v="1"/>
    <x v="1"/>
    <x v="7"/>
  </r>
  <r>
    <x v="567"/>
    <x v="567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x v="567"/>
    <x v="567"/>
    <x v="0"/>
    <b v="0"/>
    <n v="0"/>
    <x v="1"/>
    <x v="7"/>
  </r>
  <r>
    <x v="568"/>
    <x v="568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x v="568"/>
    <x v="568"/>
    <x v="2"/>
    <b v="0"/>
    <n v="5"/>
    <x v="1"/>
    <x v="7"/>
  </r>
  <r>
    <x v="569"/>
    <x v="569"/>
    <s v="Mioti is an indie game marketplace that doubles as a community for developers to join networks and discuss projects."/>
    <n v="2500"/>
    <n v="20"/>
    <x v="2"/>
    <x v="5"/>
    <x v="5"/>
    <n v="1451679612"/>
    <n v="1449087612"/>
    <x v="569"/>
    <x v="569"/>
    <x v="2"/>
    <b v="0"/>
    <n v="1"/>
    <x v="1"/>
    <x v="7"/>
  </r>
  <r>
    <x v="570"/>
    <x v="570"/>
    <s v="Humans have AM/FM/Satellite radio, kids have radio Disney, pets have DogCatRadio."/>
    <n v="85000"/>
    <n v="142"/>
    <x v="2"/>
    <x v="0"/>
    <x v="0"/>
    <n v="1455822569"/>
    <n v="1453230569"/>
    <x v="570"/>
    <x v="570"/>
    <x v="2"/>
    <b v="0"/>
    <n v="1"/>
    <x v="1"/>
    <x v="7"/>
  </r>
  <r>
    <x v="571"/>
    <x v="571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x v="571"/>
    <x v="571"/>
    <x v="0"/>
    <b v="0"/>
    <n v="2"/>
    <x v="1"/>
    <x v="7"/>
  </r>
  <r>
    <x v="572"/>
    <x v="572"/>
    <s v="FairwayJockey.com is a web platform to make high quality custom tour golf equipment available at a lower cost to the consumer."/>
    <n v="2500"/>
    <n v="0"/>
    <x v="2"/>
    <x v="0"/>
    <x v="0"/>
    <n v="1446660688"/>
    <n v="1444065088"/>
    <x v="572"/>
    <x v="572"/>
    <x v="0"/>
    <b v="0"/>
    <n v="0"/>
    <x v="1"/>
    <x v="7"/>
  </r>
  <r>
    <x v="573"/>
    <x v="573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x v="573"/>
    <x v="573"/>
    <x v="0"/>
    <b v="0"/>
    <n v="9"/>
    <x v="1"/>
    <x v="7"/>
  </r>
  <r>
    <x v="574"/>
    <x v="574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x v="574"/>
    <x v="574"/>
    <x v="2"/>
    <b v="0"/>
    <n v="4"/>
    <x v="1"/>
    <x v="7"/>
  </r>
  <r>
    <x v="575"/>
    <x v="575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x v="575"/>
    <x v="575"/>
    <x v="0"/>
    <b v="0"/>
    <n v="4"/>
    <x v="1"/>
    <x v="7"/>
  </r>
  <r>
    <x v="576"/>
    <x v="576"/>
    <s v="UthTopia Is a social media organization that believes in positive online usage, youth mentorship, and youth empowerment."/>
    <n v="80000"/>
    <n v="1"/>
    <x v="2"/>
    <x v="0"/>
    <x v="0"/>
    <n v="1427537952"/>
    <n v="1422357552"/>
    <x v="576"/>
    <x v="576"/>
    <x v="0"/>
    <b v="0"/>
    <n v="1"/>
    <x v="1"/>
    <x v="7"/>
  </r>
  <r>
    <x v="577"/>
    <x v="577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x v="577"/>
    <x v="577"/>
    <x v="2"/>
    <b v="0"/>
    <n v="1"/>
    <x v="1"/>
    <x v="7"/>
  </r>
  <r>
    <x v="578"/>
    <x v="578"/>
    <s v="weBuy trade built on technology and Crowd Sourced Power"/>
    <n v="125000"/>
    <n v="14"/>
    <x v="2"/>
    <x v="1"/>
    <x v="1"/>
    <n v="1441633993"/>
    <n v="1439560393"/>
    <x v="578"/>
    <x v="578"/>
    <x v="0"/>
    <b v="0"/>
    <n v="7"/>
    <x v="1"/>
    <x v="7"/>
  </r>
  <r>
    <x v="579"/>
    <x v="579"/>
    <s v="Learn classic and public key cryptography with a full proof-of-concept system in JavaScript."/>
    <n v="12000"/>
    <n v="175"/>
    <x v="2"/>
    <x v="0"/>
    <x v="0"/>
    <n v="1419539223"/>
    <n v="1416947223"/>
    <x v="579"/>
    <x v="579"/>
    <x v="3"/>
    <b v="0"/>
    <n v="5"/>
    <x v="1"/>
    <x v="7"/>
  </r>
  <r>
    <x v="580"/>
    <x v="580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x v="580"/>
    <x v="580"/>
    <x v="2"/>
    <b v="0"/>
    <n v="1"/>
    <x v="1"/>
    <x v="7"/>
  </r>
  <r>
    <x v="581"/>
    <x v="581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x v="581"/>
    <x v="581"/>
    <x v="0"/>
    <b v="0"/>
    <n v="0"/>
    <x v="1"/>
    <x v="7"/>
  </r>
  <r>
    <x v="582"/>
    <x v="582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x v="582"/>
    <x v="582"/>
    <x v="0"/>
    <b v="0"/>
    <n v="0"/>
    <x v="1"/>
    <x v="7"/>
  </r>
  <r>
    <x v="583"/>
    <x v="583"/>
    <s v="HackersArchive.com will help rid the web of viruses and scams found everywhere else you look!"/>
    <n v="9000"/>
    <n v="1"/>
    <x v="2"/>
    <x v="0"/>
    <x v="0"/>
    <n v="1426800687"/>
    <n v="1424212287"/>
    <x v="583"/>
    <x v="583"/>
    <x v="0"/>
    <b v="0"/>
    <n v="1"/>
    <x v="1"/>
    <x v="7"/>
  </r>
  <r>
    <x v="584"/>
    <x v="584"/>
    <s v="Script Call takes your presentation from the wall to your audience; from your device to theirs."/>
    <n v="1000"/>
    <n v="10"/>
    <x v="2"/>
    <x v="0"/>
    <x v="0"/>
    <n v="1426522316"/>
    <n v="1423933916"/>
    <x v="584"/>
    <x v="584"/>
    <x v="0"/>
    <b v="0"/>
    <n v="2"/>
    <x v="1"/>
    <x v="7"/>
  </r>
  <r>
    <x v="585"/>
    <x v="585"/>
    <s v="SAVE UP TO 40% WHEN YOU SPEND!_x000a__x000a_PRE-ORDER YOUR LINK CARD TODAY"/>
    <n v="9000"/>
    <n v="0"/>
    <x v="2"/>
    <x v="1"/>
    <x v="1"/>
    <n v="1448928000"/>
    <n v="1444123377"/>
    <x v="585"/>
    <x v="585"/>
    <x v="0"/>
    <b v="0"/>
    <n v="0"/>
    <x v="1"/>
    <x v="7"/>
  </r>
  <r>
    <x v="586"/>
    <x v="586"/>
    <s v="Employ College is a movement for companies to hire college graduates from their respected institutions."/>
    <n v="10000"/>
    <n v="56"/>
    <x v="2"/>
    <x v="0"/>
    <x v="0"/>
    <n v="1424032207"/>
    <n v="1421440207"/>
    <x v="586"/>
    <x v="586"/>
    <x v="0"/>
    <b v="0"/>
    <n v="4"/>
    <x v="1"/>
    <x v="7"/>
  </r>
  <r>
    <x v="587"/>
    <x v="587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x v="587"/>
    <x v="587"/>
    <x v="0"/>
    <b v="0"/>
    <n v="7"/>
    <x v="1"/>
    <x v="7"/>
  </r>
  <r>
    <x v="588"/>
    <x v="588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x v="588"/>
    <x v="588"/>
    <x v="2"/>
    <b v="0"/>
    <n v="2"/>
    <x v="1"/>
    <x v="7"/>
  </r>
  <r>
    <x v="589"/>
    <x v="589"/>
    <s v="Services closer than you think..."/>
    <n v="7500"/>
    <n v="1"/>
    <x v="2"/>
    <x v="0"/>
    <x v="0"/>
    <n v="1436366699"/>
    <n v="1435070699"/>
    <x v="589"/>
    <x v="589"/>
    <x v="0"/>
    <b v="0"/>
    <n v="1"/>
    <x v="1"/>
    <x v="7"/>
  </r>
  <r>
    <x v="590"/>
    <x v="590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x v="590"/>
    <x v="590"/>
    <x v="2"/>
    <b v="0"/>
    <n v="9"/>
    <x v="1"/>
    <x v="7"/>
  </r>
  <r>
    <x v="591"/>
    <x v="591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x v="591"/>
    <x v="591"/>
    <x v="0"/>
    <b v="0"/>
    <n v="2"/>
    <x v="1"/>
    <x v="7"/>
  </r>
  <r>
    <x v="592"/>
    <x v="592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x v="592"/>
    <x v="592"/>
    <x v="3"/>
    <b v="0"/>
    <n v="1"/>
    <x v="1"/>
    <x v="7"/>
  </r>
  <r>
    <x v="593"/>
    <x v="593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x v="593"/>
    <x v="593"/>
    <x v="0"/>
    <b v="0"/>
    <n v="7"/>
    <x v="1"/>
    <x v="7"/>
  </r>
  <r>
    <x v="594"/>
    <x v="594"/>
    <s v="Creating a fitness site that will change the fitness game forever!"/>
    <n v="25000"/>
    <n v="26"/>
    <x v="2"/>
    <x v="0"/>
    <x v="0"/>
    <n v="1460832206"/>
    <n v="1458240206"/>
    <x v="594"/>
    <x v="594"/>
    <x v="2"/>
    <b v="0"/>
    <n v="2"/>
    <x v="1"/>
    <x v="7"/>
  </r>
  <r>
    <x v="595"/>
    <x v="595"/>
    <s v="MyBestInterest.org elminates election research by quickly identifying the candidates that will best represent your interests."/>
    <n v="100000"/>
    <n v="426"/>
    <x v="2"/>
    <x v="0"/>
    <x v="0"/>
    <n v="1430703638"/>
    <n v="1426815638"/>
    <x v="595"/>
    <x v="595"/>
    <x v="0"/>
    <b v="0"/>
    <n v="8"/>
    <x v="1"/>
    <x v="7"/>
  </r>
  <r>
    <x v="596"/>
    <x v="596"/>
    <s v="We present digitaibook,com site which can become a free electronic library with your help,"/>
    <n v="20000"/>
    <n v="6"/>
    <x v="2"/>
    <x v="0"/>
    <x v="0"/>
    <n v="1478122292"/>
    <n v="1475530292"/>
    <x v="596"/>
    <x v="596"/>
    <x v="2"/>
    <b v="0"/>
    <n v="2"/>
    <x v="1"/>
    <x v="7"/>
  </r>
  <r>
    <x v="597"/>
    <x v="597"/>
    <s v="Rolodex is a web application that strives to nurture business to business relationships by connecting users via email."/>
    <n v="7500"/>
    <n v="20"/>
    <x v="2"/>
    <x v="0"/>
    <x v="0"/>
    <n v="1469980800"/>
    <n v="1466787335"/>
    <x v="597"/>
    <x v="597"/>
    <x v="2"/>
    <b v="0"/>
    <n v="2"/>
    <x v="1"/>
    <x v="7"/>
  </r>
  <r>
    <x v="598"/>
    <x v="598"/>
    <s v="This is a project to create a crowd-funding site for Urantia Book readers worldwide."/>
    <n v="2500"/>
    <n v="850"/>
    <x v="2"/>
    <x v="0"/>
    <x v="0"/>
    <n v="1417737781"/>
    <n v="1415145781"/>
    <x v="598"/>
    <x v="598"/>
    <x v="3"/>
    <b v="0"/>
    <n v="7"/>
    <x v="1"/>
    <x v="7"/>
  </r>
  <r>
    <x v="599"/>
    <x v="599"/>
    <s v="We send care packages to incarcerated individuals throughout the country that include specific items hand picked by the sender."/>
    <n v="50000"/>
    <n v="31"/>
    <x v="2"/>
    <x v="0"/>
    <x v="0"/>
    <n v="1425827760"/>
    <n v="1423769402"/>
    <x v="599"/>
    <x v="599"/>
    <x v="0"/>
    <b v="0"/>
    <n v="2"/>
    <x v="1"/>
    <x v="7"/>
  </r>
  <r>
    <x v="600"/>
    <x v="600"/>
    <s v="Science Technology Engineering and Math + youth = a brighter tomorrow."/>
    <n v="5000"/>
    <n v="100"/>
    <x v="1"/>
    <x v="0"/>
    <x v="0"/>
    <n v="1431198562"/>
    <n v="1426014562"/>
    <x v="600"/>
    <x v="600"/>
    <x v="0"/>
    <b v="0"/>
    <n v="1"/>
    <x v="1"/>
    <x v="7"/>
  </r>
  <r>
    <x v="601"/>
    <x v="601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x v="601"/>
    <x v="601"/>
    <x v="3"/>
    <b v="0"/>
    <n v="6"/>
    <x v="1"/>
    <x v="7"/>
  </r>
  <r>
    <x v="602"/>
    <x v="602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x v="602"/>
    <x v="602"/>
    <x v="0"/>
    <b v="0"/>
    <n v="0"/>
    <x v="1"/>
    <x v="7"/>
  </r>
  <r>
    <x v="603"/>
    <x v="603"/>
    <s v="The admin for Randompics has announced they will be shutting down. I want to run, and improve, this great site!"/>
    <n v="15000"/>
    <n v="590.02"/>
    <x v="1"/>
    <x v="0"/>
    <x v="0"/>
    <n v="1408029623"/>
    <n v="1405437623"/>
    <x v="603"/>
    <x v="603"/>
    <x v="3"/>
    <b v="0"/>
    <n v="13"/>
    <x v="1"/>
    <x v="7"/>
  </r>
  <r>
    <x v="604"/>
    <x v="604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x v="604"/>
    <x v="604"/>
    <x v="3"/>
    <b v="0"/>
    <n v="0"/>
    <x v="1"/>
    <x v="7"/>
  </r>
  <r>
    <x v="605"/>
    <x v="605"/>
    <s v="An iPad support care package for your parents / seniors."/>
    <n v="5000"/>
    <n v="131"/>
    <x v="1"/>
    <x v="0"/>
    <x v="0"/>
    <n v="1440318908"/>
    <n v="1436430908"/>
    <x v="605"/>
    <x v="605"/>
    <x v="0"/>
    <b v="0"/>
    <n v="8"/>
    <x v="1"/>
    <x v="7"/>
  </r>
  <r>
    <x v="606"/>
    <x v="606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x v="606"/>
    <x v="606"/>
    <x v="0"/>
    <b v="0"/>
    <n v="1"/>
    <x v="1"/>
    <x v="7"/>
  </r>
  <r>
    <x v="607"/>
    <x v="607"/>
    <s v="Gritty, upfront reality going the distance hard with a proven track record of insatiable artist. Broadcasted live on the Web."/>
    <n v="250"/>
    <n v="0"/>
    <x v="1"/>
    <x v="0"/>
    <x v="0"/>
    <n v="1448225336"/>
    <n v="1445629736"/>
    <x v="607"/>
    <x v="607"/>
    <x v="0"/>
    <b v="0"/>
    <n v="0"/>
    <x v="1"/>
    <x v="7"/>
  </r>
  <r>
    <x v="608"/>
    <x v="608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x v="608"/>
    <x v="608"/>
    <x v="0"/>
    <b v="0"/>
    <n v="5"/>
    <x v="1"/>
    <x v="7"/>
  </r>
  <r>
    <x v="609"/>
    <x v="609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x v="609"/>
    <x v="609"/>
    <x v="0"/>
    <b v="0"/>
    <n v="1"/>
    <x v="1"/>
    <x v="7"/>
  </r>
  <r>
    <x v="610"/>
    <x v="610"/>
    <s v="We are creating a Christian social network to empower, educate, and connect Christians all over the world."/>
    <n v="13803"/>
    <n v="0"/>
    <x v="1"/>
    <x v="0"/>
    <x v="0"/>
    <n v="1429732586"/>
    <n v="1427140586"/>
    <x v="610"/>
    <x v="610"/>
    <x v="0"/>
    <b v="0"/>
    <n v="0"/>
    <x v="1"/>
    <x v="7"/>
  </r>
  <r>
    <x v="611"/>
    <x v="611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x v="611"/>
    <x v="611"/>
    <x v="2"/>
    <b v="0"/>
    <n v="0"/>
    <x v="1"/>
    <x v="7"/>
  </r>
  <r>
    <x v="612"/>
    <x v="612"/>
    <s v="A Fast and Reliable new Web platform to stream videos from Internet"/>
    <n v="10000"/>
    <n v="0"/>
    <x v="1"/>
    <x v="13"/>
    <x v="3"/>
    <n v="1472777146"/>
    <n v="1470185146"/>
    <x v="612"/>
    <x v="612"/>
    <x v="2"/>
    <b v="0"/>
    <n v="0"/>
    <x v="1"/>
    <x v="7"/>
  </r>
  <r>
    <x v="613"/>
    <x v="613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x v="613"/>
    <x v="613"/>
    <x v="0"/>
    <b v="0"/>
    <n v="121"/>
    <x v="1"/>
    <x v="7"/>
  </r>
  <r>
    <x v="614"/>
    <x v="614"/>
    <s v="Something is wrong when your choices are between a &quot;giant douche and a turd sandwich.&quot;  So, lets make it better."/>
    <n v="10000"/>
    <n v="0"/>
    <x v="1"/>
    <x v="0"/>
    <x v="0"/>
    <n v="1466731740"/>
    <n v="1464139740"/>
    <x v="614"/>
    <x v="614"/>
    <x v="2"/>
    <b v="0"/>
    <n v="0"/>
    <x v="1"/>
    <x v="7"/>
  </r>
  <r>
    <x v="615"/>
    <x v="615"/>
    <s v="The aim of PixlDir is to deliver the most simple, and fast experience when it comes to uploading images to the web."/>
    <n v="515"/>
    <n v="0"/>
    <x v="1"/>
    <x v="4"/>
    <x v="4"/>
    <n v="1443149759"/>
    <n v="1440557759"/>
    <x v="615"/>
    <x v="615"/>
    <x v="0"/>
    <b v="0"/>
    <n v="0"/>
    <x v="1"/>
    <x v="7"/>
  </r>
  <r>
    <x v="616"/>
    <x v="616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x v="616"/>
    <x v="616"/>
    <x v="1"/>
    <b v="0"/>
    <n v="0"/>
    <x v="1"/>
    <x v="7"/>
  </r>
  <r>
    <x v="617"/>
    <x v="617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x v="617"/>
    <x v="617"/>
    <x v="0"/>
    <b v="0"/>
    <n v="3"/>
    <x v="1"/>
    <x v="7"/>
  </r>
  <r>
    <x v="618"/>
    <x v="618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x v="618"/>
    <x v="618"/>
    <x v="0"/>
    <b v="0"/>
    <n v="0"/>
    <x v="1"/>
    <x v="7"/>
  </r>
  <r>
    <x v="619"/>
    <x v="619"/>
    <s v="Big Data Sets for researchers interested in improving the quality of life."/>
    <n v="2500000"/>
    <n v="1"/>
    <x v="1"/>
    <x v="0"/>
    <x v="0"/>
    <n v="1416933390"/>
    <n v="1411745790"/>
    <x v="619"/>
    <x v="619"/>
    <x v="3"/>
    <b v="0"/>
    <n v="1"/>
    <x v="1"/>
    <x v="7"/>
  </r>
  <r>
    <x v="620"/>
    <x v="620"/>
    <s v="iShopGreen.ca is an online marketplace that connects consumers and suppliers with green products &amp; services"/>
    <n v="30000"/>
    <n v="300"/>
    <x v="1"/>
    <x v="5"/>
    <x v="5"/>
    <n v="1408986738"/>
    <n v="1405098738"/>
    <x v="620"/>
    <x v="620"/>
    <x v="3"/>
    <b v="0"/>
    <n v="1"/>
    <x v="1"/>
    <x v="7"/>
  </r>
  <r>
    <x v="621"/>
    <x v="621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x v="621"/>
    <x v="621"/>
    <x v="2"/>
    <b v="0"/>
    <n v="3"/>
    <x v="1"/>
    <x v="7"/>
  </r>
  <r>
    <x v="622"/>
    <x v="622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x v="622"/>
    <x v="622"/>
    <x v="2"/>
    <b v="0"/>
    <n v="9"/>
    <x v="1"/>
    <x v="7"/>
  </r>
  <r>
    <x v="623"/>
    <x v="623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x v="623"/>
    <x v="623"/>
    <x v="0"/>
    <b v="0"/>
    <n v="0"/>
    <x v="1"/>
    <x v="7"/>
  </r>
  <r>
    <x v="624"/>
    <x v="624"/>
    <s v="I am designing a fun, high tech dating website, with over 25 cool features. It is innovate as well as user friendly."/>
    <n v="5000"/>
    <n v="0"/>
    <x v="1"/>
    <x v="0"/>
    <x v="0"/>
    <n v="1431647041"/>
    <n v="1429055041"/>
    <x v="624"/>
    <x v="624"/>
    <x v="0"/>
    <b v="0"/>
    <n v="0"/>
    <x v="1"/>
    <x v="7"/>
  </r>
  <r>
    <x v="625"/>
    <x v="625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x v="625"/>
    <x v="625"/>
    <x v="1"/>
    <b v="0"/>
    <n v="0"/>
    <x v="1"/>
    <x v="7"/>
  </r>
  <r>
    <x v="626"/>
    <x v="626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x v="626"/>
    <x v="626"/>
    <x v="0"/>
    <b v="0"/>
    <n v="39"/>
    <x v="1"/>
    <x v="7"/>
  </r>
  <r>
    <x v="627"/>
    <x v="627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x v="627"/>
    <x v="627"/>
    <x v="2"/>
    <b v="0"/>
    <n v="1"/>
    <x v="1"/>
    <x v="7"/>
  </r>
  <r>
    <x v="628"/>
    <x v="628"/>
    <s v="Funding of website design &amp; materials for education about firearms, firearm safety &amp; firearm related apparel"/>
    <n v="5000"/>
    <n v="0"/>
    <x v="1"/>
    <x v="0"/>
    <x v="0"/>
    <n v="1405269457"/>
    <n v="1402677457"/>
    <x v="628"/>
    <x v="628"/>
    <x v="3"/>
    <b v="0"/>
    <n v="0"/>
    <x v="1"/>
    <x v="7"/>
  </r>
  <r>
    <x v="629"/>
    <x v="629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x v="629"/>
    <x v="629"/>
    <x v="2"/>
    <b v="0"/>
    <n v="3"/>
    <x v="1"/>
    <x v="7"/>
  </r>
  <r>
    <x v="630"/>
    <x v="630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x v="630"/>
    <x v="630"/>
    <x v="0"/>
    <b v="0"/>
    <n v="1"/>
    <x v="1"/>
    <x v="7"/>
  </r>
  <r>
    <x v="631"/>
    <x v="631"/>
    <s v="A Powerful Multimedia-Rich Software that aims at making online publishing very simple."/>
    <n v="50000"/>
    <n v="690"/>
    <x v="1"/>
    <x v="5"/>
    <x v="5"/>
    <n v="1464460329"/>
    <n v="1461954729"/>
    <x v="631"/>
    <x v="631"/>
    <x v="2"/>
    <b v="0"/>
    <n v="9"/>
    <x v="1"/>
    <x v="7"/>
  </r>
  <r>
    <x v="632"/>
    <x v="632"/>
    <s v="Our goal is to create a system, students can find universities that best match their interests."/>
    <n v="20000"/>
    <n v="0"/>
    <x v="1"/>
    <x v="9"/>
    <x v="3"/>
    <n v="1448470165"/>
    <n v="1445874565"/>
    <x v="632"/>
    <x v="632"/>
    <x v="0"/>
    <b v="0"/>
    <n v="0"/>
    <x v="1"/>
    <x v="7"/>
  </r>
  <r>
    <x v="633"/>
    <x v="633"/>
    <s v="Uivo lets police and fire department personnel quickly contact you in the event of an emergency involving your property."/>
    <n v="10000"/>
    <n v="1245"/>
    <x v="1"/>
    <x v="0"/>
    <x v="0"/>
    <n v="1466204400"/>
    <n v="1463469062"/>
    <x v="633"/>
    <x v="633"/>
    <x v="2"/>
    <b v="0"/>
    <n v="25"/>
    <x v="1"/>
    <x v="7"/>
  </r>
  <r>
    <x v="634"/>
    <x v="634"/>
    <s v="We help companies to explain what they do in simple, grandma-would-understand terms."/>
    <n v="5000"/>
    <n v="1"/>
    <x v="1"/>
    <x v="0"/>
    <x v="0"/>
    <n v="1424989029"/>
    <n v="1422397029"/>
    <x v="634"/>
    <x v="634"/>
    <x v="0"/>
    <b v="0"/>
    <n v="1"/>
    <x v="1"/>
    <x v="7"/>
  </r>
  <r>
    <x v="635"/>
    <x v="635"/>
    <s v="Network used for building technology development teams."/>
    <n v="25000"/>
    <n v="2"/>
    <x v="1"/>
    <x v="0"/>
    <x v="0"/>
    <n v="1428804762"/>
    <n v="1426212762"/>
    <x v="635"/>
    <x v="635"/>
    <x v="0"/>
    <b v="0"/>
    <n v="1"/>
    <x v="1"/>
    <x v="7"/>
  </r>
  <r>
    <x v="636"/>
    <x v="636"/>
    <s v="With no central location for keto knowledge, keto advice will be a community run knowledge base."/>
    <n v="2000"/>
    <n v="4"/>
    <x v="1"/>
    <x v="1"/>
    <x v="1"/>
    <n v="1433587620"/>
    <n v="1430996150"/>
    <x v="636"/>
    <x v="636"/>
    <x v="0"/>
    <b v="0"/>
    <n v="1"/>
    <x v="1"/>
    <x v="7"/>
  </r>
  <r>
    <x v="637"/>
    <x v="637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x v="637"/>
    <x v="637"/>
    <x v="1"/>
    <b v="0"/>
    <n v="0"/>
    <x v="1"/>
    <x v="7"/>
  </r>
  <r>
    <x v="638"/>
    <x v="638"/>
    <s v="O0"/>
    <n v="200000"/>
    <n v="18"/>
    <x v="1"/>
    <x v="12"/>
    <x v="3"/>
    <n v="1490447662"/>
    <n v="1485267262"/>
    <x v="638"/>
    <x v="638"/>
    <x v="1"/>
    <b v="0"/>
    <n v="6"/>
    <x v="1"/>
    <x v="7"/>
  </r>
  <r>
    <x v="639"/>
    <x v="639"/>
    <s v="Development of a Safe and Educational Social Media site for kids."/>
    <n v="1000000"/>
    <n v="1"/>
    <x v="1"/>
    <x v="0"/>
    <x v="0"/>
    <n v="1413208795"/>
    <n v="1408024795"/>
    <x v="639"/>
    <x v="639"/>
    <x v="3"/>
    <b v="0"/>
    <n v="1"/>
    <x v="1"/>
    <x v="7"/>
  </r>
  <r>
    <x v="640"/>
    <x v="640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x v="640"/>
    <x v="640"/>
    <x v="2"/>
    <b v="0"/>
    <n v="2"/>
    <x v="0"/>
    <x v="8"/>
  </r>
  <r>
    <x v="641"/>
    <x v="641"/>
    <s v="Innovative new compression-based breast pump gives mothers unprecedented freedom, enabling efficient and discreet pumping"/>
    <n v="40000"/>
    <n v="47665"/>
    <x v="0"/>
    <x v="0"/>
    <x v="0"/>
    <n v="1439473248"/>
    <n v="1436881248"/>
    <x v="641"/>
    <x v="641"/>
    <x v="0"/>
    <b v="0"/>
    <n v="315"/>
    <x v="0"/>
    <x v="8"/>
  </r>
  <r>
    <x v="642"/>
    <x v="642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x v="642"/>
    <x v="642"/>
    <x v="0"/>
    <b v="0"/>
    <n v="2174"/>
    <x v="0"/>
    <x v="8"/>
  </r>
  <r>
    <x v="643"/>
    <x v="643"/>
    <s v="Stylish new phone carrier allows instant access to your smart phone while freeing up your hands."/>
    <n v="25000"/>
    <n v="26452"/>
    <x v="0"/>
    <x v="0"/>
    <x v="0"/>
    <n v="1433085875"/>
    <n v="1428333875"/>
    <x v="643"/>
    <x v="643"/>
    <x v="0"/>
    <b v="0"/>
    <n v="152"/>
    <x v="0"/>
    <x v="8"/>
  </r>
  <r>
    <x v="644"/>
    <x v="644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x v="644"/>
    <x v="644"/>
    <x v="3"/>
    <b v="0"/>
    <n v="1021"/>
    <x v="0"/>
    <x v="8"/>
  </r>
  <r>
    <x v="645"/>
    <x v="645"/>
    <s v="Ever wanted to own something made out of carbon fiber? Now you can!"/>
    <n v="2000"/>
    <n v="5574"/>
    <x v="0"/>
    <x v="0"/>
    <x v="0"/>
    <n v="1470962274"/>
    <n v="1468370274"/>
    <x v="645"/>
    <x v="645"/>
    <x v="2"/>
    <b v="0"/>
    <n v="237"/>
    <x v="0"/>
    <x v="8"/>
  </r>
  <r>
    <x v="646"/>
    <x v="646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x v="646"/>
    <x v="646"/>
    <x v="3"/>
    <b v="0"/>
    <n v="27"/>
    <x v="0"/>
    <x v="8"/>
  </r>
  <r>
    <x v="647"/>
    <x v="647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x v="647"/>
    <x v="647"/>
    <x v="2"/>
    <b v="0"/>
    <n v="17"/>
    <x v="0"/>
    <x v="8"/>
  </r>
  <r>
    <x v="648"/>
    <x v="648"/>
    <s v="Get ready for the next product that you canâ€™t live without"/>
    <n v="35000"/>
    <n v="44388"/>
    <x v="0"/>
    <x v="0"/>
    <x v="0"/>
    <n v="1413304708"/>
    <n v="1410280708"/>
    <x v="648"/>
    <x v="648"/>
    <x v="3"/>
    <b v="0"/>
    <n v="27"/>
    <x v="0"/>
    <x v="8"/>
  </r>
  <r>
    <x v="649"/>
    <x v="649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x v="649"/>
    <x v="649"/>
    <x v="3"/>
    <b v="0"/>
    <n v="82"/>
    <x v="0"/>
    <x v="8"/>
  </r>
  <r>
    <x v="650"/>
    <x v="650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x v="650"/>
    <x v="650"/>
    <x v="3"/>
    <b v="0"/>
    <n v="48"/>
    <x v="0"/>
    <x v="8"/>
  </r>
  <r>
    <x v="651"/>
    <x v="651"/>
    <s v="Pacha's Pajamas is an epic story told through books, music, videos and now augmented PJs that's uplifting kids everywhere!"/>
    <n v="25000"/>
    <n v="25132"/>
    <x v="0"/>
    <x v="0"/>
    <x v="0"/>
    <n v="1418430311"/>
    <n v="1415838311"/>
    <x v="651"/>
    <x v="651"/>
    <x v="3"/>
    <b v="0"/>
    <n v="105"/>
    <x v="0"/>
    <x v="8"/>
  </r>
  <r>
    <x v="652"/>
    <x v="652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x v="652"/>
    <x v="652"/>
    <x v="2"/>
    <b v="0"/>
    <n v="28"/>
    <x v="0"/>
    <x v="8"/>
  </r>
  <r>
    <x v="653"/>
    <x v="653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x v="653"/>
    <x v="653"/>
    <x v="0"/>
    <b v="0"/>
    <n v="1107"/>
    <x v="0"/>
    <x v="8"/>
  </r>
  <r>
    <x v="654"/>
    <x v="654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x v="654"/>
    <x v="654"/>
    <x v="0"/>
    <b v="0"/>
    <n v="1013"/>
    <x v="0"/>
    <x v="8"/>
  </r>
  <r>
    <x v="655"/>
    <x v="655"/>
    <s v="Meet Spark: The friendly companion that helps you stay awake during the day. Re-released with new features!"/>
    <n v="8000"/>
    <n v="11751"/>
    <x v="0"/>
    <x v="0"/>
    <x v="0"/>
    <n v="1426197512"/>
    <n v="1423609112"/>
    <x v="655"/>
    <x v="655"/>
    <x v="0"/>
    <b v="0"/>
    <n v="274"/>
    <x v="0"/>
    <x v="8"/>
  </r>
  <r>
    <x v="656"/>
    <x v="656"/>
    <s v="Innovative smart glasses allow you recording videos, taking pictures and connecting to your phone with smart defined gestures."/>
    <n v="5000"/>
    <n v="10678"/>
    <x v="0"/>
    <x v="0"/>
    <x v="0"/>
    <n v="1460917119"/>
    <n v="1455736719"/>
    <x v="656"/>
    <x v="656"/>
    <x v="2"/>
    <b v="0"/>
    <n v="87"/>
    <x v="0"/>
    <x v="8"/>
  </r>
  <r>
    <x v="657"/>
    <x v="657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x v="657"/>
    <x v="657"/>
    <x v="0"/>
    <b v="0"/>
    <n v="99"/>
    <x v="0"/>
    <x v="8"/>
  </r>
  <r>
    <x v="658"/>
    <x v="658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x v="658"/>
    <x v="658"/>
    <x v="0"/>
    <b v="0"/>
    <n v="276"/>
    <x v="0"/>
    <x v="8"/>
  </r>
  <r>
    <x v="659"/>
    <x v="659"/>
    <s v="Sync up your lifestyle"/>
    <n v="3000"/>
    <n v="3017"/>
    <x v="0"/>
    <x v="0"/>
    <x v="0"/>
    <n v="1440339295"/>
    <n v="1437747295"/>
    <x v="659"/>
    <x v="659"/>
    <x v="0"/>
    <b v="0"/>
    <n v="21"/>
    <x v="0"/>
    <x v="8"/>
  </r>
  <r>
    <x v="660"/>
    <x v="660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x v="660"/>
    <x v="660"/>
    <x v="3"/>
    <b v="0"/>
    <n v="18"/>
    <x v="1"/>
    <x v="8"/>
  </r>
  <r>
    <x v="661"/>
    <x v="661"/>
    <s v="AirString keeps your AirPods from getting lost by keeping the pair together with a  durable and premium quality string."/>
    <n v="10000"/>
    <n v="95"/>
    <x v="2"/>
    <x v="0"/>
    <x v="0"/>
    <n v="1477236559"/>
    <n v="1474644559"/>
    <x v="661"/>
    <x v="661"/>
    <x v="2"/>
    <b v="0"/>
    <n v="9"/>
    <x v="1"/>
    <x v="8"/>
  </r>
  <r>
    <x v="662"/>
    <x v="662"/>
    <s v="A stylish, durable safety light band on your wrist or ankle holds a watch or another modular accessory."/>
    <n v="39000"/>
    <n v="156"/>
    <x v="2"/>
    <x v="0"/>
    <x v="0"/>
    <n v="1421404247"/>
    <n v="1418812247"/>
    <x v="662"/>
    <x v="662"/>
    <x v="0"/>
    <b v="0"/>
    <n v="4"/>
    <x v="1"/>
    <x v="8"/>
  </r>
  <r>
    <x v="663"/>
    <x v="663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x v="663"/>
    <x v="663"/>
    <x v="0"/>
    <b v="0"/>
    <n v="7"/>
    <x v="1"/>
    <x v="8"/>
  </r>
  <r>
    <x v="664"/>
    <x v="664"/>
    <s v="Save Oregon Babyâ„¢ Diapers, a handmade business, run by awesome moms in Southern Oregon, from permanently closing!"/>
    <n v="12000"/>
    <n v="904"/>
    <x v="2"/>
    <x v="0"/>
    <x v="0"/>
    <n v="1428940775"/>
    <n v="1426348775"/>
    <x v="664"/>
    <x v="664"/>
    <x v="0"/>
    <b v="0"/>
    <n v="29"/>
    <x v="1"/>
    <x v="8"/>
  </r>
  <r>
    <x v="665"/>
    <x v="665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x v="665"/>
    <x v="665"/>
    <x v="1"/>
    <b v="0"/>
    <n v="12"/>
    <x v="1"/>
    <x v="8"/>
  </r>
  <r>
    <x v="666"/>
    <x v="666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x v="666"/>
    <x v="666"/>
    <x v="3"/>
    <b v="0"/>
    <n v="4"/>
    <x v="1"/>
    <x v="8"/>
  </r>
  <r>
    <x v="667"/>
    <x v="667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x v="667"/>
    <x v="667"/>
    <x v="2"/>
    <b v="0"/>
    <n v="28"/>
    <x v="1"/>
    <x v="8"/>
  </r>
  <r>
    <x v="668"/>
    <x v="668"/>
    <s v="A card holding companion to your phone that acts as a placing device for all your devices.  Grips to any material too."/>
    <n v="15000"/>
    <n v="684"/>
    <x v="2"/>
    <x v="0"/>
    <x v="0"/>
    <n v="1431374222"/>
    <n v="1427486222"/>
    <x v="668"/>
    <x v="668"/>
    <x v="0"/>
    <b v="0"/>
    <n v="25"/>
    <x v="1"/>
    <x v="8"/>
  </r>
  <r>
    <x v="669"/>
    <x v="669"/>
    <s v="Beautiful automatic watches, made for every moment._x000a_Sports, business, casual.....it fits every moment of your life."/>
    <n v="200000"/>
    <n v="43015"/>
    <x v="2"/>
    <x v="11"/>
    <x v="9"/>
    <n v="1467817258"/>
    <n v="1465225258"/>
    <x v="669"/>
    <x v="669"/>
    <x v="2"/>
    <b v="0"/>
    <n v="28"/>
    <x v="1"/>
    <x v="8"/>
  </r>
  <r>
    <x v="670"/>
    <x v="670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x v="670"/>
    <x v="670"/>
    <x v="2"/>
    <b v="0"/>
    <n v="310"/>
    <x v="1"/>
    <x v="8"/>
  </r>
  <r>
    <x v="671"/>
    <x v="671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x v="671"/>
    <x v="671"/>
    <x v="0"/>
    <b v="0"/>
    <n v="15"/>
    <x v="1"/>
    <x v="8"/>
  </r>
  <r>
    <x v="672"/>
    <x v="672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x v="672"/>
    <x v="672"/>
    <x v="0"/>
    <b v="0"/>
    <n v="215"/>
    <x v="1"/>
    <x v="8"/>
  </r>
  <r>
    <x v="673"/>
    <x v="673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x v="673"/>
    <x v="673"/>
    <x v="3"/>
    <b v="0"/>
    <n v="3"/>
    <x v="1"/>
    <x v="8"/>
  </r>
  <r>
    <x v="674"/>
    <x v="674"/>
    <s v="Listen to sounds by feeling an array of vibrational patterns against your body."/>
    <n v="50000"/>
    <n v="15"/>
    <x v="2"/>
    <x v="0"/>
    <x v="0"/>
    <n v="1407811627"/>
    <n v="1402627627"/>
    <x v="674"/>
    <x v="674"/>
    <x v="3"/>
    <b v="0"/>
    <n v="2"/>
    <x v="1"/>
    <x v="8"/>
  </r>
  <r>
    <x v="675"/>
    <x v="675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x v="675"/>
    <x v="675"/>
    <x v="0"/>
    <b v="0"/>
    <n v="26"/>
    <x v="1"/>
    <x v="8"/>
  </r>
  <r>
    <x v="676"/>
    <x v="676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x v="676"/>
    <x v="676"/>
    <x v="0"/>
    <b v="0"/>
    <n v="24"/>
    <x v="1"/>
    <x v="8"/>
  </r>
  <r>
    <x v="677"/>
    <x v="677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x v="677"/>
    <x v="677"/>
    <x v="2"/>
    <b v="0"/>
    <n v="96"/>
    <x v="1"/>
    <x v="8"/>
  </r>
  <r>
    <x v="678"/>
    <x v="678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x v="678"/>
    <x v="678"/>
    <x v="2"/>
    <b v="0"/>
    <n v="17"/>
    <x v="1"/>
    <x v="8"/>
  </r>
  <r>
    <x v="679"/>
    <x v="679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x v="679"/>
    <x v="679"/>
    <x v="2"/>
    <b v="0"/>
    <n v="94"/>
    <x v="1"/>
    <x v="8"/>
  </r>
  <r>
    <x v="680"/>
    <x v="680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x v="680"/>
    <x v="680"/>
    <x v="3"/>
    <b v="0"/>
    <n v="129"/>
    <x v="1"/>
    <x v="8"/>
  </r>
  <r>
    <x v="681"/>
    <x v="681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x v="681"/>
    <x v="681"/>
    <x v="2"/>
    <b v="0"/>
    <n v="1"/>
    <x v="1"/>
    <x v="8"/>
  </r>
  <r>
    <x v="682"/>
    <x v="682"/>
    <s v="The Deception Belt is an innovative belt with app capability, designed to assist any user gain control over their appetite."/>
    <n v="50000"/>
    <n v="53"/>
    <x v="2"/>
    <x v="0"/>
    <x v="0"/>
    <n v="1489512122"/>
    <n v="1486923722"/>
    <x v="682"/>
    <x v="682"/>
    <x v="1"/>
    <b v="0"/>
    <n v="4"/>
    <x v="1"/>
    <x v="8"/>
  </r>
  <r>
    <x v="683"/>
    <x v="683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x v="683"/>
    <x v="683"/>
    <x v="2"/>
    <b v="0"/>
    <n v="3"/>
    <x v="1"/>
    <x v="8"/>
  </r>
  <r>
    <x v="684"/>
    <x v="684"/>
    <s v="Arcus gives your fingers super powers."/>
    <n v="320000"/>
    <n v="23948"/>
    <x v="2"/>
    <x v="0"/>
    <x v="0"/>
    <n v="1406257200"/>
    <n v="1403176891"/>
    <x v="684"/>
    <x v="684"/>
    <x v="3"/>
    <b v="0"/>
    <n v="135"/>
    <x v="1"/>
    <x v="8"/>
  </r>
  <r>
    <x v="685"/>
    <x v="685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x v="685"/>
    <x v="685"/>
    <x v="0"/>
    <b v="0"/>
    <n v="10"/>
    <x v="1"/>
    <x v="8"/>
  </r>
  <r>
    <x v="686"/>
    <x v="686"/>
    <s v="La tua giornata sportiva monitorata nel tuo polso??!!!_x000a_Rendiamolo possibile... VIVI DI CUORE --- All MADE in ITALY"/>
    <n v="500000"/>
    <n v="0"/>
    <x v="2"/>
    <x v="13"/>
    <x v="3"/>
    <n v="1438618170"/>
    <n v="1436026170"/>
    <x v="686"/>
    <x v="686"/>
    <x v="0"/>
    <b v="0"/>
    <n v="0"/>
    <x v="1"/>
    <x v="8"/>
  </r>
  <r>
    <x v="687"/>
    <x v="687"/>
    <s v="Power Go es una linea de cargadores solares para dispositivos mÃ³viles, amigables con el medio ambiente y de bajo costo."/>
    <n v="100000"/>
    <n v="3550"/>
    <x v="2"/>
    <x v="14"/>
    <x v="10"/>
    <n v="1486317653"/>
    <n v="1481133653"/>
    <x v="687"/>
    <x v="687"/>
    <x v="1"/>
    <b v="0"/>
    <n v="6"/>
    <x v="1"/>
    <x v="8"/>
  </r>
  <r>
    <x v="688"/>
    <x v="688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x v="688"/>
    <x v="688"/>
    <x v="0"/>
    <b v="0"/>
    <n v="36"/>
    <x v="1"/>
    <x v="8"/>
  </r>
  <r>
    <x v="689"/>
    <x v="689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x v="689"/>
    <x v="689"/>
    <x v="2"/>
    <b v="0"/>
    <n v="336"/>
    <x v="1"/>
    <x v="8"/>
  </r>
  <r>
    <x v="690"/>
    <x v="690"/>
    <s v="A radiation shield for your fitness tracker, smartwatch or other wearable smart device"/>
    <n v="20000"/>
    <n v="2468"/>
    <x v="2"/>
    <x v="0"/>
    <x v="0"/>
    <n v="1473400800"/>
    <n v="1469718841"/>
    <x v="690"/>
    <x v="690"/>
    <x v="2"/>
    <b v="0"/>
    <n v="34"/>
    <x v="1"/>
    <x v="8"/>
  </r>
  <r>
    <x v="691"/>
    <x v="691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x v="691"/>
    <x v="691"/>
    <x v="0"/>
    <b v="0"/>
    <n v="10"/>
    <x v="1"/>
    <x v="8"/>
  </r>
  <r>
    <x v="692"/>
    <x v="692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x v="692"/>
    <x v="692"/>
    <x v="2"/>
    <b v="0"/>
    <n v="201"/>
    <x v="1"/>
    <x v="8"/>
  </r>
  <r>
    <x v="693"/>
    <x v="693"/>
    <s v="Prana is the first wearable combining breath and posture tracking to make your sitting time count."/>
    <n v="100000"/>
    <n v="35338"/>
    <x v="2"/>
    <x v="0"/>
    <x v="0"/>
    <n v="1430421827"/>
    <n v="1427829827"/>
    <x v="693"/>
    <x v="693"/>
    <x v="0"/>
    <b v="0"/>
    <n v="296"/>
    <x v="1"/>
    <x v="8"/>
  </r>
  <r>
    <x v="694"/>
    <x v="694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x v="694"/>
    <x v="694"/>
    <x v="1"/>
    <b v="0"/>
    <n v="7"/>
    <x v="1"/>
    <x v="8"/>
  </r>
  <r>
    <x v="695"/>
    <x v="695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x v="695"/>
    <x v="695"/>
    <x v="3"/>
    <b v="0"/>
    <n v="7"/>
    <x v="1"/>
    <x v="8"/>
  </r>
  <r>
    <x v="696"/>
    <x v="696"/>
    <s v="Show your fidelity by wearing the Trustee rings! Show where you are (at)!"/>
    <n v="175000"/>
    <n v="1"/>
    <x v="2"/>
    <x v="9"/>
    <x v="3"/>
    <n v="1406326502"/>
    <n v="1403734502"/>
    <x v="696"/>
    <x v="696"/>
    <x v="3"/>
    <b v="0"/>
    <n v="1"/>
    <x v="1"/>
    <x v="8"/>
  </r>
  <r>
    <x v="697"/>
    <x v="697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x v="697"/>
    <x v="697"/>
    <x v="2"/>
    <b v="0"/>
    <n v="114"/>
    <x v="1"/>
    <x v="8"/>
  </r>
  <r>
    <x v="698"/>
    <x v="698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x v="698"/>
    <x v="698"/>
    <x v="3"/>
    <b v="0"/>
    <n v="29"/>
    <x v="1"/>
    <x v="8"/>
  </r>
  <r>
    <x v="699"/>
    <x v="699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x v="699"/>
    <x v="699"/>
    <x v="4"/>
    <b v="0"/>
    <n v="890"/>
    <x v="1"/>
    <x v="8"/>
  </r>
  <r>
    <x v="700"/>
    <x v="700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x v="700"/>
    <x v="700"/>
    <x v="1"/>
    <b v="0"/>
    <n v="31"/>
    <x v="1"/>
    <x v="8"/>
  </r>
  <r>
    <x v="701"/>
    <x v="701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x v="701"/>
    <x v="701"/>
    <x v="3"/>
    <b v="0"/>
    <n v="21"/>
    <x v="1"/>
    <x v="8"/>
  </r>
  <r>
    <x v="702"/>
    <x v="702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x v="702"/>
    <x v="702"/>
    <x v="2"/>
    <b v="0"/>
    <n v="37"/>
    <x v="1"/>
    <x v="8"/>
  </r>
  <r>
    <x v="703"/>
    <x v="703"/>
    <s v="SPEEDWRAPS improve the speed, agility &amp; strength of an athlete by utilizing evenly distributed weight on the lower leg."/>
    <n v="15000"/>
    <n v="837"/>
    <x v="2"/>
    <x v="0"/>
    <x v="0"/>
    <n v="1485905520"/>
    <n v="1481150949"/>
    <x v="703"/>
    <x v="703"/>
    <x v="1"/>
    <b v="0"/>
    <n v="7"/>
    <x v="1"/>
    <x v="8"/>
  </r>
  <r>
    <x v="704"/>
    <x v="704"/>
    <s v="Turn you helmet into the safest helmet and don't worry about a thing,you will always have the right fit!!"/>
    <n v="55000"/>
    <n v="481"/>
    <x v="2"/>
    <x v="5"/>
    <x v="5"/>
    <n v="1487565468"/>
    <n v="1482381468"/>
    <x v="704"/>
    <x v="704"/>
    <x v="1"/>
    <b v="0"/>
    <n v="4"/>
    <x v="1"/>
    <x v="8"/>
  </r>
  <r>
    <x v="705"/>
    <x v="705"/>
    <s v="The closest thing ever to the Holy Grail of wearables technology"/>
    <n v="100000"/>
    <n v="977"/>
    <x v="2"/>
    <x v="9"/>
    <x v="3"/>
    <n v="1484999278"/>
    <n v="1482407278"/>
    <x v="705"/>
    <x v="705"/>
    <x v="1"/>
    <b v="0"/>
    <n v="5"/>
    <x v="1"/>
    <x v="8"/>
  </r>
  <r>
    <x v="706"/>
    <x v="706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x v="706"/>
    <x v="706"/>
    <x v="2"/>
    <b v="0"/>
    <n v="0"/>
    <x v="1"/>
    <x v="8"/>
  </r>
  <r>
    <x v="707"/>
    <x v="707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x v="707"/>
    <x v="707"/>
    <x v="1"/>
    <b v="0"/>
    <n v="456"/>
    <x v="1"/>
    <x v="8"/>
  </r>
  <r>
    <x v="708"/>
    <x v="708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x v="708"/>
    <x v="708"/>
    <x v="3"/>
    <b v="0"/>
    <n v="369"/>
    <x v="1"/>
    <x v="8"/>
  </r>
  <r>
    <x v="709"/>
    <x v="709"/>
    <s v="A &quot;handheld&quot; light, which eases the way you illuminate objects and/or paths."/>
    <n v="15000"/>
    <n v="61"/>
    <x v="2"/>
    <x v="0"/>
    <x v="0"/>
    <n v="1417741159"/>
    <n v="1415149159"/>
    <x v="709"/>
    <x v="709"/>
    <x v="3"/>
    <b v="0"/>
    <n v="2"/>
    <x v="1"/>
    <x v="8"/>
  </r>
  <r>
    <x v="710"/>
    <x v="710"/>
    <s v="Shirts, so technologically advanced, they connect mentally to their audience upon sight."/>
    <n v="1200"/>
    <n v="0"/>
    <x v="2"/>
    <x v="5"/>
    <x v="5"/>
    <n v="1408495440"/>
    <n v="1405640302"/>
    <x v="710"/>
    <x v="710"/>
    <x v="3"/>
    <b v="0"/>
    <n v="0"/>
    <x v="1"/>
    <x v="8"/>
  </r>
  <r>
    <x v="711"/>
    <x v="711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x v="711"/>
    <x v="711"/>
    <x v="2"/>
    <b v="0"/>
    <n v="338"/>
    <x v="1"/>
    <x v="8"/>
  </r>
  <r>
    <x v="712"/>
    <x v="712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x v="712"/>
    <x v="712"/>
    <x v="2"/>
    <b v="0"/>
    <n v="4"/>
    <x v="1"/>
    <x v="8"/>
  </r>
  <r>
    <x v="713"/>
    <x v="713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x v="713"/>
    <x v="713"/>
    <x v="2"/>
    <b v="0"/>
    <n v="1"/>
    <x v="1"/>
    <x v="8"/>
  </r>
  <r>
    <x v="714"/>
    <x v="714"/>
    <s v="The Prep Packs Survival Belt allows you to carry all of the essentials for outdoor survival inside your belt buckle"/>
    <n v="15000"/>
    <n v="2249"/>
    <x v="2"/>
    <x v="0"/>
    <x v="0"/>
    <n v="1488308082"/>
    <n v="1483124082"/>
    <x v="714"/>
    <x v="714"/>
    <x v="1"/>
    <b v="0"/>
    <n v="28"/>
    <x v="1"/>
    <x v="8"/>
  </r>
  <r>
    <x v="715"/>
    <x v="715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x v="715"/>
    <x v="715"/>
    <x v="0"/>
    <b v="0"/>
    <n v="12"/>
    <x v="1"/>
    <x v="8"/>
  </r>
  <r>
    <x v="716"/>
    <x v="716"/>
    <s v="Translate sight into touch with a wrist-mounted wearable. A revolution for visually impaired people everywhere."/>
    <n v="7000"/>
    <n v="715"/>
    <x v="2"/>
    <x v="0"/>
    <x v="0"/>
    <n v="1417392000"/>
    <n v="1414511307"/>
    <x v="716"/>
    <x v="716"/>
    <x v="3"/>
    <b v="0"/>
    <n v="16"/>
    <x v="1"/>
    <x v="8"/>
  </r>
  <r>
    <x v="717"/>
    <x v="717"/>
    <s v="Cool air flowing under clothing keeps you cool."/>
    <n v="100000"/>
    <n v="305"/>
    <x v="2"/>
    <x v="0"/>
    <x v="0"/>
    <n v="1409949002"/>
    <n v="1407357002"/>
    <x v="717"/>
    <x v="717"/>
    <x v="3"/>
    <b v="0"/>
    <n v="4"/>
    <x v="1"/>
    <x v="8"/>
  </r>
  <r>
    <x v="718"/>
    <x v="718"/>
    <s v="When every second matters, BioToo temporary tattoos get critical information to emergency personnel to help them help you."/>
    <n v="12000"/>
    <n v="90"/>
    <x v="2"/>
    <x v="0"/>
    <x v="0"/>
    <n v="1487397540"/>
    <n v="1484684247"/>
    <x v="718"/>
    <x v="718"/>
    <x v="1"/>
    <b v="0"/>
    <n v="4"/>
    <x v="1"/>
    <x v="8"/>
  </r>
  <r>
    <x v="719"/>
    <x v="719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x v="719"/>
    <x v="719"/>
    <x v="2"/>
    <b v="0"/>
    <n v="10"/>
    <x v="1"/>
    <x v="8"/>
  </r>
  <r>
    <x v="720"/>
    <x v="720"/>
    <s v="Without Utterance, a crushingly intimate literary memoir told from the inside of losing language, self, and world."/>
    <n v="1900"/>
    <n v="2735"/>
    <x v="0"/>
    <x v="0"/>
    <x v="0"/>
    <n v="1327851291"/>
    <n v="1325432091"/>
    <x v="720"/>
    <x v="720"/>
    <x v="5"/>
    <b v="0"/>
    <n v="41"/>
    <x v="0"/>
    <x v="9"/>
  </r>
  <r>
    <x v="721"/>
    <x v="721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x v="721"/>
    <x v="721"/>
    <x v="3"/>
    <b v="0"/>
    <n v="119"/>
    <x v="0"/>
    <x v="9"/>
  </r>
  <r>
    <x v="722"/>
    <x v="722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x v="722"/>
    <x v="722"/>
    <x v="5"/>
    <b v="0"/>
    <n v="153"/>
    <x v="0"/>
    <x v="9"/>
  </r>
  <r>
    <x v="723"/>
    <x v="723"/>
    <s v="The Definitive (and Slightly Ridiculous) Guide to Enjoying the 2015 Pro Football Season"/>
    <n v="5000"/>
    <n v="5469"/>
    <x v="0"/>
    <x v="0"/>
    <x v="0"/>
    <n v="1438228740"/>
    <n v="1435606549"/>
    <x v="723"/>
    <x v="723"/>
    <x v="0"/>
    <b v="0"/>
    <n v="100"/>
    <x v="0"/>
    <x v="9"/>
  </r>
  <r>
    <x v="724"/>
    <x v="724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x v="724"/>
    <x v="724"/>
    <x v="6"/>
    <b v="0"/>
    <n v="143"/>
    <x v="0"/>
    <x v="9"/>
  </r>
  <r>
    <x v="725"/>
    <x v="725"/>
    <s v="A true story about inspiration and survival - David Alfred George turns his powerful experience into a compelling vBook."/>
    <n v="20000"/>
    <n v="20070"/>
    <x v="0"/>
    <x v="0"/>
    <x v="0"/>
    <n v="1450018912"/>
    <n v="1447426912"/>
    <x v="725"/>
    <x v="725"/>
    <x v="0"/>
    <b v="0"/>
    <n v="140"/>
    <x v="0"/>
    <x v="9"/>
  </r>
  <r>
    <x v="726"/>
    <x v="726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x v="726"/>
    <x v="726"/>
    <x v="4"/>
    <b v="0"/>
    <n v="35"/>
    <x v="0"/>
    <x v="9"/>
  </r>
  <r>
    <x v="727"/>
    <x v="727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x v="727"/>
    <x v="727"/>
    <x v="4"/>
    <b v="0"/>
    <n v="149"/>
    <x v="0"/>
    <x v="9"/>
  </r>
  <r>
    <x v="728"/>
    <x v="728"/>
    <s v="A big idea non-fiction book by an impatient three-time author and insomniac willing to bet on himself."/>
    <n v="7500"/>
    <n v="7917.45"/>
    <x v="0"/>
    <x v="0"/>
    <x v="0"/>
    <n v="1313957157"/>
    <n v="1310069157"/>
    <x v="728"/>
    <x v="728"/>
    <x v="6"/>
    <b v="0"/>
    <n v="130"/>
    <x v="0"/>
    <x v="9"/>
  </r>
  <r>
    <x v="729"/>
    <x v="729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x v="729"/>
    <x v="729"/>
    <x v="5"/>
    <b v="0"/>
    <n v="120"/>
    <x v="0"/>
    <x v="9"/>
  </r>
  <r>
    <x v="730"/>
    <x v="730"/>
    <s v="A Massive but Cheerful Online Digital Archive of Surfing"/>
    <n v="20000"/>
    <n v="26438"/>
    <x v="0"/>
    <x v="0"/>
    <x v="0"/>
    <n v="1323280391"/>
    <n v="1320688391"/>
    <x v="730"/>
    <x v="730"/>
    <x v="6"/>
    <b v="0"/>
    <n v="265"/>
    <x v="0"/>
    <x v="9"/>
  </r>
  <r>
    <x v="731"/>
    <x v="731"/>
    <s v="Be part of the excitement by supporting our first season offering unique perspectives of Portland from the water."/>
    <n v="5000"/>
    <n v="6300"/>
    <x v="0"/>
    <x v="0"/>
    <x v="0"/>
    <n v="1327212000"/>
    <n v="1322852747"/>
    <x v="731"/>
    <x v="731"/>
    <x v="5"/>
    <b v="0"/>
    <n v="71"/>
    <x v="0"/>
    <x v="9"/>
  </r>
  <r>
    <x v="732"/>
    <x v="732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x v="732"/>
    <x v="732"/>
    <x v="4"/>
    <b v="0"/>
    <n v="13"/>
    <x v="0"/>
    <x v="9"/>
  </r>
  <r>
    <x v="733"/>
    <x v="733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x v="733"/>
    <x v="733"/>
    <x v="4"/>
    <b v="0"/>
    <n v="169"/>
    <x v="0"/>
    <x v="9"/>
  </r>
  <r>
    <x v="734"/>
    <x v="734"/>
    <s v="Sideswiped is my story of growing in and trusting God through the mess and mysteries of life."/>
    <n v="8500"/>
    <n v="10670"/>
    <x v="0"/>
    <x v="5"/>
    <x v="5"/>
    <n v="1431147600"/>
    <n v="1428465420"/>
    <x v="734"/>
    <x v="734"/>
    <x v="0"/>
    <b v="0"/>
    <n v="57"/>
    <x v="0"/>
    <x v="9"/>
  </r>
  <r>
    <x v="735"/>
    <x v="735"/>
    <s v="TOP FUEL FOR LIFE â€¦ a true story of victory, unimaginable loss_x000a_and the epiphany that changed everything."/>
    <n v="47000"/>
    <n v="53771"/>
    <x v="0"/>
    <x v="0"/>
    <x v="0"/>
    <n v="1417653540"/>
    <n v="1414975346"/>
    <x v="735"/>
    <x v="735"/>
    <x v="3"/>
    <b v="0"/>
    <n v="229"/>
    <x v="0"/>
    <x v="9"/>
  </r>
  <r>
    <x v="736"/>
    <x v="736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x v="736"/>
    <x v="736"/>
    <x v="4"/>
    <b v="0"/>
    <n v="108"/>
    <x v="0"/>
    <x v="9"/>
  </r>
  <r>
    <x v="737"/>
    <x v="737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x v="737"/>
    <x v="737"/>
    <x v="3"/>
    <b v="0"/>
    <n v="108"/>
    <x v="0"/>
    <x v="9"/>
  </r>
  <r>
    <x v="738"/>
    <x v="738"/>
    <s v="The true story of a child's struggle with hunger, poverty, and war in El Salvador."/>
    <n v="1500"/>
    <n v="1601"/>
    <x v="0"/>
    <x v="0"/>
    <x v="0"/>
    <n v="1417409940"/>
    <n v="1414765794"/>
    <x v="738"/>
    <x v="738"/>
    <x v="3"/>
    <b v="0"/>
    <n v="41"/>
    <x v="0"/>
    <x v="9"/>
  </r>
  <r>
    <x v="739"/>
    <x v="739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x v="739"/>
    <x v="739"/>
    <x v="3"/>
    <b v="0"/>
    <n v="139"/>
    <x v="0"/>
    <x v="9"/>
  </r>
  <r>
    <x v="740"/>
    <x v="740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x v="740"/>
    <x v="740"/>
    <x v="0"/>
    <b v="0"/>
    <n v="19"/>
    <x v="0"/>
    <x v="9"/>
  </r>
  <r>
    <x v="741"/>
    <x v="741"/>
    <s v="A revolutionary digital mapping project of the Vilna Ghetto"/>
    <n v="13000"/>
    <n v="13293.8"/>
    <x v="0"/>
    <x v="0"/>
    <x v="0"/>
    <n v="1370964806"/>
    <n v="1367940806"/>
    <x v="741"/>
    <x v="741"/>
    <x v="4"/>
    <b v="0"/>
    <n v="94"/>
    <x v="0"/>
    <x v="9"/>
  </r>
  <r>
    <x v="742"/>
    <x v="742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x v="742"/>
    <x v="742"/>
    <x v="3"/>
    <b v="0"/>
    <n v="23"/>
    <x v="0"/>
    <x v="9"/>
  </r>
  <r>
    <x v="743"/>
    <x v="743"/>
    <s v="Valmont is a town with a fertile history and a vibrant community. We aim to capture the magic in our People's History of Valmont!"/>
    <n v="550"/>
    <n v="814"/>
    <x v="0"/>
    <x v="0"/>
    <x v="0"/>
    <n v="1334610000"/>
    <n v="1332435685"/>
    <x v="743"/>
    <x v="743"/>
    <x v="5"/>
    <b v="0"/>
    <n v="15"/>
    <x v="0"/>
    <x v="9"/>
  </r>
  <r>
    <x v="744"/>
    <x v="744"/>
    <s v="Join others to help create a world that is possible -- in your workplace, community and society!"/>
    <n v="5000"/>
    <n v="5116"/>
    <x v="0"/>
    <x v="0"/>
    <x v="0"/>
    <n v="1355439503"/>
    <n v="1352847503"/>
    <x v="744"/>
    <x v="744"/>
    <x v="5"/>
    <b v="0"/>
    <n v="62"/>
    <x v="0"/>
    <x v="9"/>
  </r>
  <r>
    <x v="745"/>
    <x v="745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x v="745"/>
    <x v="745"/>
    <x v="4"/>
    <b v="0"/>
    <n v="74"/>
    <x v="0"/>
    <x v="9"/>
  </r>
  <r>
    <x v="746"/>
    <x v="746"/>
    <s v="This is a book of letters. Letters to our body parts."/>
    <n v="2987"/>
    <n v="3318"/>
    <x v="0"/>
    <x v="0"/>
    <x v="0"/>
    <n v="1348372740"/>
    <n v="1346806909"/>
    <x v="746"/>
    <x v="746"/>
    <x v="5"/>
    <b v="0"/>
    <n v="97"/>
    <x v="0"/>
    <x v="9"/>
  </r>
  <r>
    <x v="747"/>
    <x v="747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x v="747"/>
    <x v="747"/>
    <x v="0"/>
    <b v="0"/>
    <n v="55"/>
    <x v="0"/>
    <x v="9"/>
  </r>
  <r>
    <x v="748"/>
    <x v="748"/>
    <s v="Peace on Earth begins with birth. Educating pregnant women to create a more peaceful world is what this book is all about."/>
    <n v="2000"/>
    <n v="2005"/>
    <x v="0"/>
    <x v="0"/>
    <x v="0"/>
    <n v="1407701966"/>
    <n v="1405109966"/>
    <x v="748"/>
    <x v="748"/>
    <x v="3"/>
    <b v="0"/>
    <n v="44"/>
    <x v="0"/>
    <x v="9"/>
  </r>
  <r>
    <x v="749"/>
    <x v="749"/>
    <s v="A place for rational, fact and data based non-partisan political and societal commentary on things that matter to Americans."/>
    <n v="10000"/>
    <n v="10556"/>
    <x v="0"/>
    <x v="0"/>
    <x v="0"/>
    <n v="1485642930"/>
    <n v="1483050930"/>
    <x v="749"/>
    <x v="749"/>
    <x v="1"/>
    <b v="0"/>
    <n v="110"/>
    <x v="0"/>
    <x v="9"/>
  </r>
  <r>
    <x v="750"/>
    <x v="750"/>
    <s v="The epic adventure of a 33 year journey surviving 4 open heart surgeries- emotionally powerful. Graphic. Honest. Funny"/>
    <n v="4444"/>
    <n v="4559"/>
    <x v="0"/>
    <x v="0"/>
    <x v="0"/>
    <n v="1361739872"/>
    <n v="1359147872"/>
    <x v="750"/>
    <x v="750"/>
    <x v="4"/>
    <b v="0"/>
    <n v="59"/>
    <x v="0"/>
    <x v="9"/>
  </r>
  <r>
    <x v="751"/>
    <x v="751"/>
    <s v="A young cancer survivor embarks on a cross country railroad adventure while writing her memoir through letters."/>
    <n v="3000"/>
    <n v="3555"/>
    <x v="0"/>
    <x v="0"/>
    <x v="0"/>
    <n v="1312470475"/>
    <n v="1308496075"/>
    <x v="751"/>
    <x v="751"/>
    <x v="6"/>
    <b v="0"/>
    <n v="62"/>
    <x v="0"/>
    <x v="9"/>
  </r>
  <r>
    <x v="752"/>
    <x v="752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x v="752"/>
    <x v="752"/>
    <x v="2"/>
    <b v="0"/>
    <n v="105"/>
    <x v="0"/>
    <x v="9"/>
  </r>
  <r>
    <x v="753"/>
    <x v="753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x v="753"/>
    <x v="753"/>
    <x v="0"/>
    <b v="0"/>
    <n v="26"/>
    <x v="0"/>
    <x v="9"/>
  </r>
  <r>
    <x v="754"/>
    <x v="754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x v="754"/>
    <x v="754"/>
    <x v="4"/>
    <b v="0"/>
    <n v="49"/>
    <x v="0"/>
    <x v="9"/>
  </r>
  <r>
    <x v="755"/>
    <x v="755"/>
    <s v="The hilarious new book about RAGBRAI, America's greatest event that you've never heard of. Crotch lube is entirely optional."/>
    <n v="2500"/>
    <n v="2547.69"/>
    <x v="0"/>
    <x v="0"/>
    <x v="0"/>
    <n v="1369010460"/>
    <n v="1366381877"/>
    <x v="755"/>
    <x v="755"/>
    <x v="4"/>
    <b v="0"/>
    <n v="68"/>
    <x v="0"/>
    <x v="9"/>
  </r>
  <r>
    <x v="756"/>
    <x v="756"/>
    <s v="A mixed media (poetry, photo, prose and sound) text focusing on/inspired by rural life in former Communist republics. "/>
    <n v="700"/>
    <n v="824"/>
    <x v="0"/>
    <x v="0"/>
    <x v="0"/>
    <n v="1303147459"/>
    <n v="1297880659"/>
    <x v="756"/>
    <x v="756"/>
    <x v="6"/>
    <b v="0"/>
    <n v="22"/>
    <x v="0"/>
    <x v="9"/>
  </r>
  <r>
    <x v="757"/>
    <x v="757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x v="757"/>
    <x v="757"/>
    <x v="5"/>
    <b v="0"/>
    <n v="18"/>
    <x v="0"/>
    <x v="9"/>
  </r>
  <r>
    <x v="758"/>
    <x v="758"/>
    <s v="I am publishing my book, Waiting on Humanity and need some finishing funds to do so."/>
    <n v="2500"/>
    <n v="2550"/>
    <x v="0"/>
    <x v="0"/>
    <x v="0"/>
    <n v="1286568268"/>
    <n v="1283976268"/>
    <x v="758"/>
    <x v="758"/>
    <x v="7"/>
    <b v="0"/>
    <n v="19"/>
    <x v="0"/>
    <x v="9"/>
  </r>
  <r>
    <x v="759"/>
    <x v="759"/>
    <s v="Help me search for the lost ruins of the UK. A unique guide to  lesser known and somewhat known ruins of Britain."/>
    <n v="5000"/>
    <n v="5096"/>
    <x v="0"/>
    <x v="1"/>
    <x v="1"/>
    <n v="1404892539"/>
    <n v="1401436539"/>
    <x v="759"/>
    <x v="759"/>
    <x v="3"/>
    <b v="0"/>
    <n v="99"/>
    <x v="0"/>
    <x v="9"/>
  </r>
  <r>
    <x v="760"/>
    <x v="760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x v="760"/>
    <x v="760"/>
    <x v="2"/>
    <b v="0"/>
    <n v="0"/>
    <x v="1"/>
    <x v="10"/>
  </r>
  <r>
    <x v="761"/>
    <x v="761"/>
    <s v="The day Chuck died was the day everything changed. Now he has to save the afterlife from extinction or die again trying."/>
    <n v="5000"/>
    <n v="235"/>
    <x v="2"/>
    <x v="0"/>
    <x v="0"/>
    <n v="1391364126"/>
    <n v="1388772126"/>
    <x v="761"/>
    <x v="761"/>
    <x v="3"/>
    <b v="0"/>
    <n v="6"/>
    <x v="1"/>
    <x v="10"/>
  </r>
  <r>
    <x v="762"/>
    <x v="762"/>
    <s v="An original-well-done eBook. Mainly about fiction, action, adventure, and mystery. A story that you've never read!"/>
    <n v="3500"/>
    <n v="0"/>
    <x v="2"/>
    <x v="14"/>
    <x v="10"/>
    <n v="1480831200"/>
    <n v="1479328570"/>
    <x v="762"/>
    <x v="762"/>
    <x v="2"/>
    <b v="0"/>
    <n v="0"/>
    <x v="1"/>
    <x v="10"/>
  </r>
  <r>
    <x v="763"/>
    <x v="763"/>
    <s v="Highland Sabre explores a possible yet terrifying explanation for the mystery big cats said to prowl the British countryside."/>
    <n v="4290"/>
    <n v="5"/>
    <x v="2"/>
    <x v="1"/>
    <x v="1"/>
    <n v="1376563408"/>
    <n v="1373971408"/>
    <x v="763"/>
    <x v="763"/>
    <x v="4"/>
    <b v="0"/>
    <n v="1"/>
    <x v="1"/>
    <x v="10"/>
  </r>
  <r>
    <x v="764"/>
    <x v="764"/>
    <s v="[JOE]KES is a book full of over 200 original, sometimes funny, pun-ish Joekes. If you hate the book, use it as a coster!"/>
    <n v="5000"/>
    <n v="0"/>
    <x v="2"/>
    <x v="0"/>
    <x v="0"/>
    <n v="1441858161"/>
    <n v="1439266161"/>
    <x v="764"/>
    <x v="764"/>
    <x v="0"/>
    <b v="0"/>
    <n v="0"/>
    <x v="1"/>
    <x v="10"/>
  </r>
  <r>
    <x v="765"/>
    <x v="765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x v="765"/>
    <x v="765"/>
    <x v="3"/>
    <b v="0"/>
    <n v="44"/>
    <x v="1"/>
    <x v="10"/>
  </r>
  <r>
    <x v="766"/>
    <x v="766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x v="766"/>
    <x v="766"/>
    <x v="0"/>
    <b v="0"/>
    <n v="0"/>
    <x v="1"/>
    <x v="10"/>
  </r>
  <r>
    <x v="767"/>
    <x v="767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x v="767"/>
    <x v="767"/>
    <x v="0"/>
    <b v="0"/>
    <n v="3"/>
    <x v="1"/>
    <x v="10"/>
  </r>
  <r>
    <x v="768"/>
    <x v="768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x v="768"/>
    <x v="768"/>
    <x v="4"/>
    <b v="0"/>
    <n v="0"/>
    <x v="1"/>
    <x v="10"/>
  </r>
  <r>
    <x v="769"/>
    <x v="769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x v="769"/>
    <x v="769"/>
    <x v="4"/>
    <b v="0"/>
    <n v="52"/>
    <x v="1"/>
    <x v="10"/>
  </r>
  <r>
    <x v="770"/>
    <x v="770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x v="770"/>
    <x v="770"/>
    <x v="4"/>
    <b v="0"/>
    <n v="0"/>
    <x v="1"/>
    <x v="10"/>
  </r>
  <r>
    <x v="771"/>
    <x v="771"/>
    <s v="A satire gift, the stress cube has original artwork, comes on a custom mahogany stand and has a funny exercise booklet."/>
    <n v="38000"/>
    <n v="10"/>
    <x v="2"/>
    <x v="0"/>
    <x v="0"/>
    <n v="1454183202"/>
    <n v="1449863202"/>
    <x v="771"/>
    <x v="771"/>
    <x v="2"/>
    <b v="0"/>
    <n v="1"/>
    <x v="1"/>
    <x v="10"/>
  </r>
  <r>
    <x v="772"/>
    <x v="772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x v="772"/>
    <x v="772"/>
    <x v="8"/>
    <b v="0"/>
    <n v="1"/>
    <x v="1"/>
    <x v="10"/>
  </r>
  <r>
    <x v="773"/>
    <x v="773"/>
    <s v="The Mortis Chronicles is a hard hitting, thought provoking and action packed indie published series. You know you want to read!"/>
    <n v="3759"/>
    <n v="32"/>
    <x v="2"/>
    <x v="1"/>
    <x v="1"/>
    <n v="1431298860"/>
    <n v="1428341985"/>
    <x v="773"/>
    <x v="773"/>
    <x v="0"/>
    <b v="0"/>
    <n v="2"/>
    <x v="1"/>
    <x v="10"/>
  </r>
  <r>
    <x v="774"/>
    <x v="774"/>
    <s v="Arabella seeks studio time to professionally read her novel, making it available to listeners as an audio book on audible.com"/>
    <n v="500"/>
    <n v="351"/>
    <x v="2"/>
    <x v="0"/>
    <x v="0"/>
    <n v="1393181018"/>
    <n v="1390589018"/>
    <x v="774"/>
    <x v="774"/>
    <x v="3"/>
    <b v="0"/>
    <n v="9"/>
    <x v="1"/>
    <x v="10"/>
  </r>
  <r>
    <x v="775"/>
    <x v="775"/>
    <s v="Scorned is the first in a series that I have been working on for two years and it's time to get it published."/>
    <n v="10000"/>
    <n v="170"/>
    <x v="2"/>
    <x v="0"/>
    <x v="0"/>
    <n v="1323998795"/>
    <n v="1321406795"/>
    <x v="775"/>
    <x v="775"/>
    <x v="6"/>
    <b v="0"/>
    <n v="5"/>
    <x v="1"/>
    <x v="10"/>
  </r>
  <r>
    <x v="776"/>
    <x v="776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x v="776"/>
    <x v="776"/>
    <x v="0"/>
    <b v="0"/>
    <n v="57"/>
    <x v="1"/>
    <x v="10"/>
  </r>
  <r>
    <x v="777"/>
    <x v="777"/>
    <s v="One Minute Gone is a murder mystery drawn from real people and events. Read Chapter One at http://davidhansardblog.wordpress.com."/>
    <n v="3000"/>
    <n v="21"/>
    <x v="2"/>
    <x v="0"/>
    <x v="0"/>
    <n v="1375313577"/>
    <n v="1372721577"/>
    <x v="777"/>
    <x v="777"/>
    <x v="4"/>
    <b v="0"/>
    <n v="3"/>
    <x v="1"/>
    <x v="10"/>
  </r>
  <r>
    <x v="778"/>
    <x v="778"/>
    <s v="Laughter, tears and good times in the warm glow of Summer s Love. The perfect recipe for the winter blahs."/>
    <n v="500"/>
    <n v="2"/>
    <x v="2"/>
    <x v="0"/>
    <x v="0"/>
    <n v="1398876680"/>
    <n v="1396284680"/>
    <x v="778"/>
    <x v="778"/>
    <x v="3"/>
    <b v="0"/>
    <n v="1"/>
    <x v="1"/>
    <x v="10"/>
  </r>
  <r>
    <x v="779"/>
    <x v="779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x v="779"/>
    <x v="779"/>
    <x v="7"/>
    <b v="0"/>
    <n v="6"/>
    <x v="1"/>
    <x v="10"/>
  </r>
  <r>
    <x v="780"/>
    <x v="780"/>
    <s v="We are finishing up recording our new record and we would like help with its physical CD release."/>
    <n v="1000"/>
    <n v="1040"/>
    <x v="0"/>
    <x v="0"/>
    <x v="0"/>
    <n v="1304439025"/>
    <n v="1301847025"/>
    <x v="780"/>
    <x v="780"/>
    <x v="6"/>
    <b v="0"/>
    <n v="27"/>
    <x v="0"/>
    <x v="11"/>
  </r>
  <r>
    <x v="781"/>
    <x v="781"/>
    <s v="&quot;WE ARE ON A MISSION TO TOUR THE UNITED STATES NON-STOP. TO DO SO WE NEED TO PURCHASE A NEW VAN.&quot;"/>
    <n v="800"/>
    <n v="1065.23"/>
    <x v="0"/>
    <x v="0"/>
    <x v="0"/>
    <n v="1370649674"/>
    <n v="1368057674"/>
    <x v="781"/>
    <x v="781"/>
    <x v="4"/>
    <b v="0"/>
    <n v="25"/>
    <x v="0"/>
    <x v="11"/>
  </r>
  <r>
    <x v="782"/>
    <x v="782"/>
    <s v="After almost three years of being out of music, I've decided to finally make the solo record I've wanted to do for years."/>
    <n v="700"/>
    <n v="700"/>
    <x v="0"/>
    <x v="0"/>
    <x v="0"/>
    <n v="1345918302"/>
    <n v="1343326302"/>
    <x v="782"/>
    <x v="782"/>
    <x v="5"/>
    <b v="0"/>
    <n v="14"/>
    <x v="0"/>
    <x v="11"/>
  </r>
  <r>
    <x v="783"/>
    <x v="783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x v="783"/>
    <x v="783"/>
    <x v="5"/>
    <b v="0"/>
    <n v="35"/>
    <x v="0"/>
    <x v="11"/>
  </r>
  <r>
    <x v="784"/>
    <x v="784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x v="784"/>
    <x v="784"/>
    <x v="3"/>
    <b v="0"/>
    <n v="10"/>
    <x v="0"/>
    <x v="11"/>
  </r>
  <r>
    <x v="785"/>
    <x v="785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x v="785"/>
    <x v="785"/>
    <x v="4"/>
    <b v="0"/>
    <n v="29"/>
    <x v="0"/>
    <x v="11"/>
  </r>
  <r>
    <x v="786"/>
    <x v="786"/>
    <s v="In June, Columbus rock veterans, Watershed, will release and tour behind a new album, BRICK AND MORTAR."/>
    <n v="5000"/>
    <n v="7140"/>
    <x v="0"/>
    <x v="0"/>
    <x v="0"/>
    <n v="1336751220"/>
    <n v="1331774434"/>
    <x v="786"/>
    <x v="786"/>
    <x v="5"/>
    <b v="0"/>
    <n v="44"/>
    <x v="0"/>
    <x v="11"/>
  </r>
  <r>
    <x v="787"/>
    <x v="787"/>
    <s v="We've made our goal with your help. Thanks so much! This is a great time to pre-purchase the album and get some extra perks."/>
    <n v="1200"/>
    <n v="1370"/>
    <x v="0"/>
    <x v="0"/>
    <x v="0"/>
    <n v="1383318226"/>
    <n v="1380726226"/>
    <x v="787"/>
    <x v="787"/>
    <x v="4"/>
    <b v="0"/>
    <n v="17"/>
    <x v="0"/>
    <x v="11"/>
  </r>
  <r>
    <x v="788"/>
    <x v="788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x v="788"/>
    <x v="788"/>
    <x v="5"/>
    <b v="0"/>
    <n v="34"/>
    <x v="0"/>
    <x v="11"/>
  </r>
  <r>
    <x v="789"/>
    <x v="789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x v="789"/>
    <x v="789"/>
    <x v="4"/>
    <b v="0"/>
    <n v="14"/>
    <x v="0"/>
    <x v="11"/>
  </r>
  <r>
    <x v="790"/>
    <x v="790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x v="790"/>
    <x v="790"/>
    <x v="4"/>
    <b v="0"/>
    <n v="156"/>
    <x v="0"/>
    <x v="11"/>
  </r>
  <r>
    <x v="791"/>
    <x v="791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x v="791"/>
    <x v="791"/>
    <x v="4"/>
    <b v="0"/>
    <n v="128"/>
    <x v="0"/>
    <x v="11"/>
  </r>
  <r>
    <x v="792"/>
    <x v="792"/>
    <s v="Rock n' Roll about the intersection of lies and belief: the Believable Lie."/>
    <n v="2500"/>
    <n v="2511.11"/>
    <x v="0"/>
    <x v="0"/>
    <x v="0"/>
    <n v="1383861483"/>
    <n v="1381265883"/>
    <x v="792"/>
    <x v="792"/>
    <x v="4"/>
    <b v="0"/>
    <n v="60"/>
    <x v="0"/>
    <x v="11"/>
  </r>
  <r>
    <x v="793"/>
    <x v="793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x v="793"/>
    <x v="793"/>
    <x v="4"/>
    <b v="0"/>
    <n v="32"/>
    <x v="0"/>
    <x v="11"/>
  </r>
  <r>
    <x v="794"/>
    <x v="794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x v="794"/>
    <x v="794"/>
    <x v="6"/>
    <b v="0"/>
    <n v="53"/>
    <x v="0"/>
    <x v="11"/>
  </r>
  <r>
    <x v="795"/>
    <x v="795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x v="795"/>
    <x v="795"/>
    <x v="5"/>
    <b v="0"/>
    <n v="184"/>
    <x v="0"/>
    <x v="11"/>
  </r>
  <r>
    <x v="796"/>
    <x v="796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x v="796"/>
    <x v="796"/>
    <x v="4"/>
    <b v="0"/>
    <n v="90"/>
    <x v="0"/>
    <x v="11"/>
  </r>
  <r>
    <x v="797"/>
    <x v="797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x v="797"/>
    <x v="797"/>
    <x v="5"/>
    <b v="0"/>
    <n v="71"/>
    <x v="0"/>
    <x v="11"/>
  </r>
  <r>
    <x v="798"/>
    <x v="798"/>
    <s v="We have some great new songs and want to record a special edition 4 song EP as our next Eric Stuart Band release"/>
    <n v="3500"/>
    <n v="4021"/>
    <x v="0"/>
    <x v="0"/>
    <x v="0"/>
    <n v="1412086187"/>
    <n v="1409494187"/>
    <x v="798"/>
    <x v="798"/>
    <x v="3"/>
    <b v="0"/>
    <n v="87"/>
    <x v="0"/>
    <x v="11"/>
  </r>
  <r>
    <x v="799"/>
    <x v="799"/>
    <s v="Los Angeles-based recording artist Ryan Caskey joined forces with producer Eddie Hedges to record alternative rock masterworks."/>
    <n v="5000"/>
    <n v="5001"/>
    <x v="0"/>
    <x v="0"/>
    <x v="0"/>
    <n v="1335542446"/>
    <n v="1332950446"/>
    <x v="799"/>
    <x v="799"/>
    <x v="5"/>
    <b v="0"/>
    <n v="28"/>
    <x v="0"/>
    <x v="11"/>
  </r>
  <r>
    <x v="800"/>
    <x v="800"/>
    <s v="Scotland's premier classic rock and metal festival, 3 days, 3-4 stages, family friendly,  for people of all ages"/>
    <n v="1500"/>
    <n v="2282"/>
    <x v="0"/>
    <x v="1"/>
    <x v="1"/>
    <n v="1410431054"/>
    <n v="1407839054"/>
    <x v="800"/>
    <x v="800"/>
    <x v="3"/>
    <b v="0"/>
    <n v="56"/>
    <x v="0"/>
    <x v="11"/>
  </r>
  <r>
    <x v="801"/>
    <x v="801"/>
    <s v="ALL WE WANT TO DO IS DRIVE AROUND AMERICA AND PLAY A BUNCH OF SHOWS, BUT WE DON'T HAVE ANY MONEY..."/>
    <n v="2000"/>
    <n v="2230.4299999999998"/>
    <x v="0"/>
    <x v="0"/>
    <x v="0"/>
    <n v="1309547120"/>
    <n v="1306955120"/>
    <x v="801"/>
    <x v="801"/>
    <x v="6"/>
    <b v="0"/>
    <n v="51"/>
    <x v="0"/>
    <x v="11"/>
  </r>
  <r>
    <x v="802"/>
    <x v="802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x v="802"/>
    <x v="802"/>
    <x v="5"/>
    <b v="0"/>
    <n v="75"/>
    <x v="0"/>
    <x v="11"/>
  </r>
  <r>
    <x v="803"/>
    <x v="803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x v="803"/>
    <x v="803"/>
    <x v="6"/>
    <b v="0"/>
    <n v="38"/>
    <x v="0"/>
    <x v="11"/>
  </r>
  <r>
    <x v="804"/>
    <x v="804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x v="804"/>
    <x v="804"/>
    <x v="6"/>
    <b v="0"/>
    <n v="18"/>
    <x v="0"/>
    <x v="11"/>
  </r>
  <r>
    <x v="805"/>
    <x v="805"/>
    <s v="Be a part of Virtual CH's debut Video and Record release.  Help fund their debut music video and record mixing expenses."/>
    <n v="3000"/>
    <n v="3150"/>
    <x v="0"/>
    <x v="0"/>
    <x v="0"/>
    <n v="1310857200"/>
    <n v="1306525512"/>
    <x v="805"/>
    <x v="805"/>
    <x v="6"/>
    <b v="0"/>
    <n v="54"/>
    <x v="0"/>
    <x v="11"/>
  </r>
  <r>
    <x v="806"/>
    <x v="806"/>
    <s v="Help Golden Animals finish their NEW Album!"/>
    <n v="8000"/>
    <n v="8355"/>
    <x v="0"/>
    <x v="0"/>
    <x v="0"/>
    <n v="1315413339"/>
    <n v="1312821339"/>
    <x v="806"/>
    <x v="806"/>
    <x v="6"/>
    <b v="0"/>
    <n v="71"/>
    <x v="0"/>
    <x v="11"/>
  </r>
  <r>
    <x v="807"/>
    <x v="807"/>
    <s v="Join the Sic Vita family and lend a hand as we create a new album!"/>
    <n v="4000"/>
    <n v="4205"/>
    <x v="0"/>
    <x v="0"/>
    <x v="0"/>
    <n v="1488333600"/>
    <n v="1485270311"/>
    <x v="807"/>
    <x v="807"/>
    <x v="1"/>
    <b v="0"/>
    <n v="57"/>
    <x v="0"/>
    <x v="11"/>
  </r>
  <r>
    <x v="808"/>
    <x v="808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x v="808"/>
    <x v="808"/>
    <x v="3"/>
    <b v="0"/>
    <n v="43"/>
    <x v="0"/>
    <x v="11"/>
  </r>
  <r>
    <x v="809"/>
    <x v="809"/>
    <s v="Acknowledged songwriter looking to record album of new songs to secure a Publishing Contract"/>
    <n v="4000"/>
    <n v="4151"/>
    <x v="0"/>
    <x v="0"/>
    <x v="0"/>
    <n v="1390161630"/>
    <n v="1387569630"/>
    <x v="809"/>
    <x v="809"/>
    <x v="3"/>
    <b v="0"/>
    <n v="52"/>
    <x v="0"/>
    <x v="11"/>
  </r>
  <r>
    <x v="810"/>
    <x v="810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x v="810"/>
    <x v="810"/>
    <x v="5"/>
    <b v="0"/>
    <n v="27"/>
    <x v="0"/>
    <x v="11"/>
  </r>
  <r>
    <x v="811"/>
    <x v="811"/>
    <s v="We need your financial support to cover the tour costs!  (Sound, lights, travel, stage design)"/>
    <n v="1000"/>
    <n v="1040"/>
    <x v="0"/>
    <x v="0"/>
    <x v="0"/>
    <n v="1373475120"/>
    <n v="1371569202"/>
    <x v="811"/>
    <x v="811"/>
    <x v="4"/>
    <b v="0"/>
    <n v="12"/>
    <x v="0"/>
    <x v="11"/>
  </r>
  <r>
    <x v="812"/>
    <x v="812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x v="812"/>
    <x v="812"/>
    <x v="4"/>
    <b v="0"/>
    <n v="33"/>
    <x v="0"/>
    <x v="11"/>
  </r>
  <r>
    <x v="813"/>
    <x v="813"/>
    <s v="A pre order campaign to fund the pressing of our second full length vinyl LP"/>
    <n v="1500"/>
    <n v="2399.94"/>
    <x v="0"/>
    <x v="0"/>
    <x v="0"/>
    <n v="1342825365"/>
    <n v="1340233365"/>
    <x v="813"/>
    <x v="813"/>
    <x v="5"/>
    <b v="0"/>
    <n v="96"/>
    <x v="0"/>
    <x v="11"/>
  </r>
  <r>
    <x v="814"/>
    <x v="814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x v="814"/>
    <x v="814"/>
    <x v="6"/>
    <b v="0"/>
    <n v="28"/>
    <x v="0"/>
    <x v="11"/>
  </r>
  <r>
    <x v="815"/>
    <x v="815"/>
    <s v="Be a part of helping The Early Reset finish their new 7 song EP."/>
    <n v="4000"/>
    <n v="4280"/>
    <x v="0"/>
    <x v="0"/>
    <x v="0"/>
    <n v="1414879303"/>
    <n v="1412287303"/>
    <x v="815"/>
    <x v="815"/>
    <x v="3"/>
    <b v="0"/>
    <n v="43"/>
    <x v="0"/>
    <x v="11"/>
  </r>
  <r>
    <x v="816"/>
    <x v="816"/>
    <s v="Friends and Family have an album for you. They need your help to release it to the world."/>
    <n v="7000"/>
    <n v="8058.55"/>
    <x v="0"/>
    <x v="0"/>
    <x v="0"/>
    <n v="1365489000"/>
    <n v="1362776043"/>
    <x v="816"/>
    <x v="816"/>
    <x v="4"/>
    <b v="0"/>
    <n v="205"/>
    <x v="0"/>
    <x v="11"/>
  </r>
  <r>
    <x v="817"/>
    <x v="817"/>
    <s v="Dead Fish Handshake is a rock band based out of New Jersey. We are in the process of raising funds for our second record."/>
    <n v="1500"/>
    <n v="2056.66"/>
    <x v="0"/>
    <x v="0"/>
    <x v="0"/>
    <n v="1331441940"/>
    <n v="1326810211"/>
    <x v="817"/>
    <x v="817"/>
    <x v="5"/>
    <b v="0"/>
    <n v="23"/>
    <x v="0"/>
    <x v="11"/>
  </r>
  <r>
    <x v="818"/>
    <x v="818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x v="818"/>
    <x v="818"/>
    <x v="5"/>
    <b v="0"/>
    <n v="19"/>
    <x v="0"/>
    <x v="11"/>
  </r>
  <r>
    <x v="819"/>
    <x v="819"/>
    <s v="We are touring the Southeast in support of our new EP"/>
    <n v="400"/>
    <n v="435"/>
    <x v="0"/>
    <x v="0"/>
    <x v="0"/>
    <n v="1387601040"/>
    <n v="1386806254"/>
    <x v="819"/>
    <x v="819"/>
    <x v="4"/>
    <b v="0"/>
    <n v="14"/>
    <x v="0"/>
    <x v="11"/>
  </r>
  <r>
    <x v="820"/>
    <x v="820"/>
    <s v="Wyatt Lowe &amp; the Ottomatics will be hitting the road this June on a North and Southwest Summer 2014 tour!"/>
    <n v="2000"/>
    <n v="2681"/>
    <x v="0"/>
    <x v="0"/>
    <x v="0"/>
    <n v="1402290000"/>
    <n v="1399666342"/>
    <x v="820"/>
    <x v="820"/>
    <x v="3"/>
    <b v="0"/>
    <n v="38"/>
    <x v="0"/>
    <x v="11"/>
  </r>
  <r>
    <x v="821"/>
    <x v="821"/>
    <s v="Bizness Suit - NEW ALBUM - We're going to LA to record the best rock album ever - bluesy funky Rock n Roll with soul"/>
    <n v="17482"/>
    <n v="17482"/>
    <x v="0"/>
    <x v="0"/>
    <x v="0"/>
    <n v="1430712060"/>
    <n v="1427753265"/>
    <x v="821"/>
    <x v="821"/>
    <x v="0"/>
    <b v="0"/>
    <n v="78"/>
    <x v="0"/>
    <x v="11"/>
  </r>
  <r>
    <x v="822"/>
    <x v="822"/>
    <s v="Soul Easy recording our first full length CD.  Inspired by lots of friends and lots of good times."/>
    <n v="3000"/>
    <n v="3575"/>
    <x v="0"/>
    <x v="0"/>
    <x v="0"/>
    <n v="1349477050"/>
    <n v="1346885050"/>
    <x v="822"/>
    <x v="822"/>
    <x v="5"/>
    <b v="0"/>
    <n v="69"/>
    <x v="0"/>
    <x v="11"/>
  </r>
  <r>
    <x v="823"/>
    <x v="823"/>
    <s v="Eyes For Fire is finally ready to release their Debut Album but we need YOU to help us put the final touches on it."/>
    <n v="800"/>
    <n v="1436"/>
    <x v="0"/>
    <x v="0"/>
    <x v="0"/>
    <n v="1427062852"/>
    <n v="1424474452"/>
    <x v="823"/>
    <x v="823"/>
    <x v="0"/>
    <b v="0"/>
    <n v="33"/>
    <x v="0"/>
    <x v="11"/>
  </r>
  <r>
    <x v="824"/>
    <x v="824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x v="824"/>
    <x v="824"/>
    <x v="7"/>
    <b v="0"/>
    <n v="54"/>
    <x v="0"/>
    <x v="11"/>
  </r>
  <r>
    <x v="825"/>
    <x v="825"/>
    <s v="Kickstarting Kill Freeman independently. Help fund the New Record, Video and Live Shows."/>
    <n v="12500"/>
    <n v="12554"/>
    <x v="0"/>
    <x v="0"/>
    <x v="0"/>
    <n v="1351495284"/>
    <n v="1349335284"/>
    <x v="825"/>
    <x v="825"/>
    <x v="5"/>
    <b v="0"/>
    <n v="99"/>
    <x v="0"/>
    <x v="11"/>
  </r>
  <r>
    <x v="826"/>
    <x v="826"/>
    <s v="Protect The Dream is preparing to record their debut album 8 years in the making. Lets make it happen Kickstarter!"/>
    <n v="5500"/>
    <n v="5580"/>
    <x v="0"/>
    <x v="0"/>
    <x v="0"/>
    <n v="1332719730"/>
    <n v="1330908930"/>
    <x v="826"/>
    <x v="826"/>
    <x v="5"/>
    <b v="0"/>
    <n v="49"/>
    <x v="0"/>
    <x v="11"/>
  </r>
  <r>
    <x v="827"/>
    <x v="827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x v="827"/>
    <x v="827"/>
    <x v="5"/>
    <b v="0"/>
    <n v="11"/>
    <x v="0"/>
    <x v="11"/>
  </r>
  <r>
    <x v="828"/>
    <x v="828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x v="828"/>
    <x v="828"/>
    <x v="5"/>
    <b v="0"/>
    <n v="38"/>
    <x v="0"/>
    <x v="11"/>
  </r>
  <r>
    <x v="829"/>
    <x v="829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x v="829"/>
    <x v="829"/>
    <x v="2"/>
    <b v="0"/>
    <n v="16"/>
    <x v="0"/>
    <x v="11"/>
  </r>
  <r>
    <x v="830"/>
    <x v="830"/>
    <s v="We're making a high energy, fist pumpin', pelvis-thrusting new Rock n Roll album and we'd love for you to be a part of it."/>
    <n v="1800"/>
    <n v="1941"/>
    <x v="0"/>
    <x v="0"/>
    <x v="0"/>
    <n v="1363952225"/>
    <n v="1361363825"/>
    <x v="830"/>
    <x v="830"/>
    <x v="4"/>
    <b v="0"/>
    <n v="32"/>
    <x v="0"/>
    <x v="11"/>
  </r>
  <r>
    <x v="831"/>
    <x v="831"/>
    <s v="7Horse is a new band with a self-funded album and a show they want to rock in your town!"/>
    <n v="1500"/>
    <n v="3500"/>
    <x v="0"/>
    <x v="0"/>
    <x v="0"/>
    <n v="1335540694"/>
    <n v="1332948694"/>
    <x v="831"/>
    <x v="831"/>
    <x v="5"/>
    <b v="0"/>
    <n v="20"/>
    <x v="0"/>
    <x v="11"/>
  </r>
  <r>
    <x v="832"/>
    <x v="832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x v="832"/>
    <x v="832"/>
    <x v="5"/>
    <b v="0"/>
    <n v="154"/>
    <x v="0"/>
    <x v="11"/>
  </r>
  <r>
    <x v="833"/>
    <x v="833"/>
    <s v="This is an American rock album."/>
    <n v="6000"/>
    <n v="6100"/>
    <x v="0"/>
    <x v="0"/>
    <x v="0"/>
    <n v="1397941475"/>
    <n v="1395349475"/>
    <x v="833"/>
    <x v="833"/>
    <x v="3"/>
    <b v="0"/>
    <n v="41"/>
    <x v="0"/>
    <x v="11"/>
  </r>
  <r>
    <x v="834"/>
    <x v="834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x v="834"/>
    <x v="834"/>
    <x v="4"/>
    <b v="0"/>
    <n v="75"/>
    <x v="0"/>
    <x v="11"/>
  </r>
  <r>
    <x v="835"/>
    <x v="835"/>
    <s v="Help composer and musician Samuel B. Lupowitz release his first solo piano rock effort featuring the hard-grooving Ego Band."/>
    <n v="2000"/>
    <n v="2345"/>
    <x v="0"/>
    <x v="0"/>
    <x v="0"/>
    <n v="1337396400"/>
    <n v="1333709958"/>
    <x v="835"/>
    <x v="835"/>
    <x v="5"/>
    <b v="0"/>
    <n v="40"/>
    <x v="0"/>
    <x v="11"/>
  </r>
  <r>
    <x v="836"/>
    <x v="836"/>
    <s v="An album you can bring home to mom."/>
    <n v="5000"/>
    <n v="5046.5200000000004"/>
    <x v="0"/>
    <x v="0"/>
    <x v="0"/>
    <n v="1381108918"/>
    <n v="1378516918"/>
    <x v="836"/>
    <x v="836"/>
    <x v="4"/>
    <b v="0"/>
    <n v="46"/>
    <x v="0"/>
    <x v="11"/>
  </r>
  <r>
    <x v="837"/>
    <x v="837"/>
    <s v="Take 147 is currently in the process of recording the debut album called, &quot;Nothin' to Lose&quot;."/>
    <n v="2500"/>
    <n v="3045"/>
    <x v="0"/>
    <x v="0"/>
    <x v="0"/>
    <n v="1398988662"/>
    <n v="1396396662"/>
    <x v="837"/>
    <x v="837"/>
    <x v="3"/>
    <b v="0"/>
    <n v="62"/>
    <x v="0"/>
    <x v="11"/>
  </r>
  <r>
    <x v="838"/>
    <x v="838"/>
    <s v="The Paper Melody wants YOU to be a part of the next chapter! Be a part of the process of our brand new EP and Music Videos!"/>
    <n v="2000"/>
    <n v="2908"/>
    <x v="0"/>
    <x v="0"/>
    <x v="0"/>
    <n v="1326835985"/>
    <n v="1324243985"/>
    <x v="838"/>
    <x v="838"/>
    <x v="5"/>
    <b v="0"/>
    <n v="61"/>
    <x v="0"/>
    <x v="11"/>
  </r>
  <r>
    <x v="839"/>
    <x v="839"/>
    <s v="The Waffle Stompers need your support to keep doing what we love--go on tour, make music and music videos."/>
    <n v="5000"/>
    <n v="5830.83"/>
    <x v="0"/>
    <x v="0"/>
    <x v="0"/>
    <n v="1348337956"/>
    <n v="1345745956"/>
    <x v="839"/>
    <x v="839"/>
    <x v="5"/>
    <b v="0"/>
    <n v="96"/>
    <x v="0"/>
    <x v="11"/>
  </r>
  <r>
    <x v="840"/>
    <x v="840"/>
    <s v="Carl King / Sir Millard Mulch / Dr. Zoltan Ã˜belisk is making a new 45-minute instrumental sci-fi album!"/>
    <n v="10000"/>
    <n v="12041.66"/>
    <x v="0"/>
    <x v="0"/>
    <x v="0"/>
    <n v="1474694787"/>
    <n v="1472102787"/>
    <x v="840"/>
    <x v="840"/>
    <x v="2"/>
    <b v="0"/>
    <n v="190"/>
    <x v="0"/>
    <x v="12"/>
  </r>
  <r>
    <x v="841"/>
    <x v="841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x v="841"/>
    <x v="841"/>
    <x v="3"/>
    <b v="1"/>
    <n v="94"/>
    <x v="0"/>
    <x v="12"/>
  </r>
  <r>
    <x v="842"/>
    <x v="842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x v="842"/>
    <x v="842"/>
    <x v="4"/>
    <b v="1"/>
    <n v="39"/>
    <x v="0"/>
    <x v="12"/>
  </r>
  <r>
    <x v="843"/>
    <x v="843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x v="843"/>
    <x v="843"/>
    <x v="2"/>
    <b v="0"/>
    <n v="127"/>
    <x v="0"/>
    <x v="12"/>
  </r>
  <r>
    <x v="844"/>
    <x v="844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x v="844"/>
    <x v="844"/>
    <x v="3"/>
    <b v="1"/>
    <n v="159"/>
    <x v="0"/>
    <x v="12"/>
  </r>
  <r>
    <x v="845"/>
    <x v="845"/>
    <s v="Help Legend of Zelda tribute band Master Sword complete their latest heavy metal album: Shadow and Steel!"/>
    <n v="5000"/>
    <n v="6019.01"/>
    <x v="0"/>
    <x v="0"/>
    <x v="0"/>
    <n v="1473047940"/>
    <n v="1469595396"/>
    <x v="845"/>
    <x v="845"/>
    <x v="2"/>
    <b v="0"/>
    <n v="177"/>
    <x v="0"/>
    <x v="12"/>
  </r>
  <r>
    <x v="846"/>
    <x v="846"/>
    <s v="Pre-order and help me fund new merchandise so we can make the album release something amazing."/>
    <n v="1100"/>
    <n v="1342.01"/>
    <x v="0"/>
    <x v="1"/>
    <x v="1"/>
    <n v="1394460000"/>
    <n v="1393233855"/>
    <x v="846"/>
    <x v="846"/>
    <x v="3"/>
    <b v="0"/>
    <n v="47"/>
    <x v="0"/>
    <x v="12"/>
  </r>
  <r>
    <x v="847"/>
    <x v="847"/>
    <s v="MUSIC WITH MEANING!  MUSIC THAT MATTERS!!!"/>
    <n v="10"/>
    <n v="10"/>
    <x v="0"/>
    <x v="0"/>
    <x v="0"/>
    <n v="1436555376"/>
    <n v="1433963376"/>
    <x v="847"/>
    <x v="847"/>
    <x v="0"/>
    <b v="0"/>
    <n v="1"/>
    <x v="0"/>
    <x v="12"/>
  </r>
  <r>
    <x v="848"/>
    <x v="848"/>
    <s v="God Am, a Grunge/Doom metal band, who have been trying to fund the production of our EP to bring you a unique aural assault."/>
    <n v="300"/>
    <n v="300"/>
    <x v="0"/>
    <x v="0"/>
    <x v="0"/>
    <n v="1429038033"/>
    <n v="1426446033"/>
    <x v="848"/>
    <x v="848"/>
    <x v="0"/>
    <b v="0"/>
    <n v="16"/>
    <x v="0"/>
    <x v="12"/>
  </r>
  <r>
    <x v="849"/>
    <x v="849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x v="849"/>
    <x v="849"/>
    <x v="0"/>
    <b v="0"/>
    <n v="115"/>
    <x v="0"/>
    <x v="12"/>
  </r>
  <r>
    <x v="850"/>
    <x v="850"/>
    <s v="Help Chicago-based instrumental group Sioum complete the production of their 2nd full-length album."/>
    <n v="4000"/>
    <n v="6207"/>
    <x v="0"/>
    <x v="0"/>
    <x v="0"/>
    <n v="1461560340"/>
    <n v="1458762717"/>
    <x v="850"/>
    <x v="850"/>
    <x v="2"/>
    <b v="0"/>
    <n v="133"/>
    <x v="0"/>
    <x v="12"/>
  </r>
  <r>
    <x v="851"/>
    <x v="851"/>
    <s v="Salut, nous c'est M.F.Crew, on a besoin de vous pour produire notre premier album &quot;First Ride&quot; ! :)"/>
    <n v="2000"/>
    <n v="2609"/>
    <x v="0"/>
    <x v="6"/>
    <x v="3"/>
    <n v="1469994300"/>
    <n v="1464815253"/>
    <x v="851"/>
    <x v="851"/>
    <x v="2"/>
    <b v="0"/>
    <n v="70"/>
    <x v="0"/>
    <x v="12"/>
  </r>
  <r>
    <x v="852"/>
    <x v="852"/>
    <s v="Limited edition 2x12&quot; vinyl pressing of our latest album &quot;Who Do You Think We Are?&quot;"/>
    <n v="3500"/>
    <n v="3674"/>
    <x v="0"/>
    <x v="0"/>
    <x v="0"/>
    <n v="1477342800"/>
    <n v="1476386395"/>
    <x v="852"/>
    <x v="852"/>
    <x v="2"/>
    <b v="0"/>
    <n v="62"/>
    <x v="0"/>
    <x v="12"/>
  </r>
  <r>
    <x v="853"/>
    <x v="853"/>
    <s v="Help release a CD of sloggoth's first album &quot;sloggoth&quot;.  All contributors of $5 or more get a CD when the goal is met!"/>
    <n v="300"/>
    <n v="300"/>
    <x v="0"/>
    <x v="0"/>
    <x v="0"/>
    <n v="1424116709"/>
    <n v="1421524709"/>
    <x v="853"/>
    <x v="853"/>
    <x v="0"/>
    <b v="0"/>
    <n v="10"/>
    <x v="0"/>
    <x v="12"/>
  </r>
  <r>
    <x v="854"/>
    <x v="854"/>
    <s v="Writing and Recording Sophomore record, and funding Tour to support Spring 2017 album release."/>
    <n v="27800"/>
    <n v="32865.300000000003"/>
    <x v="0"/>
    <x v="0"/>
    <x v="0"/>
    <n v="1482901546"/>
    <n v="1480309546"/>
    <x v="854"/>
    <x v="854"/>
    <x v="2"/>
    <b v="0"/>
    <n v="499"/>
    <x v="0"/>
    <x v="12"/>
  </r>
  <r>
    <x v="855"/>
    <x v="855"/>
    <s v="AtteroTerra's &quot;Pray for Apocalypse&quot; is fully completed, and only being held up by funding."/>
    <n v="1450"/>
    <n v="1500"/>
    <x v="0"/>
    <x v="0"/>
    <x v="0"/>
    <n v="1469329217"/>
    <n v="1466737217"/>
    <x v="855"/>
    <x v="855"/>
    <x v="2"/>
    <b v="0"/>
    <n v="47"/>
    <x v="0"/>
    <x v="12"/>
  </r>
  <r>
    <x v="856"/>
    <x v="856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x v="856"/>
    <x v="856"/>
    <x v="2"/>
    <b v="0"/>
    <n v="28"/>
    <x v="0"/>
    <x v="12"/>
  </r>
  <r>
    <x v="857"/>
    <x v="857"/>
    <s v="Modern Post-Hardcore/Electro music (Hardstyle, EDM, Trap, Dubstep, Dembow, House)."/>
    <n v="1200"/>
    <n v="1200"/>
    <x v="0"/>
    <x v="3"/>
    <x v="3"/>
    <n v="1448463431"/>
    <n v="1444831031"/>
    <x v="857"/>
    <x v="857"/>
    <x v="0"/>
    <b v="0"/>
    <n v="24"/>
    <x v="0"/>
    <x v="12"/>
  </r>
  <r>
    <x v="858"/>
    <x v="858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x v="858"/>
    <x v="858"/>
    <x v="0"/>
    <b v="0"/>
    <n v="76"/>
    <x v="0"/>
    <x v="12"/>
  </r>
  <r>
    <x v="859"/>
    <x v="859"/>
    <s v="We are heading to the studio to create our second album and we want you to be right there with us!"/>
    <n v="4000"/>
    <n v="4187"/>
    <x v="0"/>
    <x v="0"/>
    <x v="0"/>
    <n v="1433376000"/>
    <n v="1430768468"/>
    <x v="859"/>
    <x v="859"/>
    <x v="0"/>
    <b v="0"/>
    <n v="98"/>
    <x v="0"/>
    <x v="12"/>
  </r>
  <r>
    <x v="860"/>
    <x v="860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x v="860"/>
    <x v="860"/>
    <x v="4"/>
    <b v="0"/>
    <n v="48"/>
    <x v="1"/>
    <x v="13"/>
  </r>
  <r>
    <x v="861"/>
    <x v="861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x v="861"/>
    <x v="861"/>
    <x v="2"/>
    <b v="0"/>
    <n v="2"/>
    <x v="1"/>
    <x v="13"/>
  </r>
  <r>
    <x v="862"/>
    <x v="862"/>
    <s v="I want to work with the great John Goodsall and Percy Jones from Brand X to create the ultimate new jazz album."/>
    <n v="50000"/>
    <n v="170"/>
    <x v="2"/>
    <x v="1"/>
    <x v="1"/>
    <n v="1384179548"/>
    <n v="1381583948"/>
    <x v="862"/>
    <x v="862"/>
    <x v="4"/>
    <b v="0"/>
    <n v="4"/>
    <x v="1"/>
    <x v="13"/>
  </r>
  <r>
    <x v="863"/>
    <x v="863"/>
    <s v="I'm making the move from a side man in local groups to the leader with this debut jazz CD project."/>
    <n v="2000"/>
    <n v="90"/>
    <x v="2"/>
    <x v="0"/>
    <x v="0"/>
    <n v="1329014966"/>
    <n v="1326422966"/>
    <x v="863"/>
    <x v="863"/>
    <x v="5"/>
    <b v="0"/>
    <n v="5"/>
    <x v="1"/>
    <x v="13"/>
  </r>
  <r>
    <x v="864"/>
    <x v="864"/>
    <s v="Help to make an album that will stand out in the pantheon of LDS music, an album of the highest musical and artistic standards."/>
    <n v="6500"/>
    <n v="2700"/>
    <x v="2"/>
    <x v="0"/>
    <x v="0"/>
    <n v="1381917540"/>
    <n v="1379990038"/>
    <x v="864"/>
    <x v="864"/>
    <x v="4"/>
    <b v="0"/>
    <n v="79"/>
    <x v="1"/>
    <x v="13"/>
  </r>
  <r>
    <x v="865"/>
    <x v="865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x v="865"/>
    <x v="865"/>
    <x v="4"/>
    <b v="0"/>
    <n v="2"/>
    <x v="1"/>
    <x v="13"/>
  </r>
  <r>
    <x v="866"/>
    <x v="866"/>
    <s v="Drivetime heads to Cali for summer tour supported by @Smoothjazz.com &amp; @JJZPhilly  #Spaghettini #The Roxy"/>
    <n v="3500"/>
    <n v="640"/>
    <x v="2"/>
    <x v="0"/>
    <x v="0"/>
    <n v="1425136200"/>
    <n v="1421853518"/>
    <x v="866"/>
    <x v="866"/>
    <x v="0"/>
    <b v="0"/>
    <n v="11"/>
    <x v="1"/>
    <x v="13"/>
  </r>
  <r>
    <x v="867"/>
    <x v="867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x v="867"/>
    <x v="867"/>
    <x v="8"/>
    <b v="0"/>
    <n v="11"/>
    <x v="1"/>
    <x v="13"/>
  </r>
  <r>
    <x v="868"/>
    <x v="868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x v="868"/>
    <x v="868"/>
    <x v="3"/>
    <b v="0"/>
    <n v="1"/>
    <x v="1"/>
    <x v="13"/>
  </r>
  <r>
    <x v="869"/>
    <x v="869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x v="869"/>
    <x v="869"/>
    <x v="4"/>
    <b v="0"/>
    <n v="3"/>
    <x v="1"/>
    <x v="13"/>
  </r>
  <r>
    <x v="870"/>
    <x v="870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x v="870"/>
    <x v="870"/>
    <x v="4"/>
    <b v="0"/>
    <n v="5"/>
    <x v="1"/>
    <x v="13"/>
  </r>
  <r>
    <x v="871"/>
    <x v="871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x v="871"/>
    <x v="871"/>
    <x v="4"/>
    <b v="0"/>
    <n v="12"/>
    <x v="1"/>
    <x v="13"/>
  </r>
  <r>
    <x v="872"/>
    <x v="872"/>
    <s v="The Songs of Africa Ensemble embarks on their first Goodwill Africa Tour, to taste African music &amp; culture firsthand."/>
    <n v="8000"/>
    <n v="65"/>
    <x v="2"/>
    <x v="0"/>
    <x v="0"/>
    <n v="1299786527"/>
    <n v="1295898527"/>
    <x v="872"/>
    <x v="872"/>
    <x v="6"/>
    <b v="0"/>
    <n v="2"/>
    <x v="1"/>
    <x v="13"/>
  </r>
  <r>
    <x v="873"/>
    <x v="873"/>
    <s v="Fall in love with &quot;The Dreamer&quot;, new original music from trumpeter Freddie Dunn!"/>
    <n v="3500"/>
    <n v="45"/>
    <x v="2"/>
    <x v="0"/>
    <x v="0"/>
    <n v="1352610040"/>
    <n v="1349150440"/>
    <x v="873"/>
    <x v="873"/>
    <x v="5"/>
    <b v="0"/>
    <n v="5"/>
    <x v="1"/>
    <x v="13"/>
  </r>
  <r>
    <x v="874"/>
    <x v="874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x v="874"/>
    <x v="874"/>
    <x v="4"/>
    <b v="0"/>
    <n v="21"/>
    <x v="1"/>
    <x v="13"/>
  </r>
  <r>
    <x v="875"/>
    <x v="875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x v="875"/>
    <x v="875"/>
    <x v="0"/>
    <b v="0"/>
    <n v="0"/>
    <x v="1"/>
    <x v="13"/>
  </r>
  <r>
    <x v="876"/>
    <x v="876"/>
    <s v="What was the greatest record shop ever?  DOBELLS!"/>
    <n v="3152"/>
    <n v="1286"/>
    <x v="2"/>
    <x v="1"/>
    <x v="1"/>
    <n v="1359978927"/>
    <n v="1357127727"/>
    <x v="876"/>
    <x v="876"/>
    <x v="4"/>
    <b v="0"/>
    <n v="45"/>
    <x v="1"/>
    <x v="13"/>
  </r>
  <r>
    <x v="877"/>
    <x v="877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x v="877"/>
    <x v="877"/>
    <x v="4"/>
    <b v="0"/>
    <n v="29"/>
    <x v="1"/>
    <x v="13"/>
  </r>
  <r>
    <x v="878"/>
    <x v="878"/>
    <s v="Join in and help me make my first jazz album. I would really like to make a Christmas album and a smooth jazz CD. Want a FREE CD?"/>
    <n v="5000"/>
    <n v="65"/>
    <x v="2"/>
    <x v="0"/>
    <x v="0"/>
    <n v="1293082524"/>
    <n v="1290490524"/>
    <x v="878"/>
    <x v="878"/>
    <x v="7"/>
    <b v="0"/>
    <n v="2"/>
    <x v="1"/>
    <x v="13"/>
  </r>
  <r>
    <x v="879"/>
    <x v="879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x v="879"/>
    <x v="879"/>
    <x v="5"/>
    <b v="0"/>
    <n v="30"/>
    <x v="1"/>
    <x v="13"/>
  </r>
  <r>
    <x v="880"/>
    <x v="880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x v="880"/>
    <x v="880"/>
    <x v="5"/>
    <b v="0"/>
    <n v="8"/>
    <x v="1"/>
    <x v="14"/>
  </r>
  <r>
    <x v="881"/>
    <x v="881"/>
    <s v="To raise funds to finish the latest album by Chris Reed and the Anime Raiders, called &quot;Deep City Diving&quot;"/>
    <n v="3750"/>
    <n v="30"/>
    <x v="2"/>
    <x v="0"/>
    <x v="0"/>
    <n v="1326520886"/>
    <n v="1322632886"/>
    <x v="881"/>
    <x v="881"/>
    <x v="5"/>
    <b v="0"/>
    <n v="1"/>
    <x v="1"/>
    <x v="14"/>
  </r>
  <r>
    <x v="882"/>
    <x v="882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x v="882"/>
    <x v="882"/>
    <x v="6"/>
    <b v="0"/>
    <n v="14"/>
    <x v="1"/>
    <x v="14"/>
  </r>
  <r>
    <x v="883"/>
    <x v="883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x v="883"/>
    <x v="883"/>
    <x v="2"/>
    <b v="0"/>
    <n v="24"/>
    <x v="1"/>
    <x v="14"/>
  </r>
  <r>
    <x v="884"/>
    <x v="884"/>
    <s v="We need to hire an animal trainer to have a chimpanzee actor perform in our music video with us!"/>
    <n v="2000"/>
    <n v="20"/>
    <x v="2"/>
    <x v="0"/>
    <x v="0"/>
    <n v="1336789860"/>
    <n v="1331666146"/>
    <x v="884"/>
    <x v="884"/>
    <x v="5"/>
    <b v="0"/>
    <n v="2"/>
    <x v="1"/>
    <x v="14"/>
  </r>
  <r>
    <x v="885"/>
    <x v="885"/>
    <s v="Cobrette Bardole's widely anticipated sophomore release is ready for tracking and he needs your help to make it a reality!"/>
    <n v="1000"/>
    <n v="750"/>
    <x v="2"/>
    <x v="0"/>
    <x v="0"/>
    <n v="1483137311"/>
    <n v="1481322911"/>
    <x v="885"/>
    <x v="885"/>
    <x v="2"/>
    <b v="0"/>
    <n v="21"/>
    <x v="1"/>
    <x v="14"/>
  </r>
  <r>
    <x v="886"/>
    <x v="886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x v="886"/>
    <x v="886"/>
    <x v="2"/>
    <b v="0"/>
    <n v="7"/>
    <x v="1"/>
    <x v="14"/>
  </r>
  <r>
    <x v="887"/>
    <x v="887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x v="887"/>
    <x v="887"/>
    <x v="5"/>
    <b v="0"/>
    <n v="0"/>
    <x v="1"/>
    <x v="14"/>
  </r>
  <r>
    <x v="888"/>
    <x v="888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x v="888"/>
    <x v="888"/>
    <x v="6"/>
    <b v="0"/>
    <n v="4"/>
    <x v="1"/>
    <x v="14"/>
  </r>
  <r>
    <x v="889"/>
    <x v="889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x v="889"/>
    <x v="889"/>
    <x v="3"/>
    <b v="0"/>
    <n v="32"/>
    <x v="1"/>
    <x v="14"/>
  </r>
  <r>
    <x v="890"/>
    <x v="890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x v="890"/>
    <x v="890"/>
    <x v="4"/>
    <b v="0"/>
    <n v="4"/>
    <x v="1"/>
    <x v="14"/>
  </r>
  <r>
    <x v="891"/>
    <x v="891"/>
    <s v="Along with a new EP production and release, it's time to bring Den-Mate, LIVE, to a location near you - East Coast and Beyond!"/>
    <n v="8000"/>
    <n v="260"/>
    <x v="2"/>
    <x v="0"/>
    <x v="0"/>
    <n v="1408581930"/>
    <n v="1405989930"/>
    <x v="891"/>
    <x v="891"/>
    <x v="3"/>
    <b v="0"/>
    <n v="9"/>
    <x v="1"/>
    <x v="14"/>
  </r>
  <r>
    <x v="892"/>
    <x v="892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x v="892"/>
    <x v="892"/>
    <x v="7"/>
    <b v="0"/>
    <n v="17"/>
    <x v="1"/>
    <x v="14"/>
  </r>
  <r>
    <x v="893"/>
    <x v="893"/>
    <s v="The Philly music scene is full of amazing talent. This annual music festival is to celebrate those gems within that scene!"/>
    <n v="2000"/>
    <n v="200"/>
    <x v="2"/>
    <x v="0"/>
    <x v="0"/>
    <n v="1427920363"/>
    <n v="1425331963"/>
    <x v="893"/>
    <x v="893"/>
    <x v="0"/>
    <b v="0"/>
    <n v="5"/>
    <x v="1"/>
    <x v="14"/>
  </r>
  <r>
    <x v="894"/>
    <x v="894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x v="894"/>
    <x v="894"/>
    <x v="2"/>
    <b v="0"/>
    <n v="53"/>
    <x v="1"/>
    <x v="14"/>
  </r>
  <r>
    <x v="895"/>
    <x v="895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x v="895"/>
    <x v="895"/>
    <x v="7"/>
    <b v="0"/>
    <n v="7"/>
    <x v="1"/>
    <x v="14"/>
  </r>
  <r>
    <x v="896"/>
    <x v="896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x v="896"/>
    <x v="896"/>
    <x v="0"/>
    <b v="0"/>
    <n v="72"/>
    <x v="1"/>
    <x v="14"/>
  </r>
  <r>
    <x v="897"/>
    <x v="897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x v="897"/>
    <x v="897"/>
    <x v="5"/>
    <b v="0"/>
    <n v="0"/>
    <x v="1"/>
    <x v="14"/>
  </r>
  <r>
    <x v="898"/>
    <x v="898"/>
    <s v="For each month in 2012, Sonnet will be releasing a Jesus-celebrating, grave-shattering, ear-tickling, mind-provoking song!"/>
    <n v="2500"/>
    <n v="70"/>
    <x v="2"/>
    <x v="0"/>
    <x v="0"/>
    <n v="1326651110"/>
    <n v="1322763110"/>
    <x v="898"/>
    <x v="898"/>
    <x v="5"/>
    <b v="0"/>
    <n v="2"/>
    <x v="1"/>
    <x v="14"/>
  </r>
  <r>
    <x v="899"/>
    <x v="899"/>
    <s v="Lets get 48/14 pressed and in your cd players,ipods,blogs, and facebook status'. Lets get it everywhere!"/>
    <n v="750"/>
    <n v="280"/>
    <x v="2"/>
    <x v="0"/>
    <x v="0"/>
    <n v="1306549362"/>
    <n v="1302661362"/>
    <x v="899"/>
    <x v="899"/>
    <x v="6"/>
    <b v="0"/>
    <n v="8"/>
    <x v="1"/>
    <x v="14"/>
  </r>
  <r>
    <x v="900"/>
    <x v="900"/>
    <s v="With Project Revive, I aim to protect and nurture the creative impulse through music."/>
    <n v="5000"/>
    <n v="21"/>
    <x v="2"/>
    <x v="0"/>
    <x v="0"/>
    <n v="1459365802"/>
    <n v="1456777402"/>
    <x v="900"/>
    <x v="900"/>
    <x v="2"/>
    <b v="0"/>
    <n v="2"/>
    <x v="1"/>
    <x v="13"/>
  </r>
  <r>
    <x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x v="901"/>
    <x v="901"/>
    <x v="7"/>
    <b v="0"/>
    <n v="0"/>
    <x v="1"/>
    <x v="13"/>
  </r>
  <r>
    <x v="902"/>
    <x v="902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x v="902"/>
    <x v="902"/>
    <x v="3"/>
    <b v="0"/>
    <n v="3"/>
    <x v="1"/>
    <x v="13"/>
  </r>
  <r>
    <x v="903"/>
    <x v="903"/>
    <s v="The U City Jazz Festival is offered for free to the community and features the best jazz talent from the midwest."/>
    <n v="5000"/>
    <n v="160"/>
    <x v="2"/>
    <x v="0"/>
    <x v="0"/>
    <n v="1348367100"/>
    <n v="1346180780"/>
    <x v="903"/>
    <x v="903"/>
    <x v="5"/>
    <b v="0"/>
    <n v="4"/>
    <x v="1"/>
    <x v="13"/>
  </r>
  <r>
    <x v="904"/>
    <x v="904"/>
    <s v="Support the preservation of Jazz and help us become a national Jazz Festival with the best music, food, and fun for all ages!"/>
    <n v="50000"/>
    <n v="151"/>
    <x v="2"/>
    <x v="0"/>
    <x v="0"/>
    <n v="1451786137"/>
    <n v="1449194137"/>
    <x v="904"/>
    <x v="904"/>
    <x v="2"/>
    <b v="0"/>
    <n v="3"/>
    <x v="1"/>
    <x v="13"/>
  </r>
  <r>
    <x v="905"/>
    <x v="905"/>
    <s v="Working hard to get into the studio to record, produce, and edit my break out CD. I hope to realize my vision!"/>
    <n v="6500"/>
    <n v="196"/>
    <x v="2"/>
    <x v="0"/>
    <x v="0"/>
    <n v="1295847926"/>
    <n v="1290663926"/>
    <x v="905"/>
    <x v="905"/>
    <x v="6"/>
    <b v="0"/>
    <n v="6"/>
    <x v="1"/>
    <x v="13"/>
  </r>
  <r>
    <x v="906"/>
    <x v="906"/>
    <s v="The DMV's most respected saxophonist pay tribute to Motown."/>
    <n v="15000"/>
    <n v="0"/>
    <x v="2"/>
    <x v="0"/>
    <x v="0"/>
    <n v="1394681590"/>
    <n v="1392093190"/>
    <x v="906"/>
    <x v="906"/>
    <x v="3"/>
    <b v="0"/>
    <n v="0"/>
    <x v="1"/>
    <x v="13"/>
  </r>
  <r>
    <x v="907"/>
    <x v="907"/>
    <s v="Greg Chambers' self-titled CD needs support for post production, replication, and promotion."/>
    <n v="2900"/>
    <n v="0"/>
    <x v="2"/>
    <x v="0"/>
    <x v="0"/>
    <n v="1315715823"/>
    <n v="1313123823"/>
    <x v="907"/>
    <x v="907"/>
    <x v="6"/>
    <b v="0"/>
    <n v="0"/>
    <x v="1"/>
    <x v="13"/>
  </r>
  <r>
    <x v="908"/>
    <x v="908"/>
    <s v="This project is designed to help protect the environment by using Eco-friendly product packaging."/>
    <n v="2500"/>
    <n v="0"/>
    <x v="2"/>
    <x v="0"/>
    <x v="0"/>
    <n v="1280206740"/>
    <n v="1276283655"/>
    <x v="908"/>
    <x v="908"/>
    <x v="7"/>
    <b v="0"/>
    <n v="0"/>
    <x v="1"/>
    <x v="13"/>
  </r>
  <r>
    <x v="909"/>
    <x v="909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x v="909"/>
    <x v="909"/>
    <x v="5"/>
    <b v="0"/>
    <n v="8"/>
    <x v="1"/>
    <x v="13"/>
  </r>
  <r>
    <x v="910"/>
    <x v="910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x v="910"/>
    <x v="910"/>
    <x v="1"/>
    <b v="0"/>
    <n v="5"/>
    <x v="1"/>
    <x v="13"/>
  </r>
  <r>
    <x v="911"/>
    <x v="911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x v="911"/>
    <x v="911"/>
    <x v="3"/>
    <b v="0"/>
    <n v="0"/>
    <x v="1"/>
    <x v="13"/>
  </r>
  <r>
    <x v="912"/>
    <x v="912"/>
    <s v="My new album will be called Triad, an album of original music performed by me &amp; guest musical artists."/>
    <n v="3500"/>
    <n v="30"/>
    <x v="2"/>
    <x v="0"/>
    <x v="0"/>
    <n v="1355197047"/>
    <n v="1350009447"/>
    <x v="912"/>
    <x v="912"/>
    <x v="5"/>
    <b v="0"/>
    <n v="2"/>
    <x v="1"/>
    <x v="13"/>
  </r>
  <r>
    <x v="913"/>
    <x v="913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x v="913"/>
    <x v="913"/>
    <x v="5"/>
    <b v="0"/>
    <n v="24"/>
    <x v="1"/>
    <x v="13"/>
  </r>
  <r>
    <x v="914"/>
    <x v="914"/>
    <s v="This project is for the making of a music video. All funds will go towards production costs for this event only."/>
    <n v="1500"/>
    <n v="0"/>
    <x v="2"/>
    <x v="0"/>
    <x v="0"/>
    <n v="1345918747"/>
    <n v="1343326747"/>
    <x v="914"/>
    <x v="914"/>
    <x v="5"/>
    <b v="0"/>
    <n v="0"/>
    <x v="1"/>
    <x v="13"/>
  </r>
  <r>
    <x v="915"/>
    <x v="915"/>
    <s v="â€œThe Deep Brooklyn Suiteâ€ is a series of musical impressions about living and surviving in Brooklyn."/>
    <n v="6500"/>
    <n v="375"/>
    <x v="2"/>
    <x v="0"/>
    <x v="0"/>
    <n v="1330577940"/>
    <n v="1327853914"/>
    <x v="915"/>
    <x v="915"/>
    <x v="5"/>
    <b v="0"/>
    <n v="9"/>
    <x v="1"/>
    <x v="13"/>
  </r>
  <r>
    <x v="916"/>
    <x v="916"/>
    <s v="Our next audio recording projects are scheduled for November 1 to 3, 2010 here in Kansas City, Missouri! "/>
    <n v="3300"/>
    <n v="0"/>
    <x v="2"/>
    <x v="0"/>
    <x v="0"/>
    <n v="1287723600"/>
    <n v="1284409734"/>
    <x v="916"/>
    <x v="916"/>
    <x v="7"/>
    <b v="0"/>
    <n v="0"/>
    <x v="1"/>
    <x v="13"/>
  </r>
  <r>
    <x v="917"/>
    <x v="917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x v="917"/>
    <x v="917"/>
    <x v="3"/>
    <b v="0"/>
    <n v="1"/>
    <x v="1"/>
    <x v="13"/>
  </r>
  <r>
    <x v="918"/>
    <x v="918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x v="918"/>
    <x v="918"/>
    <x v="3"/>
    <b v="0"/>
    <n v="10"/>
    <x v="1"/>
    <x v="13"/>
  </r>
  <r>
    <x v="919"/>
    <x v="919"/>
    <s v="Cool jazz with a New Orleans flavor."/>
    <n v="20000"/>
    <n v="100"/>
    <x v="2"/>
    <x v="0"/>
    <x v="0"/>
    <n v="1355930645"/>
    <n v="1352906645"/>
    <x v="919"/>
    <x v="919"/>
    <x v="5"/>
    <b v="0"/>
    <n v="1"/>
    <x v="1"/>
    <x v="13"/>
  </r>
  <r>
    <x v="920"/>
    <x v="920"/>
    <s v="Miami club band records powerhouse fusion album. You don't have to be a musician to understand the sound of jazz."/>
    <n v="5500"/>
    <n v="0"/>
    <x v="2"/>
    <x v="0"/>
    <x v="0"/>
    <n v="1384448822"/>
    <n v="1381853222"/>
    <x v="920"/>
    <x v="920"/>
    <x v="4"/>
    <b v="0"/>
    <n v="0"/>
    <x v="1"/>
    <x v="13"/>
  </r>
  <r>
    <x v="921"/>
    <x v="921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x v="921"/>
    <x v="921"/>
    <x v="6"/>
    <b v="0"/>
    <n v="20"/>
    <x v="1"/>
    <x v="13"/>
  </r>
  <r>
    <x v="922"/>
    <x v="922"/>
    <s v="Our goal is to help educate the world about jazz and its components; how it relates to love, romance, and success."/>
    <n v="27000"/>
    <n v="5680"/>
    <x v="2"/>
    <x v="0"/>
    <x v="0"/>
    <n v="1412167393"/>
    <n v="1409143393"/>
    <x v="922"/>
    <x v="922"/>
    <x v="3"/>
    <b v="0"/>
    <n v="30"/>
    <x v="1"/>
    <x v="13"/>
  </r>
  <r>
    <x v="923"/>
    <x v="923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x v="923"/>
    <x v="923"/>
    <x v="3"/>
    <b v="0"/>
    <n v="6"/>
    <x v="1"/>
    <x v="13"/>
  </r>
  <r>
    <x v="924"/>
    <x v="924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x v="924"/>
    <x v="924"/>
    <x v="4"/>
    <b v="0"/>
    <n v="15"/>
    <x v="1"/>
    <x v="13"/>
  </r>
  <r>
    <x v="925"/>
    <x v="925"/>
    <s v="This project is a mix of original &amp; standard song selections.  This phase covers recording and package design expenses."/>
    <n v="6000"/>
    <n v="160"/>
    <x v="2"/>
    <x v="0"/>
    <x v="0"/>
    <n v="1385590111"/>
    <n v="1382994511"/>
    <x v="925"/>
    <x v="925"/>
    <x v="4"/>
    <b v="0"/>
    <n v="5"/>
    <x v="1"/>
    <x v="13"/>
  </r>
  <r>
    <x v="926"/>
    <x v="926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x v="926"/>
    <x v="926"/>
    <x v="7"/>
    <b v="0"/>
    <n v="0"/>
    <x v="1"/>
    <x v="13"/>
  </r>
  <r>
    <x v="927"/>
    <x v="927"/>
    <s v="Studio CD/DVD Solo project of Pianist &amp; Keyboardist Jetro da Silva"/>
    <n v="20000"/>
    <n v="0"/>
    <x v="2"/>
    <x v="0"/>
    <x v="0"/>
    <n v="1337024695"/>
    <n v="1334432695"/>
    <x v="927"/>
    <x v="927"/>
    <x v="5"/>
    <b v="0"/>
    <n v="0"/>
    <x v="1"/>
    <x v="13"/>
  </r>
  <r>
    <x v="928"/>
    <x v="928"/>
    <s v="A real Motown Backup singer on 22 gold and platinum albums headlines her own Jazz CD of Motown songs."/>
    <n v="14500"/>
    <n v="1575"/>
    <x v="2"/>
    <x v="0"/>
    <x v="0"/>
    <n v="1353196800"/>
    <n v="1348864913"/>
    <x v="928"/>
    <x v="928"/>
    <x v="5"/>
    <b v="0"/>
    <n v="28"/>
    <x v="1"/>
    <x v="13"/>
  </r>
  <r>
    <x v="929"/>
    <x v="929"/>
    <s v="I am searching for monetary funding to go into a good recording studio and record experimental intuitive improv jazz."/>
    <n v="500"/>
    <n v="0"/>
    <x v="2"/>
    <x v="0"/>
    <x v="0"/>
    <n v="1333946569"/>
    <n v="1331358169"/>
    <x v="929"/>
    <x v="929"/>
    <x v="5"/>
    <b v="0"/>
    <n v="0"/>
    <x v="1"/>
    <x v="13"/>
  </r>
  <r>
    <x v="930"/>
    <x v="930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x v="930"/>
    <x v="930"/>
    <x v="7"/>
    <b v="0"/>
    <n v="5"/>
    <x v="1"/>
    <x v="13"/>
  </r>
  <r>
    <x v="931"/>
    <x v="931"/>
    <s v="A contemporary jazz project crossing music lines, from jazz to rock walking through some free elements and full of melody!"/>
    <n v="2000"/>
    <n v="131"/>
    <x v="2"/>
    <x v="1"/>
    <x v="1"/>
    <n v="1395007200"/>
    <n v="1392021502"/>
    <x v="931"/>
    <x v="931"/>
    <x v="3"/>
    <b v="0"/>
    <n v="7"/>
    <x v="1"/>
    <x v="13"/>
  </r>
  <r>
    <x v="932"/>
    <x v="932"/>
    <s v="Help me to create my 3rd album, a Christmas CD with 16 Holiday/Original favorites!"/>
    <n v="9500"/>
    <n v="1381"/>
    <x v="2"/>
    <x v="0"/>
    <x v="0"/>
    <n v="1363990545"/>
    <n v="1360106145"/>
    <x v="932"/>
    <x v="932"/>
    <x v="4"/>
    <b v="0"/>
    <n v="30"/>
    <x v="1"/>
    <x v="13"/>
  </r>
  <r>
    <x v="933"/>
    <x v="933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x v="933"/>
    <x v="933"/>
    <x v="3"/>
    <b v="0"/>
    <n v="2"/>
    <x v="1"/>
    <x v="13"/>
  </r>
  <r>
    <x v="934"/>
    <x v="934"/>
    <s v="Ground Effect is my first solo EP project intended to help promote Fusion and creative music music in Saskatchewan and Canada."/>
    <n v="5000"/>
    <n v="1520"/>
    <x v="2"/>
    <x v="5"/>
    <x v="5"/>
    <n v="1399183200"/>
    <n v="1396633284"/>
    <x v="934"/>
    <x v="934"/>
    <x v="3"/>
    <b v="0"/>
    <n v="30"/>
    <x v="1"/>
    <x v="13"/>
  </r>
  <r>
    <x v="935"/>
    <x v="935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x v="935"/>
    <x v="935"/>
    <x v="2"/>
    <b v="0"/>
    <n v="2"/>
    <x v="1"/>
    <x v="13"/>
  </r>
  <r>
    <x v="936"/>
    <x v="936"/>
    <s v="A CD of a live Jazz concert featuring Marti Mendenhall, George Mitchell, Scott Steed and Todd Strait."/>
    <n v="1400"/>
    <n v="0"/>
    <x v="2"/>
    <x v="0"/>
    <x v="0"/>
    <n v="1326916800"/>
    <n v="1323131689"/>
    <x v="936"/>
    <x v="936"/>
    <x v="5"/>
    <b v="0"/>
    <n v="0"/>
    <x v="1"/>
    <x v="13"/>
  </r>
  <r>
    <x v="937"/>
    <x v="937"/>
    <s v="We've been invited to perform at Jazz Festival 2013. We must request funding to successfully manage this special invitation"/>
    <n v="3500"/>
    <n v="40"/>
    <x v="2"/>
    <x v="0"/>
    <x v="0"/>
    <n v="1383509357"/>
    <n v="1380913757"/>
    <x v="937"/>
    <x v="937"/>
    <x v="4"/>
    <b v="0"/>
    <n v="2"/>
    <x v="1"/>
    <x v="13"/>
  </r>
  <r>
    <x v="938"/>
    <x v="938"/>
    <s v="Creating new avenues of exposure for young Jazz &amp; Soul artists_x000a_to express their Art of Music."/>
    <n v="7000"/>
    <n v="25"/>
    <x v="2"/>
    <x v="0"/>
    <x v="0"/>
    <n v="1346585448"/>
    <n v="1343993448"/>
    <x v="938"/>
    <x v="938"/>
    <x v="5"/>
    <b v="0"/>
    <n v="1"/>
    <x v="1"/>
    <x v="13"/>
  </r>
  <r>
    <x v="939"/>
    <x v="939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x v="939"/>
    <x v="939"/>
    <x v="4"/>
    <b v="0"/>
    <n v="2"/>
    <x v="1"/>
    <x v="13"/>
  </r>
  <r>
    <x v="940"/>
    <x v="940"/>
    <s v="The 1st club in your bag should be between your ears!  Light up Your Brain Power. Play Smarter. Swing the LUMIC Band.."/>
    <n v="9000"/>
    <n v="1544"/>
    <x v="2"/>
    <x v="0"/>
    <x v="0"/>
    <n v="1439251926"/>
    <n v="1435363926"/>
    <x v="940"/>
    <x v="940"/>
    <x v="0"/>
    <b v="0"/>
    <n v="14"/>
    <x v="1"/>
    <x v="8"/>
  </r>
  <r>
    <x v="941"/>
    <x v="941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x v="941"/>
    <x v="941"/>
    <x v="1"/>
    <b v="0"/>
    <n v="31"/>
    <x v="1"/>
    <x v="8"/>
  </r>
  <r>
    <x v="942"/>
    <x v="942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x v="942"/>
    <x v="942"/>
    <x v="2"/>
    <b v="0"/>
    <n v="16"/>
    <x v="1"/>
    <x v="8"/>
  </r>
  <r>
    <x v="943"/>
    <x v="943"/>
    <s v="A mask for home or travel that will give you the best, undisturbed sleep of your life."/>
    <n v="3000"/>
    <n v="289"/>
    <x v="2"/>
    <x v="0"/>
    <x v="0"/>
    <n v="1480438905"/>
    <n v="1477843305"/>
    <x v="943"/>
    <x v="943"/>
    <x v="2"/>
    <b v="0"/>
    <n v="12"/>
    <x v="1"/>
    <x v="8"/>
  </r>
  <r>
    <x v="944"/>
    <x v="944"/>
    <s v="Find your pet when it's missing, digitally store pet-related information, and locate pet friend establishments and services."/>
    <n v="50000"/>
    <n v="6663"/>
    <x v="2"/>
    <x v="0"/>
    <x v="0"/>
    <n v="1460988000"/>
    <n v="1458050450"/>
    <x v="944"/>
    <x v="944"/>
    <x v="2"/>
    <b v="0"/>
    <n v="96"/>
    <x v="1"/>
    <x v="8"/>
  </r>
  <r>
    <x v="945"/>
    <x v="945"/>
    <s v="Make your watch Smart ! CT Band is an ultra-thin, high-tech smart watch-strap awarded twice at CES 2017 las vegas"/>
    <n v="100000"/>
    <n v="2484"/>
    <x v="2"/>
    <x v="6"/>
    <x v="3"/>
    <n v="1487462340"/>
    <n v="1482958626"/>
    <x v="945"/>
    <x v="945"/>
    <x v="1"/>
    <b v="0"/>
    <n v="16"/>
    <x v="1"/>
    <x v="8"/>
  </r>
  <r>
    <x v="946"/>
    <x v="946"/>
    <s v="Soft edged-Hard working. The perfect wearable organization for the home and professional shop."/>
    <n v="15000"/>
    <n v="286"/>
    <x v="2"/>
    <x v="0"/>
    <x v="0"/>
    <n v="1473444048"/>
    <n v="1470852048"/>
    <x v="946"/>
    <x v="946"/>
    <x v="2"/>
    <b v="0"/>
    <n v="5"/>
    <x v="1"/>
    <x v="8"/>
  </r>
  <r>
    <x v="947"/>
    <x v="947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x v="947"/>
    <x v="947"/>
    <x v="2"/>
    <b v="0"/>
    <n v="0"/>
    <x v="1"/>
    <x v="8"/>
  </r>
  <r>
    <x v="948"/>
    <x v="948"/>
    <s v="T-Shirt with Led panel controlled by Android app over WiFi. _x000a_Multiple shirts, games, text, video effects support,"/>
    <n v="4000"/>
    <n v="480"/>
    <x v="2"/>
    <x v="9"/>
    <x v="3"/>
    <n v="1457812364"/>
    <n v="1455220364"/>
    <x v="948"/>
    <x v="948"/>
    <x v="2"/>
    <b v="0"/>
    <n v="8"/>
    <x v="1"/>
    <x v="8"/>
  </r>
  <r>
    <x v="949"/>
    <x v="949"/>
    <s v="Der INBED ist ein innovatives Multisensor-Wearable fÃ¼r die SturzprÃ¤vention motorisch eingeschrÃ¤nkter Personen."/>
    <n v="20000"/>
    <n v="273"/>
    <x v="2"/>
    <x v="12"/>
    <x v="3"/>
    <n v="1456016576"/>
    <n v="1450832576"/>
    <x v="949"/>
    <x v="949"/>
    <x v="2"/>
    <b v="0"/>
    <n v="7"/>
    <x v="1"/>
    <x v="8"/>
  </r>
  <r>
    <x v="950"/>
    <x v="950"/>
    <s v="Rider worn tail light brake light. Adheres to virtually any coat, jacket or vest. Stays on even when you get off."/>
    <n v="5000"/>
    <n v="1402"/>
    <x v="2"/>
    <x v="5"/>
    <x v="5"/>
    <n v="1453053661"/>
    <n v="1450461661"/>
    <x v="950"/>
    <x v="950"/>
    <x v="2"/>
    <b v="0"/>
    <n v="24"/>
    <x v="1"/>
    <x v="8"/>
  </r>
  <r>
    <x v="951"/>
    <x v="951"/>
    <s v="Revolutionizing the way we walk our dogs!"/>
    <n v="50000"/>
    <n v="19195"/>
    <x v="2"/>
    <x v="0"/>
    <x v="0"/>
    <n v="1465054872"/>
    <n v="1461166872"/>
    <x v="951"/>
    <x v="951"/>
    <x v="2"/>
    <b v="0"/>
    <n v="121"/>
    <x v="1"/>
    <x v="8"/>
  </r>
  <r>
    <x v="952"/>
    <x v="952"/>
    <s v="Audionoggin: Wireless personal surround sound for the athlete in everyone."/>
    <n v="49000"/>
    <n v="19572"/>
    <x v="2"/>
    <x v="0"/>
    <x v="0"/>
    <n v="1479483812"/>
    <n v="1476888212"/>
    <x v="952"/>
    <x v="952"/>
    <x v="2"/>
    <b v="0"/>
    <n v="196"/>
    <x v="1"/>
    <x v="8"/>
  </r>
  <r>
    <x v="953"/>
    <x v="953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x v="953"/>
    <x v="953"/>
    <x v="0"/>
    <b v="0"/>
    <n v="5"/>
    <x v="1"/>
    <x v="8"/>
  </r>
  <r>
    <x v="954"/>
    <x v="954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x v="954"/>
    <x v="954"/>
    <x v="0"/>
    <b v="0"/>
    <n v="73"/>
    <x v="1"/>
    <x v="8"/>
  </r>
  <r>
    <x v="955"/>
    <x v="955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x v="955"/>
    <x v="955"/>
    <x v="2"/>
    <b v="0"/>
    <n v="93"/>
    <x v="1"/>
    <x v="8"/>
  </r>
  <r>
    <x v="956"/>
    <x v="956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x v="956"/>
    <x v="956"/>
    <x v="0"/>
    <b v="0"/>
    <n v="17"/>
    <x v="1"/>
    <x v="8"/>
  </r>
  <r>
    <x v="957"/>
    <x v="957"/>
    <s v="A Leather Smart watch Band, that NEVER needs to be charged for only $37!"/>
    <n v="12000"/>
    <n v="233"/>
    <x v="2"/>
    <x v="0"/>
    <x v="0"/>
    <n v="1479392133"/>
    <n v="1476710133"/>
    <x v="957"/>
    <x v="957"/>
    <x v="2"/>
    <b v="0"/>
    <n v="7"/>
    <x v="1"/>
    <x v="8"/>
  </r>
  <r>
    <x v="958"/>
    <x v="958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x v="958"/>
    <x v="958"/>
    <x v="0"/>
    <b v="0"/>
    <n v="17"/>
    <x v="1"/>
    <x v="8"/>
  </r>
  <r>
    <x v="959"/>
    <x v="959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x v="959"/>
    <x v="959"/>
    <x v="0"/>
    <b v="0"/>
    <n v="171"/>
    <x v="1"/>
    <x v="8"/>
  </r>
  <r>
    <x v="960"/>
    <x v="960"/>
    <s v="Kai sits right behind your ear and lets you access a smart voice interface 24/7. Call, text, search, and even call an Uber."/>
    <n v="55650"/>
    <n v="25655"/>
    <x v="2"/>
    <x v="0"/>
    <x v="0"/>
    <n v="1489500155"/>
    <n v="1485874955"/>
    <x v="960"/>
    <x v="960"/>
    <x v="1"/>
    <b v="0"/>
    <n v="188"/>
    <x v="1"/>
    <x v="8"/>
  </r>
  <r>
    <x v="961"/>
    <x v="961"/>
    <s v="Active, happy &amp; healthy together! _x000a_Thatâ€™s our mission for all dogs and their parents."/>
    <n v="95000"/>
    <n v="40079"/>
    <x v="2"/>
    <x v="0"/>
    <x v="0"/>
    <n v="1487617200"/>
    <n v="1483634335"/>
    <x v="961"/>
    <x v="961"/>
    <x v="1"/>
    <b v="0"/>
    <n v="110"/>
    <x v="1"/>
    <x v="8"/>
  </r>
  <r>
    <x v="962"/>
    <x v="962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x v="962"/>
    <x v="962"/>
    <x v="2"/>
    <b v="0"/>
    <n v="37"/>
    <x v="1"/>
    <x v="8"/>
  </r>
  <r>
    <x v="963"/>
    <x v="963"/>
    <s v="WE are molding an educated, motivated, non violent GENERATION!"/>
    <n v="35000"/>
    <n v="377"/>
    <x v="2"/>
    <x v="0"/>
    <x v="0"/>
    <n v="1476717319"/>
    <n v="1473693319"/>
    <x v="963"/>
    <x v="963"/>
    <x v="2"/>
    <b v="0"/>
    <n v="9"/>
    <x v="1"/>
    <x v="8"/>
  </r>
  <r>
    <x v="964"/>
    <x v="964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x v="964"/>
    <x v="964"/>
    <x v="0"/>
    <b v="0"/>
    <n v="29"/>
    <x v="1"/>
    <x v="8"/>
  </r>
  <r>
    <x v="965"/>
    <x v="965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x v="965"/>
    <x v="965"/>
    <x v="2"/>
    <b v="0"/>
    <n v="6"/>
    <x v="1"/>
    <x v="8"/>
  </r>
  <r>
    <x v="966"/>
    <x v="966"/>
    <s v="ICE SHIRT; running, multi-sport, cycling, &amp; athletic wear shirts that hold melting ice to cool you on hot days."/>
    <n v="12000"/>
    <n v="1776"/>
    <x v="2"/>
    <x v="0"/>
    <x v="0"/>
    <n v="1475766932"/>
    <n v="1473174932"/>
    <x v="966"/>
    <x v="966"/>
    <x v="2"/>
    <b v="0"/>
    <n v="30"/>
    <x v="1"/>
    <x v="8"/>
  </r>
  <r>
    <x v="967"/>
    <x v="967"/>
    <s v="Better Beanie is the new therapeutic wearable designed to assist you while keeping your hands free."/>
    <n v="20000"/>
    <n v="3562"/>
    <x v="2"/>
    <x v="0"/>
    <x v="0"/>
    <n v="1461301574"/>
    <n v="1456121174"/>
    <x v="967"/>
    <x v="967"/>
    <x v="2"/>
    <b v="0"/>
    <n v="81"/>
    <x v="1"/>
    <x v="8"/>
  </r>
  <r>
    <x v="968"/>
    <x v="968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x v="968"/>
    <x v="968"/>
    <x v="3"/>
    <b v="0"/>
    <n v="4"/>
    <x v="1"/>
    <x v="8"/>
  </r>
  <r>
    <x v="969"/>
    <x v="969"/>
    <s v="Geek &amp; Chic Smart Jewelry Collection, Wearables Meet Style!"/>
    <n v="30000"/>
    <n v="14000"/>
    <x v="2"/>
    <x v="14"/>
    <x v="10"/>
    <n v="1486624607"/>
    <n v="1483773407"/>
    <x v="969"/>
    <x v="969"/>
    <x v="1"/>
    <b v="0"/>
    <n v="11"/>
    <x v="1"/>
    <x v="8"/>
  </r>
  <r>
    <x v="970"/>
    <x v="970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x v="970"/>
    <x v="970"/>
    <x v="1"/>
    <b v="0"/>
    <n v="14"/>
    <x v="1"/>
    <x v="8"/>
  </r>
  <r>
    <x v="971"/>
    <x v="971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x v="971"/>
    <x v="971"/>
    <x v="0"/>
    <b v="0"/>
    <n v="5"/>
    <x v="1"/>
    <x v="8"/>
  </r>
  <r>
    <x v="972"/>
    <x v="972"/>
    <s v="Slackers Patent-Pending Magnetic Clip and Cable System, Amazing Sound, Durability and Value Can't Be Beat...AT ANY PRICE!!"/>
    <n v="20000"/>
    <n v="6925"/>
    <x v="2"/>
    <x v="0"/>
    <x v="0"/>
    <n v="1409813940"/>
    <n v="1407271598"/>
    <x v="972"/>
    <x v="972"/>
    <x v="3"/>
    <b v="0"/>
    <n v="45"/>
    <x v="1"/>
    <x v="8"/>
  </r>
  <r>
    <x v="973"/>
    <x v="973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x v="973"/>
    <x v="973"/>
    <x v="0"/>
    <b v="0"/>
    <n v="8"/>
    <x v="1"/>
    <x v="8"/>
  </r>
  <r>
    <x v="974"/>
    <x v="974"/>
    <s v="The device that allows those with artificial knees or arthritic knees to kneel down without putting pressure on their knees."/>
    <n v="50000"/>
    <n v="280"/>
    <x v="2"/>
    <x v="0"/>
    <x v="0"/>
    <n v="1458925156"/>
    <n v="1456336756"/>
    <x v="974"/>
    <x v="974"/>
    <x v="2"/>
    <b v="0"/>
    <n v="3"/>
    <x v="1"/>
    <x v="8"/>
  </r>
  <r>
    <x v="975"/>
    <x v="975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x v="975"/>
    <x v="975"/>
    <x v="2"/>
    <b v="0"/>
    <n v="24"/>
    <x v="1"/>
    <x v="8"/>
  </r>
  <r>
    <x v="976"/>
    <x v="976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x v="976"/>
    <x v="976"/>
    <x v="0"/>
    <b v="0"/>
    <n v="18"/>
    <x v="1"/>
    <x v="8"/>
  </r>
  <r>
    <x v="977"/>
    <x v="977"/>
    <s v="The unique adapter to apply standard watch straps at your Samsung Gear S2 Sport and Sport 3G! Small, functional and handsome."/>
    <n v="2700"/>
    <n v="909"/>
    <x v="2"/>
    <x v="15"/>
    <x v="3"/>
    <n v="1456094197"/>
    <n v="1453502197"/>
    <x v="977"/>
    <x v="977"/>
    <x v="2"/>
    <b v="0"/>
    <n v="12"/>
    <x v="1"/>
    <x v="8"/>
  </r>
  <r>
    <x v="978"/>
    <x v="978"/>
    <s v="hidn tempo is an intelligent watch band that allows you to monitor your stress and manage it anywhere, anytime."/>
    <n v="172889"/>
    <n v="97273"/>
    <x v="2"/>
    <x v="11"/>
    <x v="9"/>
    <n v="1456385101"/>
    <n v="1453793101"/>
    <x v="978"/>
    <x v="978"/>
    <x v="2"/>
    <b v="0"/>
    <n v="123"/>
    <x v="1"/>
    <x v="8"/>
  </r>
  <r>
    <x v="979"/>
    <x v="979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x v="979"/>
    <x v="979"/>
    <x v="2"/>
    <b v="0"/>
    <n v="96"/>
    <x v="1"/>
    <x v="8"/>
  </r>
  <r>
    <x v="980"/>
    <x v="980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x v="980"/>
    <x v="980"/>
    <x v="3"/>
    <b v="0"/>
    <n v="31"/>
    <x v="1"/>
    <x v="8"/>
  </r>
  <r>
    <x v="981"/>
    <x v="981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x v="981"/>
    <x v="981"/>
    <x v="3"/>
    <b v="0"/>
    <n v="4"/>
    <x v="1"/>
    <x v="8"/>
  </r>
  <r>
    <x v="982"/>
    <x v="982"/>
    <s v="revolutonary ultra-slim 2-in-1 Smart  2-in-1 I-PHONE handle/WALLETtm with 360 rotatiion"/>
    <n v="17500"/>
    <n v="3"/>
    <x v="2"/>
    <x v="0"/>
    <x v="0"/>
    <n v="1475431486"/>
    <n v="1472839486"/>
    <x v="982"/>
    <x v="982"/>
    <x v="2"/>
    <b v="0"/>
    <n v="3"/>
    <x v="1"/>
    <x v="8"/>
  </r>
  <r>
    <x v="983"/>
    <x v="983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x v="983"/>
    <x v="983"/>
    <x v="2"/>
    <b v="0"/>
    <n v="179"/>
    <x v="1"/>
    <x v="8"/>
  </r>
  <r>
    <x v="984"/>
    <x v="984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x v="984"/>
    <x v="984"/>
    <x v="0"/>
    <b v="0"/>
    <n v="3"/>
    <x v="1"/>
    <x v="8"/>
  </r>
  <r>
    <x v="985"/>
    <x v="985"/>
    <s v="Make your heart shine and watch it work! Cardiglow tracks improvements, times intervals and translates heart rate into color."/>
    <n v="30000"/>
    <n v="1888"/>
    <x v="2"/>
    <x v="12"/>
    <x v="3"/>
    <n v="1451602800"/>
    <n v="1449011610"/>
    <x v="985"/>
    <x v="985"/>
    <x v="0"/>
    <b v="0"/>
    <n v="23"/>
    <x v="1"/>
    <x v="8"/>
  </r>
  <r>
    <x v="986"/>
    <x v="986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x v="986"/>
    <x v="986"/>
    <x v="2"/>
    <b v="0"/>
    <n v="23"/>
    <x v="1"/>
    <x v="8"/>
  </r>
  <r>
    <x v="987"/>
    <x v="987"/>
    <s v="Always know where your precious children are. Let them explore the world freely and in a secure way by using the Kidswatcher."/>
    <n v="50000"/>
    <n v="6610"/>
    <x v="2"/>
    <x v="9"/>
    <x v="3"/>
    <n v="1403507050"/>
    <n v="1400051050"/>
    <x v="987"/>
    <x v="987"/>
    <x v="3"/>
    <b v="0"/>
    <n v="41"/>
    <x v="1"/>
    <x v="8"/>
  </r>
  <r>
    <x v="988"/>
    <x v="988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x v="988"/>
    <x v="988"/>
    <x v="2"/>
    <b v="0"/>
    <n v="0"/>
    <x v="1"/>
    <x v="8"/>
  </r>
  <r>
    <x v="989"/>
    <x v="989"/>
    <s v="The most useful phone charger you will ever buy"/>
    <n v="10000"/>
    <n v="1677"/>
    <x v="2"/>
    <x v="0"/>
    <x v="0"/>
    <n v="1475101495"/>
    <n v="1472509495"/>
    <x v="989"/>
    <x v="989"/>
    <x v="2"/>
    <b v="0"/>
    <n v="32"/>
    <x v="1"/>
    <x v="8"/>
  </r>
  <r>
    <x v="990"/>
    <x v="990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x v="990"/>
    <x v="990"/>
    <x v="3"/>
    <b v="0"/>
    <n v="2"/>
    <x v="1"/>
    <x v="8"/>
  </r>
  <r>
    <x v="991"/>
    <x v="991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x v="991"/>
    <x v="991"/>
    <x v="2"/>
    <b v="0"/>
    <n v="7"/>
    <x v="1"/>
    <x v="8"/>
  </r>
  <r>
    <x v="992"/>
    <x v="992"/>
    <s v="The HOTTEST and COOLEST thing yet! WairConditioning... an entirely new level of comfortability!"/>
    <n v="100000"/>
    <n v="467"/>
    <x v="2"/>
    <x v="0"/>
    <x v="0"/>
    <n v="1462655519"/>
    <n v="1457475119"/>
    <x v="992"/>
    <x v="992"/>
    <x v="2"/>
    <b v="0"/>
    <n v="4"/>
    <x v="1"/>
    <x v="8"/>
  </r>
  <r>
    <x v="993"/>
    <x v="993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x v="993"/>
    <x v="993"/>
    <x v="2"/>
    <b v="0"/>
    <n v="196"/>
    <x v="1"/>
    <x v="8"/>
  </r>
  <r>
    <x v="994"/>
    <x v="994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x v="994"/>
    <x v="994"/>
    <x v="3"/>
    <b v="0"/>
    <n v="11"/>
    <x v="1"/>
    <x v="8"/>
  </r>
  <r>
    <x v="995"/>
    <x v="995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x v="995"/>
    <x v="995"/>
    <x v="3"/>
    <b v="0"/>
    <n v="9"/>
    <x v="1"/>
    <x v="8"/>
  </r>
  <r>
    <x v="996"/>
    <x v="996"/>
    <s v="Study the behaviour of technical communities by tracking their movement  through wearables"/>
    <n v="4000"/>
    <n v="65"/>
    <x v="2"/>
    <x v="0"/>
    <x v="0"/>
    <n v="1406474820"/>
    <n v="1403902060"/>
    <x v="996"/>
    <x v="996"/>
    <x v="3"/>
    <b v="0"/>
    <n v="5"/>
    <x v="1"/>
    <x v="8"/>
  </r>
  <r>
    <x v="997"/>
    <x v="997"/>
    <s v="The iPhanny keeps your iPhone 6 safe from bending in those dangerous pants pockets."/>
    <n v="5000"/>
    <n v="65"/>
    <x v="2"/>
    <x v="0"/>
    <x v="0"/>
    <n v="1417145297"/>
    <n v="1414549697"/>
    <x v="997"/>
    <x v="997"/>
    <x v="3"/>
    <b v="0"/>
    <n v="8"/>
    <x v="1"/>
    <x v="8"/>
  </r>
  <r>
    <x v="998"/>
    <x v="998"/>
    <s v="Ollinfit is the first wearable fitness trainer with 3 sensors for superior accuracy, feedback and results."/>
    <n v="60000"/>
    <n v="35135"/>
    <x v="2"/>
    <x v="5"/>
    <x v="5"/>
    <n v="1447909401"/>
    <n v="1444017801"/>
    <x v="998"/>
    <x v="998"/>
    <x v="0"/>
    <b v="0"/>
    <n v="229"/>
    <x v="1"/>
    <x v="8"/>
  </r>
  <r>
    <x v="999"/>
    <x v="999"/>
    <s v="Built in running, cycling, pedometer, and golf features for the edge you need to perform at your very best!"/>
    <n v="150000"/>
    <n v="11683"/>
    <x v="2"/>
    <x v="5"/>
    <x v="5"/>
    <n v="1415865720"/>
    <n v="1413270690"/>
    <x v="999"/>
    <x v="999"/>
    <x v="3"/>
    <b v="0"/>
    <n v="40"/>
    <x v="1"/>
    <x v="8"/>
  </r>
  <r>
    <x v="1000"/>
    <x v="1000"/>
    <s v="Ristola watches made in La Chaux de-Fonds, Switzerland. A new brand of COSC and ISO Certified Professional watches."/>
    <n v="894700"/>
    <n v="19824"/>
    <x v="1"/>
    <x v="0"/>
    <x v="0"/>
    <n v="1489537560"/>
    <n v="1484357160"/>
    <x v="1000"/>
    <x v="1000"/>
    <x v="1"/>
    <b v="0"/>
    <n v="6"/>
    <x v="1"/>
    <x v="8"/>
  </r>
  <r>
    <x v="1001"/>
    <x v="1001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x v="1001"/>
    <x v="1001"/>
    <x v="1"/>
    <b v="0"/>
    <n v="4"/>
    <x v="1"/>
    <x v="8"/>
  </r>
  <r>
    <x v="1002"/>
    <x v="1002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x v="1002"/>
    <x v="1002"/>
    <x v="0"/>
    <b v="0"/>
    <n v="22"/>
    <x v="1"/>
    <x v="8"/>
  </r>
  <r>
    <x v="1003"/>
    <x v="1003"/>
    <s v="Connected, heating, premium quality and comfortable leather sneakers - hand-crafted in France."/>
    <n v="20000"/>
    <n v="3211"/>
    <x v="1"/>
    <x v="6"/>
    <x v="3"/>
    <n v="1489680061"/>
    <n v="1487091661"/>
    <x v="1003"/>
    <x v="1003"/>
    <x v="1"/>
    <b v="0"/>
    <n v="15"/>
    <x v="1"/>
    <x v="8"/>
  </r>
  <r>
    <x v="1004"/>
    <x v="1004"/>
    <s v="Harnessing wearable technology as a powerful defense for food-allergy children."/>
    <n v="25000"/>
    <n v="20552"/>
    <x v="1"/>
    <x v="0"/>
    <x v="0"/>
    <n v="1455814827"/>
    <n v="1453222827"/>
    <x v="1004"/>
    <x v="1004"/>
    <x v="2"/>
    <b v="0"/>
    <n v="95"/>
    <x v="1"/>
    <x v="8"/>
  </r>
  <r>
    <x v="1005"/>
    <x v="1005"/>
    <s v="The Forcite Alpine helmet records 4K footage and keeps you connected all in one sleek design."/>
    <n v="200000"/>
    <n v="150102"/>
    <x v="1"/>
    <x v="0"/>
    <x v="0"/>
    <n v="1446217183"/>
    <n v="1443538783"/>
    <x v="1005"/>
    <x v="1005"/>
    <x v="0"/>
    <b v="0"/>
    <n v="161"/>
    <x v="1"/>
    <x v="8"/>
  </r>
  <r>
    <x v="1006"/>
    <x v="1006"/>
    <s v="Sweat resistant, colorful, durable, CUSTOMIZABLE, watch bands &amp; protector bands that fit the Moto360 smartwatch."/>
    <n v="4000"/>
    <n v="234"/>
    <x v="1"/>
    <x v="0"/>
    <x v="0"/>
    <n v="1418368260"/>
    <n v="1417654672"/>
    <x v="1006"/>
    <x v="1006"/>
    <x v="3"/>
    <b v="0"/>
    <n v="8"/>
    <x v="1"/>
    <x v="8"/>
  </r>
  <r>
    <x v="1007"/>
    <x v="1007"/>
    <s v="Our knee sleeve monitors your muscles and recommends rest time (on a mobile app) when it detects overexertion!"/>
    <n v="30000"/>
    <n v="13296"/>
    <x v="1"/>
    <x v="0"/>
    <x v="0"/>
    <n v="1481727623"/>
    <n v="1478095223"/>
    <x v="1007"/>
    <x v="1007"/>
    <x v="2"/>
    <b v="0"/>
    <n v="76"/>
    <x v="1"/>
    <x v="8"/>
  </r>
  <r>
    <x v="1008"/>
    <x v="1008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x v="1008"/>
    <x v="1008"/>
    <x v="2"/>
    <b v="0"/>
    <n v="1"/>
    <x v="1"/>
    <x v="8"/>
  </r>
  <r>
    <x v="1009"/>
    <x v="1009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x v="1009"/>
    <x v="1009"/>
    <x v="2"/>
    <b v="0"/>
    <n v="101"/>
    <x v="1"/>
    <x v="8"/>
  </r>
  <r>
    <x v="1010"/>
    <x v="1010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x v="1010"/>
    <x v="1010"/>
    <x v="2"/>
    <b v="0"/>
    <n v="4"/>
    <x v="1"/>
    <x v="8"/>
  </r>
  <r>
    <x v="1011"/>
    <x v="1011"/>
    <s v="The first action sports training sleeve/leg protector of its kind to offer an unduplicated level of targeted protection!"/>
    <n v="20000"/>
    <n v="75"/>
    <x v="1"/>
    <x v="0"/>
    <x v="0"/>
    <n v="1418938395"/>
    <n v="1415050395"/>
    <x v="1011"/>
    <x v="1011"/>
    <x v="3"/>
    <b v="0"/>
    <n v="1"/>
    <x v="1"/>
    <x v="8"/>
  </r>
  <r>
    <x v="1012"/>
    <x v="1012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x v="1012"/>
    <x v="1012"/>
    <x v="1"/>
    <b v="0"/>
    <n v="775"/>
    <x v="1"/>
    <x v="8"/>
  </r>
  <r>
    <x v="1013"/>
    <x v="1013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x v="1013"/>
    <x v="1013"/>
    <x v="0"/>
    <b v="0"/>
    <n v="90"/>
    <x v="1"/>
    <x v="8"/>
  </r>
  <r>
    <x v="1014"/>
    <x v="1014"/>
    <s v="CHEMION is an eyewear device that lets you show your creativity to the world."/>
    <n v="10000"/>
    <n v="3060"/>
    <x v="1"/>
    <x v="0"/>
    <x v="0"/>
    <n v="1420070615"/>
    <n v="1415750615"/>
    <x v="1014"/>
    <x v="1014"/>
    <x v="0"/>
    <b v="0"/>
    <n v="16"/>
    <x v="1"/>
    <x v="8"/>
  </r>
  <r>
    <x v="1015"/>
    <x v="1015"/>
    <s v="SKIN - The wearable music remote control which makes your fitness lifestyle a bit easier"/>
    <n v="9000"/>
    <n v="240"/>
    <x v="1"/>
    <x v="16"/>
    <x v="11"/>
    <n v="1448489095"/>
    <n v="1445893495"/>
    <x v="1015"/>
    <x v="1015"/>
    <x v="0"/>
    <b v="0"/>
    <n v="6"/>
    <x v="1"/>
    <x v="8"/>
  </r>
  <r>
    <x v="1016"/>
    <x v="1016"/>
    <s v="Send an alert for help and find missing people, pets, and valuables with the touch of a button. Get yours today!"/>
    <n v="100000"/>
    <n v="2842"/>
    <x v="1"/>
    <x v="0"/>
    <x v="0"/>
    <n v="1459992856"/>
    <n v="1456108456"/>
    <x v="1016"/>
    <x v="1016"/>
    <x v="2"/>
    <b v="0"/>
    <n v="38"/>
    <x v="1"/>
    <x v="8"/>
  </r>
  <r>
    <x v="1017"/>
    <x v="1017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x v="1017"/>
    <x v="1017"/>
    <x v="0"/>
    <b v="0"/>
    <n v="355"/>
    <x v="1"/>
    <x v="8"/>
  </r>
  <r>
    <x v="1018"/>
    <x v="1018"/>
    <s v="Owl is a fitness tracker along with an accompanying iOS app, that is both fun and interactive for children."/>
    <n v="20000"/>
    <n v="621"/>
    <x v="1"/>
    <x v="0"/>
    <x v="0"/>
    <n v="1468496933"/>
    <n v="1465904933"/>
    <x v="1018"/>
    <x v="1018"/>
    <x v="2"/>
    <b v="0"/>
    <n v="7"/>
    <x v="1"/>
    <x v="8"/>
  </r>
  <r>
    <x v="1019"/>
    <x v="1019"/>
    <s v="Tempi Is a Wearable Bluetooth Device That Gives Accurate Temperature and Humidity Readings."/>
    <n v="45000"/>
    <n v="21300"/>
    <x v="1"/>
    <x v="0"/>
    <x v="0"/>
    <n v="1423092149"/>
    <n v="1420500149"/>
    <x v="1019"/>
    <x v="1019"/>
    <x v="0"/>
    <b v="0"/>
    <n v="400"/>
    <x v="1"/>
    <x v="8"/>
  </r>
  <r>
    <x v="1020"/>
    <x v="1020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x v="1020"/>
    <x v="1020"/>
    <x v="0"/>
    <b v="0"/>
    <n v="30"/>
    <x v="0"/>
    <x v="15"/>
  </r>
  <r>
    <x v="1021"/>
    <x v="1021"/>
    <s v="Rick and Morty concept album written by Allie Goertz + music video directed by Paul B. Cummings!"/>
    <n v="3000"/>
    <n v="10554.11"/>
    <x v="0"/>
    <x v="0"/>
    <x v="0"/>
    <n v="1445054400"/>
    <n v="1443074571"/>
    <x v="1021"/>
    <x v="1021"/>
    <x v="0"/>
    <b v="1"/>
    <n v="478"/>
    <x v="0"/>
    <x v="15"/>
  </r>
  <r>
    <x v="1022"/>
    <x v="1022"/>
    <s v="Help get four new bootlegs onto vinyl in the second installment of my series!"/>
    <n v="2000"/>
    <n v="2298"/>
    <x v="0"/>
    <x v="0"/>
    <x v="0"/>
    <n v="1431876677"/>
    <n v="1429284677"/>
    <x v="1022"/>
    <x v="1022"/>
    <x v="0"/>
    <b v="1"/>
    <n v="74"/>
    <x v="0"/>
    <x v="15"/>
  </r>
  <r>
    <x v="1023"/>
    <x v="1023"/>
    <s v="A collaborative, electronic journey helmed by producer Christopher Bingham and guitarist Carlos Montero."/>
    <n v="2000"/>
    <n v="4743"/>
    <x v="0"/>
    <x v="1"/>
    <x v="1"/>
    <n v="1434837861"/>
    <n v="1432245861"/>
    <x v="1023"/>
    <x v="1023"/>
    <x v="0"/>
    <b v="0"/>
    <n v="131"/>
    <x v="0"/>
    <x v="15"/>
  </r>
  <r>
    <x v="1024"/>
    <x v="1024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x v="1024"/>
    <x v="1024"/>
    <x v="2"/>
    <b v="1"/>
    <n v="61"/>
    <x v="0"/>
    <x v="15"/>
  </r>
  <r>
    <x v="1025"/>
    <x v="1025"/>
    <s v="Jake Kaufman and Jessie Seely present THE WORLD'S FIRST VIRTUAL REALITY ROCK OPERA."/>
    <n v="70000"/>
    <n v="76949.820000000007"/>
    <x v="0"/>
    <x v="0"/>
    <x v="0"/>
    <n v="1426532437"/>
    <n v="1423944037"/>
    <x v="1025"/>
    <x v="1025"/>
    <x v="0"/>
    <b v="1"/>
    <n v="1071"/>
    <x v="0"/>
    <x v="15"/>
  </r>
  <r>
    <x v="1026"/>
    <x v="1026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x v="1026"/>
    <x v="1026"/>
    <x v="2"/>
    <b v="1"/>
    <n v="122"/>
    <x v="0"/>
    <x v="15"/>
  </r>
  <r>
    <x v="1027"/>
    <x v="1027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x v="1027"/>
    <x v="1027"/>
    <x v="3"/>
    <b v="1"/>
    <n v="111"/>
    <x v="0"/>
    <x v="15"/>
  </r>
  <r>
    <x v="1028"/>
    <x v="1028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x v="1028"/>
    <x v="1028"/>
    <x v="1"/>
    <b v="1"/>
    <n v="255"/>
    <x v="0"/>
    <x v="15"/>
  </r>
  <r>
    <x v="1029"/>
    <x v="1029"/>
    <s v="We want to recreate last years massive Valborgparty in Lund but this time even bigger!"/>
    <n v="10000"/>
    <n v="11176"/>
    <x v="0"/>
    <x v="11"/>
    <x v="9"/>
    <n v="1428184740"/>
    <n v="1423501507"/>
    <x v="1029"/>
    <x v="1029"/>
    <x v="0"/>
    <b v="0"/>
    <n v="141"/>
    <x v="0"/>
    <x v="15"/>
  </r>
  <r>
    <x v="1030"/>
    <x v="1030"/>
    <s v="Help fund the latest Gothsicles mega-album, I FEEL SICLE!"/>
    <n v="2000"/>
    <n v="6842"/>
    <x v="0"/>
    <x v="0"/>
    <x v="0"/>
    <n v="1473680149"/>
    <n v="1472470549"/>
    <x v="1030"/>
    <x v="1030"/>
    <x v="2"/>
    <b v="0"/>
    <n v="159"/>
    <x v="0"/>
    <x v="15"/>
  </r>
  <r>
    <x v="1031"/>
    <x v="1031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x v="1031"/>
    <x v="1031"/>
    <x v="0"/>
    <b v="0"/>
    <n v="99"/>
    <x v="0"/>
    <x v="15"/>
  </r>
  <r>
    <x v="1032"/>
    <x v="1032"/>
    <s v="Ideal for living rooms and open spaces."/>
    <n v="5400"/>
    <n v="5858.84"/>
    <x v="0"/>
    <x v="0"/>
    <x v="0"/>
    <n v="1466697625"/>
    <n v="1464105625"/>
    <x v="1032"/>
    <x v="1032"/>
    <x v="2"/>
    <b v="0"/>
    <n v="96"/>
    <x v="0"/>
    <x v="15"/>
  </r>
  <r>
    <x v="1033"/>
    <x v="1033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x v="1033"/>
    <x v="1033"/>
    <x v="2"/>
    <b v="0"/>
    <n v="27"/>
    <x v="0"/>
    <x v="15"/>
  </r>
  <r>
    <x v="1034"/>
    <x v="1034"/>
    <s v="Mazedude presents an arranged album of game music, honoring American composers and featuring several guest performers"/>
    <n v="5000"/>
    <n v="6500.09"/>
    <x v="0"/>
    <x v="0"/>
    <x v="0"/>
    <n v="1470369540"/>
    <n v="1467604804"/>
    <x v="1034"/>
    <x v="1034"/>
    <x v="2"/>
    <b v="0"/>
    <n v="166"/>
    <x v="0"/>
    <x v="15"/>
  </r>
  <r>
    <x v="1035"/>
    <x v="1035"/>
    <s v="Project Nintendo. A big honkin' game cartridge sleeve and two awesome 12&quot; breakbeat vinyl records and a POSTER inside!"/>
    <n v="4600"/>
    <n v="4952"/>
    <x v="0"/>
    <x v="0"/>
    <x v="0"/>
    <n v="1423668220"/>
    <n v="1421076220"/>
    <x v="1035"/>
    <x v="1035"/>
    <x v="0"/>
    <b v="0"/>
    <n v="76"/>
    <x v="0"/>
    <x v="15"/>
  </r>
  <r>
    <x v="1036"/>
    <x v="1036"/>
    <s v="Help this Soulful &amp; Cinematic Glitch-Pop Songwriter Bring her Music to the World!  (And your Ears:)"/>
    <n v="4500"/>
    <n v="5056.22"/>
    <x v="0"/>
    <x v="0"/>
    <x v="0"/>
    <n v="1357545600"/>
    <n v="1354790790"/>
    <x v="1036"/>
    <x v="1036"/>
    <x v="4"/>
    <b v="0"/>
    <n v="211"/>
    <x v="0"/>
    <x v="15"/>
  </r>
  <r>
    <x v="1037"/>
    <x v="1037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x v="1037"/>
    <x v="1037"/>
    <x v="0"/>
    <b v="0"/>
    <n v="21"/>
    <x v="0"/>
    <x v="15"/>
  </r>
  <r>
    <x v="1038"/>
    <x v="1038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x v="1038"/>
    <x v="1038"/>
    <x v="2"/>
    <b v="0"/>
    <n v="61"/>
    <x v="0"/>
    <x v="15"/>
  </r>
  <r>
    <x v="1039"/>
    <x v="1039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x v="1039"/>
    <x v="1039"/>
    <x v="2"/>
    <b v="0"/>
    <n v="30"/>
    <x v="0"/>
    <x v="15"/>
  </r>
  <r>
    <x v="1040"/>
    <x v="1040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x v="1040"/>
    <x v="1040"/>
    <x v="2"/>
    <b v="0"/>
    <n v="1"/>
    <x v="1"/>
    <x v="16"/>
  </r>
  <r>
    <x v="1041"/>
    <x v="1041"/>
    <s v="I am trying to document what it is like to plunge head first into the music/audio industry as an intern."/>
    <n v="50"/>
    <n v="0"/>
    <x v="1"/>
    <x v="0"/>
    <x v="0"/>
    <n v="1406769992"/>
    <n v="1405041992"/>
    <x v="1041"/>
    <x v="1041"/>
    <x v="3"/>
    <b v="0"/>
    <n v="0"/>
    <x v="1"/>
    <x v="16"/>
  </r>
  <r>
    <x v="1042"/>
    <x v="1042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x v="1042"/>
    <x v="1042"/>
    <x v="3"/>
    <b v="0"/>
    <n v="1"/>
    <x v="1"/>
    <x v="16"/>
  </r>
  <r>
    <x v="1043"/>
    <x v="1043"/>
    <s v="We're seeking funding for a special 10th Anniversary PRINT EDITION! Receive your own copy for only $8"/>
    <n v="100000"/>
    <n v="8537"/>
    <x v="1"/>
    <x v="0"/>
    <x v="0"/>
    <n v="1432101855"/>
    <n v="1429509855"/>
    <x v="1043"/>
    <x v="1043"/>
    <x v="0"/>
    <b v="0"/>
    <n v="292"/>
    <x v="1"/>
    <x v="16"/>
  </r>
  <r>
    <x v="1044"/>
    <x v="1044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x v="1044"/>
    <x v="1044"/>
    <x v="0"/>
    <b v="0"/>
    <n v="2"/>
    <x v="1"/>
    <x v="16"/>
  </r>
  <r>
    <x v="1045"/>
    <x v="1045"/>
    <s v="In Case Of Emergency is a radio talk show for preppers, beginning preppers, and with preparedness in mind."/>
    <n v="10000"/>
    <n v="266"/>
    <x v="1"/>
    <x v="0"/>
    <x v="0"/>
    <n v="1408827550"/>
    <n v="1406235550"/>
    <x v="1045"/>
    <x v="1045"/>
    <x v="3"/>
    <b v="0"/>
    <n v="8"/>
    <x v="1"/>
    <x v="16"/>
  </r>
  <r>
    <x v="1046"/>
    <x v="1046"/>
    <s v="All Things Horses is slowly becoming the greatest podcast on the internet and we are looking to upgrade the studio and software."/>
    <n v="3000"/>
    <n v="0"/>
    <x v="1"/>
    <x v="12"/>
    <x v="3"/>
    <n v="1451161560"/>
    <n v="1447273560"/>
    <x v="1046"/>
    <x v="1046"/>
    <x v="0"/>
    <b v="0"/>
    <n v="0"/>
    <x v="1"/>
    <x v="16"/>
  </r>
  <r>
    <x v="1047"/>
    <x v="1047"/>
    <s v="I wish to start a new podcast called Voices of Texas, and I want to interview interesting people of Texas each week."/>
    <n v="2000"/>
    <n v="1"/>
    <x v="1"/>
    <x v="0"/>
    <x v="0"/>
    <n v="1415219915"/>
    <n v="1412624315"/>
    <x v="1047"/>
    <x v="1047"/>
    <x v="3"/>
    <b v="0"/>
    <n v="1"/>
    <x v="1"/>
    <x v="16"/>
  </r>
  <r>
    <x v="1048"/>
    <x v="1048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x v="1048"/>
    <x v="1048"/>
    <x v="2"/>
    <b v="0"/>
    <n v="4"/>
    <x v="1"/>
    <x v="16"/>
  </r>
  <r>
    <x v="1049"/>
    <x v="1049"/>
    <s v="------"/>
    <n v="12000"/>
    <n v="0"/>
    <x v="1"/>
    <x v="0"/>
    <x v="0"/>
    <n v="1455272445"/>
    <n v="1452680445"/>
    <x v="1049"/>
    <x v="1049"/>
    <x v="2"/>
    <b v="0"/>
    <n v="0"/>
    <x v="1"/>
    <x v="16"/>
  </r>
  <r>
    <x v="1050"/>
    <x v="1050"/>
    <s v="Secularism is on the rise and I hear you.Talk to me."/>
    <n v="2500"/>
    <n v="0"/>
    <x v="1"/>
    <x v="0"/>
    <x v="0"/>
    <n v="1442257677"/>
    <n v="1439665677"/>
    <x v="1050"/>
    <x v="1050"/>
    <x v="0"/>
    <b v="0"/>
    <n v="0"/>
    <x v="1"/>
    <x v="16"/>
  </r>
  <r>
    <x v="1051"/>
    <x v="1051"/>
    <s v="Inspired by some great podcasters as well as my desire to learn from many people about many topics, plus just to inform people."/>
    <n v="500"/>
    <n v="0"/>
    <x v="1"/>
    <x v="0"/>
    <x v="0"/>
    <n v="1409098825"/>
    <n v="1406679625"/>
    <x v="1051"/>
    <x v="1051"/>
    <x v="3"/>
    <b v="0"/>
    <n v="0"/>
    <x v="1"/>
    <x v="16"/>
  </r>
  <r>
    <x v="1052"/>
    <x v="1052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x v="1052"/>
    <x v="1052"/>
    <x v="2"/>
    <b v="0"/>
    <n v="0"/>
    <x v="1"/>
    <x v="16"/>
  </r>
  <r>
    <x v="1053"/>
    <x v="1053"/>
    <s v="How well do you know the stranger walking past you or the neighbor up the street? Extraordinary stories told by everyday people."/>
    <n v="1500"/>
    <n v="15"/>
    <x v="1"/>
    <x v="0"/>
    <x v="0"/>
    <n v="1488773332"/>
    <n v="1486613332"/>
    <x v="1053"/>
    <x v="1053"/>
    <x v="1"/>
    <b v="0"/>
    <n v="1"/>
    <x v="1"/>
    <x v="16"/>
  </r>
  <r>
    <x v="1054"/>
    <x v="1054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x v="1054"/>
    <x v="1054"/>
    <x v="3"/>
    <b v="0"/>
    <n v="0"/>
    <x v="1"/>
    <x v="16"/>
  </r>
  <r>
    <x v="1055"/>
    <x v="1055"/>
    <s v="This project is to fund Season 3 of the SHPC.  Our plan is to produce 24 more spectacular episodes to share with the world."/>
    <n v="3500"/>
    <n v="0"/>
    <x v="1"/>
    <x v="0"/>
    <x v="0"/>
    <n v="1457394545"/>
    <n v="1454802545"/>
    <x v="1055"/>
    <x v="1055"/>
    <x v="2"/>
    <b v="0"/>
    <n v="0"/>
    <x v="1"/>
    <x v="16"/>
  </r>
  <r>
    <x v="1056"/>
    <x v="1056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x v="1056"/>
    <x v="1056"/>
    <x v="0"/>
    <b v="0"/>
    <n v="0"/>
    <x v="1"/>
    <x v="16"/>
  </r>
  <r>
    <x v="1057"/>
    <x v="1057"/>
    <s v="Sayin it Plain is a Independent Radio Show created to inform the public and empower the community."/>
    <n v="10000"/>
    <n v="0"/>
    <x v="1"/>
    <x v="0"/>
    <x v="0"/>
    <n v="1480888483"/>
    <n v="1478292883"/>
    <x v="1057"/>
    <x v="1057"/>
    <x v="2"/>
    <b v="0"/>
    <n v="0"/>
    <x v="1"/>
    <x v="16"/>
  </r>
  <r>
    <x v="1058"/>
    <x v="1058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x v="1058"/>
    <x v="1058"/>
    <x v="0"/>
    <b v="0"/>
    <n v="0"/>
    <x v="1"/>
    <x v="16"/>
  </r>
  <r>
    <x v="1059"/>
    <x v="1059"/>
    <s v="Turning myself into a vocal artist."/>
    <n v="1100"/>
    <n v="0"/>
    <x v="1"/>
    <x v="0"/>
    <x v="0"/>
    <n v="1426269456"/>
    <n v="1423681056"/>
    <x v="1059"/>
    <x v="1059"/>
    <x v="0"/>
    <b v="0"/>
    <n v="0"/>
    <x v="1"/>
    <x v="16"/>
  </r>
  <r>
    <x v="1060"/>
    <x v="1060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x v="1060"/>
    <x v="1060"/>
    <x v="0"/>
    <b v="0"/>
    <n v="1"/>
    <x v="1"/>
    <x v="16"/>
  </r>
  <r>
    <x v="1061"/>
    <x v="1061"/>
    <s v="T.O., Adi &amp; Mercedes discuss their point of views, women's issues &amp; Hollywood Hotties."/>
    <n v="4000"/>
    <n v="0"/>
    <x v="1"/>
    <x v="0"/>
    <x v="0"/>
    <n v="1462150800"/>
    <n v="1456987108"/>
    <x v="1061"/>
    <x v="1061"/>
    <x v="2"/>
    <b v="0"/>
    <n v="0"/>
    <x v="1"/>
    <x v="16"/>
  </r>
  <r>
    <x v="1062"/>
    <x v="1062"/>
    <s v="SEE US ON PATREON www.badgirlartwork.com"/>
    <n v="199"/>
    <n v="190"/>
    <x v="1"/>
    <x v="0"/>
    <x v="0"/>
    <n v="1468351341"/>
    <n v="1467746541"/>
    <x v="1062"/>
    <x v="1062"/>
    <x v="2"/>
    <b v="0"/>
    <n v="4"/>
    <x v="1"/>
    <x v="16"/>
  </r>
  <r>
    <x v="1063"/>
    <x v="1063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x v="1063"/>
    <x v="1063"/>
    <x v="2"/>
    <b v="0"/>
    <n v="0"/>
    <x v="1"/>
    <x v="16"/>
  </r>
  <r>
    <x v="1064"/>
    <x v="1064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x v="1064"/>
    <x v="1064"/>
    <x v="4"/>
    <b v="0"/>
    <n v="123"/>
    <x v="1"/>
    <x v="17"/>
  </r>
  <r>
    <x v="1065"/>
    <x v="1065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x v="1065"/>
    <x v="1065"/>
    <x v="3"/>
    <b v="0"/>
    <n v="5"/>
    <x v="1"/>
    <x v="17"/>
  </r>
  <r>
    <x v="1066"/>
    <x v="1066"/>
    <s v="A parody of old school RPGs where you are a new Dark Lord on a quest to amass monsters and allies on your side."/>
    <n v="150000"/>
    <n v="5051"/>
    <x v="2"/>
    <x v="0"/>
    <x v="0"/>
    <n v="1375657582"/>
    <n v="1371769582"/>
    <x v="1066"/>
    <x v="1066"/>
    <x v="4"/>
    <b v="0"/>
    <n v="148"/>
    <x v="1"/>
    <x v="17"/>
  </r>
  <r>
    <x v="1067"/>
    <x v="1067"/>
    <s v="Canâ€™t make up your mind about something? Simply type in your two options and let the fighters of fate decide for you!"/>
    <n v="500"/>
    <n v="130"/>
    <x v="2"/>
    <x v="0"/>
    <x v="0"/>
    <n v="1387657931"/>
    <n v="1385065931"/>
    <x v="1067"/>
    <x v="1067"/>
    <x v="4"/>
    <b v="0"/>
    <n v="10"/>
    <x v="1"/>
    <x v="17"/>
  </r>
  <r>
    <x v="1068"/>
    <x v="1068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x v="1068"/>
    <x v="1068"/>
    <x v="2"/>
    <b v="0"/>
    <n v="4"/>
    <x v="1"/>
    <x v="17"/>
  </r>
  <r>
    <x v="1069"/>
    <x v="1069"/>
    <s v="A run-n-gun zombie survival game where you scavenge for items to make the night a little less scary."/>
    <n v="2200"/>
    <n v="850"/>
    <x v="2"/>
    <x v="0"/>
    <x v="0"/>
    <n v="1385447459"/>
    <n v="1382679059"/>
    <x v="1069"/>
    <x v="1069"/>
    <x v="4"/>
    <b v="0"/>
    <n v="21"/>
    <x v="1"/>
    <x v="17"/>
  </r>
  <r>
    <x v="1070"/>
    <x v="1070"/>
    <s v="A deck building game where you build your campaign plans, raise cash and gain power in a drive to win the White House."/>
    <n v="10000"/>
    <n v="70"/>
    <x v="2"/>
    <x v="0"/>
    <x v="0"/>
    <n v="1349050622"/>
    <n v="1347322622"/>
    <x v="1070"/>
    <x v="1070"/>
    <x v="5"/>
    <b v="0"/>
    <n v="2"/>
    <x v="1"/>
    <x v="17"/>
  </r>
  <r>
    <x v="1071"/>
    <x v="1071"/>
    <s v="I'm making a game where you choose how you want to kill the DJ, so you yourself can decide what music will be played at the party."/>
    <n v="100"/>
    <n v="0"/>
    <x v="2"/>
    <x v="10"/>
    <x v="8"/>
    <n v="1447787093"/>
    <n v="1445191493"/>
    <x v="1071"/>
    <x v="1071"/>
    <x v="0"/>
    <b v="0"/>
    <n v="0"/>
    <x v="1"/>
    <x v="17"/>
  </r>
  <r>
    <x v="1072"/>
    <x v="1072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x v="1072"/>
    <x v="1072"/>
    <x v="3"/>
    <b v="0"/>
    <n v="4"/>
    <x v="1"/>
    <x v="17"/>
  </r>
  <r>
    <x v="1073"/>
    <x v="1073"/>
    <s v="We want to bring our Game Rainbow Ball to the iphone and to do that we need a little help"/>
    <n v="750"/>
    <n v="10"/>
    <x v="2"/>
    <x v="0"/>
    <x v="0"/>
    <n v="1318806541"/>
    <n v="1316214541"/>
    <x v="1073"/>
    <x v="1073"/>
    <x v="6"/>
    <b v="0"/>
    <n v="1"/>
    <x v="1"/>
    <x v="17"/>
  </r>
  <r>
    <x v="1074"/>
    <x v="1074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x v="1074"/>
    <x v="1074"/>
    <x v="3"/>
    <b v="0"/>
    <n v="30"/>
    <x v="1"/>
    <x v="17"/>
  </r>
  <r>
    <x v="1075"/>
    <x v="1075"/>
    <s v="Fully 3D, post Apocalyptic themed tower defense video game. New take on the genre."/>
    <n v="1000"/>
    <n v="45"/>
    <x v="2"/>
    <x v="0"/>
    <x v="0"/>
    <n v="1336340516"/>
    <n v="1333748516"/>
    <x v="1075"/>
    <x v="1075"/>
    <x v="5"/>
    <b v="0"/>
    <n v="3"/>
    <x v="1"/>
    <x v="17"/>
  </r>
  <r>
    <x v="1076"/>
    <x v="1076"/>
    <s v="A comical point and click adventure by veteran team of Broken Sword and Monkey Island fame - Steve Ince and Bill Tiller"/>
    <n v="75000"/>
    <n v="47074"/>
    <x v="2"/>
    <x v="0"/>
    <x v="0"/>
    <n v="1410426250"/>
    <n v="1405674250"/>
    <x v="1076"/>
    <x v="1076"/>
    <x v="3"/>
    <b v="0"/>
    <n v="975"/>
    <x v="1"/>
    <x v="17"/>
  </r>
  <r>
    <x v="1077"/>
    <x v="1077"/>
    <s v="An epic strategy game of world conquest with simultaneous turn-based multiplayer gameplay and no hotseat waiting"/>
    <n v="25000"/>
    <n v="7344"/>
    <x v="2"/>
    <x v="0"/>
    <x v="0"/>
    <n v="1452744011"/>
    <n v="1450152011"/>
    <x v="1077"/>
    <x v="1077"/>
    <x v="2"/>
    <b v="0"/>
    <n v="167"/>
    <x v="1"/>
    <x v="17"/>
  </r>
  <r>
    <x v="1078"/>
    <x v="1078"/>
    <s v="I am looking to create more games for the iPad/iPhone and want to add leaderboards, which requires new game development software"/>
    <n v="600"/>
    <n v="45"/>
    <x v="2"/>
    <x v="0"/>
    <x v="0"/>
    <n v="1311309721"/>
    <n v="1307421721"/>
    <x v="1078"/>
    <x v="1078"/>
    <x v="6"/>
    <b v="0"/>
    <n v="5"/>
    <x v="1"/>
    <x v="17"/>
  </r>
  <r>
    <x v="1079"/>
    <x v="1079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x v="1079"/>
    <x v="1079"/>
    <x v="2"/>
    <b v="0"/>
    <n v="18"/>
    <x v="1"/>
    <x v="17"/>
  </r>
  <r>
    <x v="1080"/>
    <x v="1080"/>
    <s v="A fantasy action RPG which follows an elven ex-slave on a journey of magic, revenge, intrigue, and deceit."/>
    <n v="20000"/>
    <n v="1821"/>
    <x v="2"/>
    <x v="0"/>
    <x v="0"/>
    <n v="1399778333"/>
    <n v="1397186333"/>
    <x v="1080"/>
    <x v="1080"/>
    <x v="3"/>
    <b v="0"/>
    <n v="98"/>
    <x v="1"/>
    <x v="17"/>
  </r>
  <r>
    <x v="1081"/>
    <x v="1081"/>
    <s v="Finishing your last job before you retire until a disaster strikes the cargo ship can you survive The Creature?"/>
    <n v="68000"/>
    <n v="12"/>
    <x v="2"/>
    <x v="0"/>
    <x v="0"/>
    <n v="1422483292"/>
    <n v="1419891292"/>
    <x v="1081"/>
    <x v="1081"/>
    <x v="0"/>
    <b v="0"/>
    <n v="4"/>
    <x v="1"/>
    <x v="17"/>
  </r>
  <r>
    <x v="1082"/>
    <x v="1082"/>
    <s v="Challenge your trivia skills in this action oriented game against several opponents across time."/>
    <n v="10000"/>
    <n v="56"/>
    <x v="2"/>
    <x v="0"/>
    <x v="0"/>
    <n v="1344635088"/>
    <n v="1342043088"/>
    <x v="1082"/>
    <x v="1082"/>
    <x v="5"/>
    <b v="0"/>
    <n v="3"/>
    <x v="1"/>
    <x v="17"/>
  </r>
  <r>
    <x v="1083"/>
    <x v="1083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x v="1083"/>
    <x v="1083"/>
    <x v="3"/>
    <b v="0"/>
    <n v="1"/>
    <x v="1"/>
    <x v="17"/>
  </r>
  <r>
    <x v="1084"/>
    <x v="1084"/>
    <s v="I want to start my own channel for gaming"/>
    <n v="550"/>
    <n v="0"/>
    <x v="2"/>
    <x v="0"/>
    <x v="0"/>
    <n v="1407534804"/>
    <n v="1404942804"/>
    <x v="1084"/>
    <x v="1084"/>
    <x v="3"/>
    <b v="0"/>
    <n v="0"/>
    <x v="1"/>
    <x v="17"/>
  </r>
  <r>
    <x v="1085"/>
    <x v="1085"/>
    <s v="The new kid on the block. Re-imagining old games and creating new ones. Ship, Lazer, Rock is first."/>
    <n v="30000"/>
    <n v="1026"/>
    <x v="2"/>
    <x v="5"/>
    <x v="5"/>
    <n v="1457967975"/>
    <n v="1455379575"/>
    <x v="1085"/>
    <x v="1085"/>
    <x v="2"/>
    <b v="0"/>
    <n v="9"/>
    <x v="1"/>
    <x v="17"/>
  </r>
  <r>
    <x v="1086"/>
    <x v="1086"/>
    <s v="Humanity's future in the Galaxy"/>
    <n v="18000"/>
    <n v="15"/>
    <x v="2"/>
    <x v="0"/>
    <x v="0"/>
    <n v="1408913291"/>
    <n v="1406321291"/>
    <x v="1086"/>
    <x v="1086"/>
    <x v="3"/>
    <b v="0"/>
    <n v="2"/>
    <x v="1"/>
    <x v="17"/>
  </r>
  <r>
    <x v="1087"/>
    <x v="1087"/>
    <s v="Idle gamers are the group of gamers worth watching play video games. We have a back log of video ideas and want to entertain you."/>
    <n v="1100"/>
    <n v="0"/>
    <x v="2"/>
    <x v="0"/>
    <x v="0"/>
    <n v="1402852087"/>
    <n v="1400260087"/>
    <x v="1087"/>
    <x v="1087"/>
    <x v="3"/>
    <b v="0"/>
    <n v="0"/>
    <x v="1"/>
    <x v="17"/>
  </r>
  <r>
    <x v="1088"/>
    <x v="1088"/>
    <s v="A fresh twist on survival games. Intense, high-stakes 30 minute rounds for up to 10 players."/>
    <n v="45000"/>
    <n v="6382.34"/>
    <x v="2"/>
    <x v="0"/>
    <x v="0"/>
    <n v="1398366667"/>
    <n v="1395774667"/>
    <x v="1088"/>
    <x v="1088"/>
    <x v="3"/>
    <b v="0"/>
    <n v="147"/>
    <x v="1"/>
    <x v="17"/>
  </r>
  <r>
    <x v="1089"/>
    <x v="1089"/>
    <s v="Farabel is a single player turn-based fantasy strategy game for Mac/PC/Linux"/>
    <n v="15000"/>
    <n v="1174"/>
    <x v="2"/>
    <x v="6"/>
    <x v="3"/>
    <n v="1435293175"/>
    <n v="1432701175"/>
    <x v="1089"/>
    <x v="1089"/>
    <x v="0"/>
    <b v="0"/>
    <n v="49"/>
    <x v="1"/>
    <x v="17"/>
  </r>
  <r>
    <x v="1090"/>
    <x v="1090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x v="1090"/>
    <x v="1090"/>
    <x v="0"/>
    <b v="0"/>
    <n v="1"/>
    <x v="1"/>
    <x v="17"/>
  </r>
  <r>
    <x v="1091"/>
    <x v="1091"/>
    <s v="London Revolution is a Minecraft server in development. This is an open world RPG FPS server with questing and ruthless gangs."/>
    <n v="200"/>
    <n v="25"/>
    <x v="2"/>
    <x v="1"/>
    <x v="1"/>
    <n v="1460313672"/>
    <n v="1457725272"/>
    <x v="1091"/>
    <x v="1091"/>
    <x v="2"/>
    <b v="0"/>
    <n v="2"/>
    <x v="1"/>
    <x v="17"/>
  </r>
  <r>
    <x v="1092"/>
    <x v="1092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x v="1092"/>
    <x v="1092"/>
    <x v="4"/>
    <b v="0"/>
    <n v="7"/>
    <x v="1"/>
    <x v="17"/>
  </r>
  <r>
    <x v="1093"/>
    <x v="1093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x v="1093"/>
    <x v="1093"/>
    <x v="2"/>
    <b v="0"/>
    <n v="4"/>
    <x v="1"/>
    <x v="17"/>
  </r>
  <r>
    <x v="1094"/>
    <x v="1094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x v="1094"/>
    <x v="1094"/>
    <x v="6"/>
    <b v="0"/>
    <n v="27"/>
    <x v="1"/>
    <x v="17"/>
  </r>
  <r>
    <x v="1095"/>
    <x v="1095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x v="1095"/>
    <x v="1095"/>
    <x v="4"/>
    <b v="0"/>
    <n v="94"/>
    <x v="1"/>
    <x v="17"/>
  </r>
  <r>
    <x v="1096"/>
    <x v="1096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x v="1096"/>
    <x v="1096"/>
    <x v="3"/>
    <b v="0"/>
    <n v="29"/>
    <x v="1"/>
    <x v="17"/>
  </r>
  <r>
    <x v="1097"/>
    <x v="1097"/>
    <s v="Rabbly is action-adventure game. Is about a scientist going on an adventure, to find rare materials in another galaxy."/>
    <n v="100000"/>
    <n v="47"/>
    <x v="2"/>
    <x v="0"/>
    <x v="0"/>
    <n v="1393786877"/>
    <n v="1390330877"/>
    <x v="1097"/>
    <x v="1097"/>
    <x v="3"/>
    <b v="0"/>
    <n v="7"/>
    <x v="1"/>
    <x v="17"/>
  </r>
  <r>
    <x v="1098"/>
    <x v="1098"/>
    <s v="Kick, Punch... Fireball is an FPS type arena game set inside the fantasy world."/>
    <n v="25000"/>
    <n v="1803"/>
    <x v="2"/>
    <x v="0"/>
    <x v="0"/>
    <n v="1397413095"/>
    <n v="1394821095"/>
    <x v="1098"/>
    <x v="1098"/>
    <x v="3"/>
    <b v="0"/>
    <n v="22"/>
    <x v="1"/>
    <x v="17"/>
  </r>
  <r>
    <x v="1099"/>
    <x v="1099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x v="1099"/>
    <x v="1099"/>
    <x v="0"/>
    <b v="0"/>
    <n v="1"/>
    <x v="1"/>
    <x v="17"/>
  </r>
  <r>
    <x v="1100"/>
    <x v="1100"/>
    <s v="A retro style puzzle rpg with a dark story. Your decisions will influence the world and decide the outcome of the story."/>
    <n v="4000"/>
    <n v="100"/>
    <x v="2"/>
    <x v="12"/>
    <x v="3"/>
    <n v="1455417571"/>
    <n v="1452825571"/>
    <x v="1100"/>
    <x v="1100"/>
    <x v="2"/>
    <b v="0"/>
    <n v="10"/>
    <x v="1"/>
    <x v="17"/>
  </r>
  <r>
    <x v="1101"/>
    <x v="1101"/>
    <s v="Different strains of marijuana leafs battling to the death to see which one is the top strain."/>
    <n v="100000"/>
    <n v="41"/>
    <x v="2"/>
    <x v="0"/>
    <x v="0"/>
    <n v="1468519920"/>
    <n v="1466188338"/>
    <x v="1101"/>
    <x v="1101"/>
    <x v="2"/>
    <b v="0"/>
    <n v="6"/>
    <x v="1"/>
    <x v="17"/>
  </r>
  <r>
    <x v="1102"/>
    <x v="1102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x v="1102"/>
    <x v="1102"/>
    <x v="4"/>
    <b v="0"/>
    <n v="24"/>
    <x v="1"/>
    <x v="17"/>
  </r>
  <r>
    <x v="1103"/>
    <x v="1103"/>
    <s v="&quot;I go to work... I classify the bodies and store them accordingly... Sometimes I here noises... Other times is see her..."/>
    <n v="15000"/>
    <n v="243"/>
    <x v="2"/>
    <x v="0"/>
    <x v="0"/>
    <n v="1466227190"/>
    <n v="1461043190"/>
    <x v="1103"/>
    <x v="1103"/>
    <x v="2"/>
    <b v="0"/>
    <n v="15"/>
    <x v="1"/>
    <x v="17"/>
  </r>
  <r>
    <x v="1104"/>
    <x v="1104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x v="1104"/>
    <x v="1104"/>
    <x v="3"/>
    <b v="0"/>
    <n v="37"/>
    <x v="1"/>
    <x v="17"/>
  </r>
  <r>
    <x v="1105"/>
    <x v="1105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x v="1105"/>
    <x v="1105"/>
    <x v="3"/>
    <b v="0"/>
    <n v="20"/>
    <x v="1"/>
    <x v="17"/>
  </r>
  <r>
    <x v="1106"/>
    <x v="1106"/>
    <s v="Collect coins and save civilians while you blast your way through tons of zombies! Unlock new characters and levels!"/>
    <n v="400"/>
    <n v="165"/>
    <x v="2"/>
    <x v="0"/>
    <x v="0"/>
    <n v="1333557975"/>
    <n v="1330969575"/>
    <x v="1106"/>
    <x v="1106"/>
    <x v="5"/>
    <b v="0"/>
    <n v="7"/>
    <x v="1"/>
    <x v="17"/>
  </r>
  <r>
    <x v="1107"/>
    <x v="1107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x v="1107"/>
    <x v="1107"/>
    <x v="3"/>
    <b v="0"/>
    <n v="0"/>
    <x v="1"/>
    <x v="17"/>
  </r>
  <r>
    <x v="1108"/>
    <x v="1108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x v="1108"/>
    <x v="1108"/>
    <x v="5"/>
    <b v="0"/>
    <n v="21"/>
    <x v="1"/>
    <x v="17"/>
  </r>
  <r>
    <x v="1109"/>
    <x v="1109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x v="1109"/>
    <x v="1109"/>
    <x v="2"/>
    <b v="0"/>
    <n v="3"/>
    <x v="1"/>
    <x v="17"/>
  </r>
  <r>
    <x v="1110"/>
    <x v="1110"/>
    <s v="PSI is a game about a group of people dealing with the effects of Nightmares becoming reality, life will never be the same."/>
    <n v="50000"/>
    <n v="255"/>
    <x v="2"/>
    <x v="0"/>
    <x v="0"/>
    <n v="1354919022"/>
    <n v="1352327022"/>
    <x v="1110"/>
    <x v="1110"/>
    <x v="5"/>
    <b v="0"/>
    <n v="11"/>
    <x v="1"/>
    <x v="17"/>
  </r>
  <r>
    <x v="1111"/>
    <x v="1111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x v="1111"/>
    <x v="1111"/>
    <x v="2"/>
    <b v="0"/>
    <n v="1"/>
    <x v="1"/>
    <x v="17"/>
  </r>
  <r>
    <x v="1112"/>
    <x v="1112"/>
    <s v="Tarantino-esque Adventure Game on Steroids Inspired by LucasArts, Gritty Action Movies and 1940's Animation"/>
    <n v="88000"/>
    <n v="31272.92"/>
    <x v="2"/>
    <x v="0"/>
    <x v="0"/>
    <n v="1421656200"/>
    <n v="1416507211"/>
    <x v="1112"/>
    <x v="1112"/>
    <x v="0"/>
    <b v="0"/>
    <n v="312"/>
    <x v="1"/>
    <x v="17"/>
  </r>
  <r>
    <x v="1113"/>
    <x v="1113"/>
    <s v="A start up YouTube PC Gaming channel named ''Jeansie''. Comprised of witty banter and slightly above average  gaming skills :)"/>
    <n v="1000"/>
    <n v="5"/>
    <x v="2"/>
    <x v="1"/>
    <x v="1"/>
    <n v="1408058820"/>
    <n v="1405466820"/>
    <x v="1113"/>
    <x v="1113"/>
    <x v="3"/>
    <b v="0"/>
    <n v="1"/>
    <x v="1"/>
    <x v="17"/>
  </r>
  <r>
    <x v="1114"/>
    <x v="1114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x v="1114"/>
    <x v="1114"/>
    <x v="4"/>
    <b v="0"/>
    <n v="3"/>
    <x v="1"/>
    <x v="17"/>
  </r>
  <r>
    <x v="1115"/>
    <x v="1115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x v="1115"/>
    <x v="1115"/>
    <x v="2"/>
    <b v="0"/>
    <n v="4"/>
    <x v="1"/>
    <x v="17"/>
  </r>
  <r>
    <x v="1116"/>
    <x v="1116"/>
    <s v="A medieval, post apocolyptic, Online, MMORPG. Class morphing, character customization game."/>
    <n v="500000"/>
    <n v="178.52"/>
    <x v="2"/>
    <x v="0"/>
    <x v="0"/>
    <n v="1339273208"/>
    <n v="1334089208"/>
    <x v="1116"/>
    <x v="1116"/>
    <x v="5"/>
    <b v="0"/>
    <n v="10"/>
    <x v="1"/>
    <x v="17"/>
  </r>
  <r>
    <x v="1117"/>
    <x v="1117"/>
    <s v="Experience the Medieval in your own village. Increase your village into a city and walk through the streets."/>
    <n v="1000"/>
    <n v="83"/>
    <x v="2"/>
    <x v="12"/>
    <x v="3"/>
    <n v="1451053313"/>
    <n v="1448461313"/>
    <x v="1117"/>
    <x v="1117"/>
    <x v="0"/>
    <b v="0"/>
    <n v="8"/>
    <x v="1"/>
    <x v="17"/>
  </r>
  <r>
    <x v="1118"/>
    <x v="1118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x v="1118"/>
    <x v="1118"/>
    <x v="3"/>
    <b v="0"/>
    <n v="3"/>
    <x v="1"/>
    <x v="17"/>
  </r>
  <r>
    <x v="1119"/>
    <x v="1119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x v="1119"/>
    <x v="1119"/>
    <x v="3"/>
    <b v="0"/>
    <n v="1"/>
    <x v="1"/>
    <x v="17"/>
  </r>
  <r>
    <x v="1120"/>
    <x v="1120"/>
    <s v="Planet Ninjahwah is a highly anticipated futuristic action adventure game that will blow your mind!!"/>
    <n v="25000"/>
    <n v="0"/>
    <x v="2"/>
    <x v="0"/>
    <x v="0"/>
    <n v="1319835400"/>
    <n v="1315947400"/>
    <x v="1120"/>
    <x v="1120"/>
    <x v="6"/>
    <b v="0"/>
    <n v="0"/>
    <x v="1"/>
    <x v="17"/>
  </r>
  <r>
    <x v="1121"/>
    <x v="1121"/>
    <s v="An action packed, side scrolling, platform jumping, laser shooting ADVENTURE that will be fun for everyone."/>
    <n v="250000"/>
    <n v="29"/>
    <x v="2"/>
    <x v="0"/>
    <x v="0"/>
    <n v="1457904316"/>
    <n v="1455315916"/>
    <x v="1121"/>
    <x v="1121"/>
    <x v="2"/>
    <b v="0"/>
    <n v="5"/>
    <x v="1"/>
    <x v="17"/>
  </r>
  <r>
    <x v="1122"/>
    <x v="1122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x v="1122"/>
    <x v="1122"/>
    <x v="4"/>
    <b v="0"/>
    <n v="0"/>
    <x v="1"/>
    <x v="17"/>
  </r>
  <r>
    <x v="1123"/>
    <x v="1123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x v="1123"/>
    <x v="1123"/>
    <x v="3"/>
    <b v="0"/>
    <n v="3"/>
    <x v="1"/>
    <x v="17"/>
  </r>
  <r>
    <x v="1124"/>
    <x v="1124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x v="1124"/>
    <x v="1124"/>
    <x v="0"/>
    <b v="0"/>
    <n v="7"/>
    <x v="1"/>
    <x v="18"/>
  </r>
  <r>
    <x v="1125"/>
    <x v="1125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x v="1125"/>
    <x v="1125"/>
    <x v="0"/>
    <b v="0"/>
    <n v="0"/>
    <x v="1"/>
    <x v="18"/>
  </r>
  <r>
    <x v="1126"/>
    <x v="1126"/>
    <s v="Imagine a science class where the teacher walks in a says &quot;Take out your cell phone and play a game.&quot;"/>
    <n v="2000"/>
    <n v="10"/>
    <x v="2"/>
    <x v="0"/>
    <x v="0"/>
    <n v="1468482694"/>
    <n v="1465890694"/>
    <x v="1126"/>
    <x v="1126"/>
    <x v="2"/>
    <b v="0"/>
    <n v="2"/>
    <x v="1"/>
    <x v="18"/>
  </r>
  <r>
    <x v="1127"/>
    <x v="1127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x v="1127"/>
    <x v="1127"/>
    <x v="3"/>
    <b v="0"/>
    <n v="23"/>
    <x v="1"/>
    <x v="18"/>
  </r>
  <r>
    <x v="1128"/>
    <x v="1128"/>
    <s v="#havingfunFTW"/>
    <n v="1000"/>
    <n v="1"/>
    <x v="2"/>
    <x v="1"/>
    <x v="1"/>
    <n v="1407425717"/>
    <n v="1404833717"/>
    <x v="1128"/>
    <x v="1128"/>
    <x v="3"/>
    <b v="0"/>
    <n v="1"/>
    <x v="1"/>
    <x v="18"/>
  </r>
  <r>
    <x v="1129"/>
    <x v="1129"/>
    <s v="This app will provide you with the ability to use your most favorite profanities while playing a game with your friends."/>
    <n v="20000"/>
    <n v="21"/>
    <x v="2"/>
    <x v="0"/>
    <x v="0"/>
    <n v="1465107693"/>
    <n v="1462515693"/>
    <x v="1129"/>
    <x v="1129"/>
    <x v="2"/>
    <b v="0"/>
    <n v="2"/>
    <x v="1"/>
    <x v="18"/>
  </r>
  <r>
    <x v="1130"/>
    <x v="1130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x v="1130"/>
    <x v="1130"/>
    <x v="3"/>
    <b v="0"/>
    <n v="3"/>
    <x v="1"/>
    <x v="18"/>
  </r>
  <r>
    <x v="1131"/>
    <x v="1131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x v="1131"/>
    <x v="1131"/>
    <x v="0"/>
    <b v="0"/>
    <n v="0"/>
    <x v="1"/>
    <x v="18"/>
  </r>
  <r>
    <x v="1132"/>
    <x v="1132"/>
    <s v="One is a simple mobile game about exploring the connections between all living things. Featuring hand-painted art."/>
    <n v="10000"/>
    <n v="1438"/>
    <x v="2"/>
    <x v="5"/>
    <x v="5"/>
    <n v="1483238771"/>
    <n v="1480646771"/>
    <x v="1132"/>
    <x v="1132"/>
    <x v="1"/>
    <b v="0"/>
    <n v="13"/>
    <x v="1"/>
    <x v="18"/>
  </r>
  <r>
    <x v="1133"/>
    <x v="1133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x v="1133"/>
    <x v="1133"/>
    <x v="3"/>
    <b v="0"/>
    <n v="1"/>
    <x v="1"/>
    <x v="18"/>
  </r>
  <r>
    <x v="1134"/>
    <x v="1134"/>
    <s v="We are creating a new Mario Bro's style game called KFK:Original. It's challenging, fun and totally awesome!!!"/>
    <n v="25000"/>
    <n v="1"/>
    <x v="2"/>
    <x v="2"/>
    <x v="2"/>
    <n v="1417235580"/>
    <n v="1416034228"/>
    <x v="1134"/>
    <x v="1134"/>
    <x v="3"/>
    <b v="0"/>
    <n v="1"/>
    <x v="1"/>
    <x v="18"/>
  </r>
  <r>
    <x v="1135"/>
    <x v="1135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x v="1135"/>
    <x v="1135"/>
    <x v="2"/>
    <b v="0"/>
    <n v="1"/>
    <x v="1"/>
    <x v="18"/>
  </r>
  <r>
    <x v="1136"/>
    <x v="1136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x v="1136"/>
    <x v="1136"/>
    <x v="0"/>
    <b v="0"/>
    <n v="6"/>
    <x v="1"/>
    <x v="18"/>
  </r>
  <r>
    <x v="1137"/>
    <x v="1137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x v="1137"/>
    <x v="1137"/>
    <x v="2"/>
    <b v="0"/>
    <n v="39"/>
    <x v="1"/>
    <x v="18"/>
  </r>
  <r>
    <x v="1138"/>
    <x v="1138"/>
    <s v="Have you ever wanted to build your own, ultimate zombie fort in real life? Enjoy a Zombie Apocalypse without the Apocalypse."/>
    <n v="35000"/>
    <n v="125"/>
    <x v="2"/>
    <x v="0"/>
    <x v="0"/>
    <n v="1485035131"/>
    <n v="1483307131"/>
    <x v="1138"/>
    <x v="1138"/>
    <x v="1"/>
    <b v="0"/>
    <n v="4"/>
    <x v="1"/>
    <x v="18"/>
  </r>
  <r>
    <x v="1139"/>
    <x v="1139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x v="1139"/>
    <x v="1139"/>
    <x v="0"/>
    <b v="0"/>
    <n v="1"/>
    <x v="1"/>
    <x v="18"/>
  </r>
  <r>
    <x v="1140"/>
    <x v="1140"/>
    <s v="We are creating the next epic Massive Multiplayer Online-Real Time Strategy game and we want you to be a part of it!"/>
    <n v="5000"/>
    <n v="0"/>
    <x v="2"/>
    <x v="1"/>
    <x v="1"/>
    <n v="1438859121"/>
    <n v="1436267121"/>
    <x v="1140"/>
    <x v="1140"/>
    <x v="0"/>
    <b v="0"/>
    <n v="0"/>
    <x v="1"/>
    <x v="18"/>
  </r>
  <r>
    <x v="1141"/>
    <x v="1141"/>
    <s v="I think this will be a great game!"/>
    <n v="500"/>
    <n v="0"/>
    <x v="2"/>
    <x v="12"/>
    <x v="3"/>
    <n v="1436460450"/>
    <n v="1433868450"/>
    <x v="1141"/>
    <x v="1141"/>
    <x v="0"/>
    <b v="0"/>
    <n v="0"/>
    <x v="1"/>
    <x v="18"/>
  </r>
  <r>
    <x v="1142"/>
    <x v="1142"/>
    <s v="If only you could help choose and/or create the Top Chart apps with your ideas..._x000a_Want that to come true? Well here we are."/>
    <n v="4000"/>
    <n v="0"/>
    <x v="2"/>
    <x v="0"/>
    <x v="0"/>
    <n v="1424131727"/>
    <n v="1421539727"/>
    <x v="1142"/>
    <x v="1142"/>
    <x v="0"/>
    <b v="0"/>
    <n v="0"/>
    <x v="1"/>
    <x v="18"/>
  </r>
  <r>
    <x v="1143"/>
    <x v="1143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x v="1143"/>
    <x v="1143"/>
    <x v="0"/>
    <b v="0"/>
    <n v="8"/>
    <x v="1"/>
    <x v="18"/>
  </r>
  <r>
    <x v="1144"/>
    <x v="1144"/>
    <s v="We need your help to finish our food truck. We are building a BBQ Food Truck to serve competition style BBQ."/>
    <n v="9300"/>
    <n v="0"/>
    <x v="2"/>
    <x v="0"/>
    <x v="0"/>
    <n v="1430281320"/>
    <n v="1427689320"/>
    <x v="1144"/>
    <x v="1144"/>
    <x v="0"/>
    <b v="0"/>
    <n v="0"/>
    <x v="1"/>
    <x v="19"/>
  </r>
  <r>
    <x v="1145"/>
    <x v="1145"/>
    <s v="Emphasizing locally and responsibly raised ingredients, serving delicious food! I need your help."/>
    <n v="80000"/>
    <n v="100"/>
    <x v="2"/>
    <x v="0"/>
    <x v="0"/>
    <n v="1412272592"/>
    <n v="1407088592"/>
    <x v="1145"/>
    <x v="1145"/>
    <x v="3"/>
    <b v="0"/>
    <n v="1"/>
    <x v="1"/>
    <x v="19"/>
  </r>
  <r>
    <x v="1146"/>
    <x v="1146"/>
    <s v="Bringing the flavor of competition BBQ to small town Auburn with the ease of a big city food truck."/>
    <n v="6000"/>
    <n v="530"/>
    <x v="2"/>
    <x v="0"/>
    <x v="0"/>
    <n v="1399071173"/>
    <n v="1395787973"/>
    <x v="1146"/>
    <x v="1146"/>
    <x v="3"/>
    <b v="0"/>
    <n v="12"/>
    <x v="1"/>
    <x v="19"/>
  </r>
  <r>
    <x v="1147"/>
    <x v="1147"/>
    <s v="amazing gourmet baked potato truck with variable options for everyone, its always been my dream, help me make it come true :)."/>
    <n v="25000"/>
    <n v="0"/>
    <x v="2"/>
    <x v="5"/>
    <x v="5"/>
    <n v="1413760783"/>
    <n v="1408576783"/>
    <x v="1147"/>
    <x v="1147"/>
    <x v="3"/>
    <b v="0"/>
    <n v="0"/>
    <x v="1"/>
    <x v="19"/>
  </r>
  <r>
    <x v="1148"/>
    <x v="1148"/>
    <s v="New local (Louisville, KY.) food truck with a refreshing spin on rolling kitchens."/>
    <n v="15000"/>
    <n v="73"/>
    <x v="2"/>
    <x v="0"/>
    <x v="0"/>
    <n v="1480568781"/>
    <n v="1477973181"/>
    <x v="1148"/>
    <x v="1148"/>
    <x v="2"/>
    <b v="0"/>
    <n v="3"/>
    <x v="1"/>
    <x v="19"/>
  </r>
  <r>
    <x v="1149"/>
    <x v="1149"/>
    <s v="Bringing culturally diverse Floridian cuisine to the people!"/>
    <n v="50000"/>
    <n v="75"/>
    <x v="2"/>
    <x v="0"/>
    <x v="0"/>
    <n v="1466096566"/>
    <n v="1463504566"/>
    <x v="1149"/>
    <x v="1149"/>
    <x v="2"/>
    <b v="0"/>
    <n v="2"/>
    <x v="1"/>
    <x v="19"/>
  </r>
  <r>
    <x v="1150"/>
    <x v="1150"/>
    <s v="Bringing delicious authentic and fusion Taiwanese Food to the West Coast."/>
    <n v="2500"/>
    <n v="252"/>
    <x v="2"/>
    <x v="0"/>
    <x v="0"/>
    <n v="1452293675"/>
    <n v="1447109675"/>
    <x v="1150"/>
    <x v="1150"/>
    <x v="2"/>
    <b v="0"/>
    <n v="6"/>
    <x v="1"/>
    <x v="19"/>
  </r>
  <r>
    <x v="1151"/>
    <x v="1151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x v="1151"/>
    <x v="1151"/>
    <x v="0"/>
    <b v="0"/>
    <n v="0"/>
    <x v="1"/>
    <x v="19"/>
  </r>
  <r>
    <x v="1152"/>
    <x v="1152"/>
    <s v="Peruvian food truck with an LA twist."/>
    <n v="16000"/>
    <n v="911"/>
    <x v="2"/>
    <x v="0"/>
    <x v="0"/>
    <n v="1431709312"/>
    <n v="1429117312"/>
    <x v="1152"/>
    <x v="1152"/>
    <x v="0"/>
    <b v="0"/>
    <n v="15"/>
    <x v="1"/>
    <x v="19"/>
  </r>
  <r>
    <x v="1153"/>
    <x v="1153"/>
    <s v="A mobile concession trailer for snow cones, ice cream, smoothies and more"/>
    <n v="8000"/>
    <n v="50"/>
    <x v="2"/>
    <x v="0"/>
    <x v="0"/>
    <n v="1434647305"/>
    <n v="1432055305"/>
    <x v="1153"/>
    <x v="1153"/>
    <x v="0"/>
    <b v="0"/>
    <n v="1"/>
    <x v="1"/>
    <x v="19"/>
  </r>
  <r>
    <x v="1154"/>
    <x v="1154"/>
    <s v="We're about to launch our first ever food truck to share our amazing food and we need your help! Be a part of our truck!"/>
    <n v="5000"/>
    <n v="325"/>
    <x v="2"/>
    <x v="0"/>
    <x v="0"/>
    <n v="1441507006"/>
    <n v="1438915006"/>
    <x v="1154"/>
    <x v="1154"/>
    <x v="0"/>
    <b v="0"/>
    <n v="3"/>
    <x v="1"/>
    <x v="19"/>
  </r>
  <r>
    <x v="1155"/>
    <x v="1155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x v="1155"/>
    <x v="1155"/>
    <x v="3"/>
    <b v="0"/>
    <n v="8"/>
    <x v="1"/>
    <x v="19"/>
  </r>
  <r>
    <x v="1156"/>
    <x v="1156"/>
    <s v="A Food Truck featuring Deep Fried Natural Casing Beef/Pork mix Hot Dogs, New York Style Rippers. Also serving Fresh Cut Fries."/>
    <n v="6500"/>
    <n v="0"/>
    <x v="2"/>
    <x v="0"/>
    <x v="0"/>
    <n v="1424742162"/>
    <n v="1422150162"/>
    <x v="1156"/>
    <x v="1156"/>
    <x v="0"/>
    <b v="0"/>
    <n v="0"/>
    <x v="1"/>
    <x v="19"/>
  </r>
  <r>
    <x v="1157"/>
    <x v="1157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x v="1157"/>
    <x v="1157"/>
    <x v="3"/>
    <b v="0"/>
    <n v="3"/>
    <x v="1"/>
    <x v="19"/>
  </r>
  <r>
    <x v="1158"/>
    <x v="1158"/>
    <s v="It's been my dream to start my own cupcake bakery and it's now or never. Help me take the first steps toward building my dream."/>
    <n v="7500"/>
    <n v="35"/>
    <x v="2"/>
    <x v="0"/>
    <x v="0"/>
    <n v="1418091128"/>
    <n v="1415499128"/>
    <x v="1158"/>
    <x v="1158"/>
    <x v="3"/>
    <b v="0"/>
    <n v="3"/>
    <x v="1"/>
    <x v="19"/>
  </r>
  <r>
    <x v="1159"/>
    <x v="1159"/>
    <s v="Skewed Up food truck is my dream and need help getting it started, presenting some to the bank for my loan, spice up logo, etc."/>
    <n v="6750"/>
    <n v="0"/>
    <x v="2"/>
    <x v="0"/>
    <x v="0"/>
    <n v="1435679100"/>
    <n v="1433006765"/>
    <x v="1159"/>
    <x v="1159"/>
    <x v="0"/>
    <b v="0"/>
    <n v="0"/>
    <x v="1"/>
    <x v="19"/>
  </r>
  <r>
    <x v="1160"/>
    <x v="1160"/>
    <s v="Food is a lifestyle...the art, the challenge, and the happiness is the wealth I seek....join me on my journey to success."/>
    <n v="30000"/>
    <n v="1155"/>
    <x v="2"/>
    <x v="0"/>
    <x v="0"/>
    <n v="1427510586"/>
    <n v="1424922186"/>
    <x v="1160"/>
    <x v="1160"/>
    <x v="0"/>
    <b v="0"/>
    <n v="19"/>
    <x v="1"/>
    <x v="19"/>
  </r>
  <r>
    <x v="1161"/>
    <x v="1161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x v="1161"/>
    <x v="1161"/>
    <x v="0"/>
    <b v="0"/>
    <n v="0"/>
    <x v="1"/>
    <x v="19"/>
  </r>
  <r>
    <x v="1162"/>
    <x v="1162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x v="1162"/>
    <x v="1162"/>
    <x v="3"/>
    <b v="0"/>
    <n v="2"/>
    <x v="1"/>
    <x v="19"/>
  </r>
  <r>
    <x v="1163"/>
    <x v="1163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x v="1163"/>
    <x v="1163"/>
    <x v="3"/>
    <b v="0"/>
    <n v="0"/>
    <x v="1"/>
    <x v="19"/>
  </r>
  <r>
    <x v="1164"/>
    <x v="1164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x v="1164"/>
    <x v="1164"/>
    <x v="2"/>
    <b v="0"/>
    <n v="0"/>
    <x v="1"/>
    <x v="19"/>
  </r>
  <r>
    <x v="1165"/>
    <x v="1165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x v="1165"/>
    <x v="1165"/>
    <x v="3"/>
    <b v="0"/>
    <n v="25"/>
    <x v="1"/>
    <x v="19"/>
  </r>
  <r>
    <x v="1166"/>
    <x v="1166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x v="1166"/>
    <x v="1166"/>
    <x v="0"/>
    <b v="0"/>
    <n v="8"/>
    <x v="1"/>
    <x v="19"/>
  </r>
  <r>
    <x v="1167"/>
    <x v="1167"/>
    <s v="A mobile food truck serving up a Latino-inspired fusion cuisine using fresh, local, &amp; organic ingredients!"/>
    <n v="60000"/>
    <n v="979"/>
    <x v="2"/>
    <x v="0"/>
    <x v="0"/>
    <n v="1410543495"/>
    <n v="1407865095"/>
    <x v="1167"/>
    <x v="1167"/>
    <x v="3"/>
    <b v="0"/>
    <n v="16"/>
    <x v="1"/>
    <x v="19"/>
  </r>
  <r>
    <x v="1168"/>
    <x v="1168"/>
    <s v="Simply fresh farm to table on wheels working close with local farms to ensure the highest of quality of product ."/>
    <n v="18000"/>
    <n v="1020"/>
    <x v="2"/>
    <x v="0"/>
    <x v="0"/>
    <n v="1474507065"/>
    <n v="1471915065"/>
    <x v="1168"/>
    <x v="1168"/>
    <x v="2"/>
    <b v="0"/>
    <n v="3"/>
    <x v="1"/>
    <x v="19"/>
  </r>
  <r>
    <x v="1169"/>
    <x v="1169"/>
    <s v="Our service provides door-to-door shuttle transportation in Downtown Los Angeles. FREE to passengers - driver tip appreciated."/>
    <n v="10000"/>
    <n v="17"/>
    <x v="2"/>
    <x v="0"/>
    <x v="0"/>
    <n v="1424593763"/>
    <n v="1422001763"/>
    <x v="1169"/>
    <x v="1169"/>
    <x v="0"/>
    <b v="0"/>
    <n v="3"/>
    <x v="1"/>
    <x v="19"/>
  </r>
  <r>
    <x v="1170"/>
    <x v="1170"/>
    <s v="They are sweet, sticky and incredibly addictive. People are left with a huge smile and a full stomach but still ask for more!!!"/>
    <n v="25000"/>
    <n v="100"/>
    <x v="2"/>
    <x v="1"/>
    <x v="1"/>
    <n v="1433021171"/>
    <n v="1430429171"/>
    <x v="1170"/>
    <x v="1170"/>
    <x v="0"/>
    <b v="0"/>
    <n v="2"/>
    <x v="1"/>
    <x v="19"/>
  </r>
  <r>
    <x v="1171"/>
    <x v="1171"/>
    <s v="Tulsa's first true biodiesel, alternative energy powered food truck! Oh yeah, and delicious food!"/>
    <n v="25000"/>
    <n v="25"/>
    <x v="2"/>
    <x v="0"/>
    <x v="0"/>
    <n v="1415909927"/>
    <n v="1414351127"/>
    <x v="1171"/>
    <x v="1171"/>
    <x v="3"/>
    <b v="0"/>
    <n v="1"/>
    <x v="1"/>
    <x v="19"/>
  </r>
  <r>
    <x v="1172"/>
    <x v="1172"/>
    <s v="Bringing YOUR favorite dog recipes to the streets."/>
    <n v="9000"/>
    <n v="0"/>
    <x v="2"/>
    <x v="0"/>
    <x v="0"/>
    <n v="1408551752"/>
    <n v="1405959752"/>
    <x v="1172"/>
    <x v="1172"/>
    <x v="3"/>
    <b v="0"/>
    <n v="0"/>
    <x v="1"/>
    <x v="19"/>
  </r>
  <r>
    <x v="1173"/>
    <x v="1173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x v="1173"/>
    <x v="1173"/>
    <x v="0"/>
    <b v="0"/>
    <n v="1"/>
    <x v="1"/>
    <x v="19"/>
  </r>
  <r>
    <x v="1174"/>
    <x v="1174"/>
    <s v="Help me purchase a parking space to be the Burro's permanant home, I need your help to raise $15,000!"/>
    <n v="15000"/>
    <n v="886"/>
    <x v="2"/>
    <x v="0"/>
    <x v="0"/>
    <n v="1462738327"/>
    <n v="1460146327"/>
    <x v="1174"/>
    <x v="1174"/>
    <x v="2"/>
    <b v="0"/>
    <n v="19"/>
    <x v="1"/>
    <x v="19"/>
  </r>
  <r>
    <x v="1175"/>
    <x v="1175"/>
    <s v="&quot;Create-Your-Cone&quot;. Freshly made waffle cones stuffed with your choice of yummy ingredients, or frozen yogurt!"/>
    <n v="20000"/>
    <n v="585"/>
    <x v="2"/>
    <x v="0"/>
    <x v="0"/>
    <n v="1436981339"/>
    <n v="1434389339"/>
    <x v="1175"/>
    <x v="1175"/>
    <x v="0"/>
    <b v="0"/>
    <n v="9"/>
    <x v="1"/>
    <x v="19"/>
  </r>
  <r>
    <x v="1176"/>
    <x v="1176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x v="1176"/>
    <x v="1176"/>
    <x v="1"/>
    <b v="0"/>
    <n v="1"/>
    <x v="1"/>
    <x v="19"/>
  </r>
  <r>
    <x v="1177"/>
    <x v="1177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x v="1177"/>
    <x v="1177"/>
    <x v="3"/>
    <b v="0"/>
    <n v="0"/>
    <x v="1"/>
    <x v="19"/>
  </r>
  <r>
    <x v="1178"/>
    <x v="1178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x v="1178"/>
    <x v="1178"/>
    <x v="3"/>
    <b v="0"/>
    <n v="1"/>
    <x v="1"/>
    <x v="19"/>
  </r>
  <r>
    <x v="1179"/>
    <x v="1179"/>
    <s v="Mexican Style Food Truck, run by a Red Seal Chef, in a town with NO MEXICAN FOOD! That is a culinary emergency situation!"/>
    <n v="60000"/>
    <n v="3200"/>
    <x v="2"/>
    <x v="5"/>
    <x v="5"/>
    <n v="1446052627"/>
    <n v="1443460627"/>
    <x v="1179"/>
    <x v="1179"/>
    <x v="0"/>
    <b v="0"/>
    <n v="5"/>
    <x v="1"/>
    <x v="19"/>
  </r>
  <r>
    <x v="1180"/>
    <x v="1180"/>
    <s v="We would like to start a military-themed food truck to serve the Battle Creek/Kalamazoo area."/>
    <n v="50000"/>
    <n v="5875"/>
    <x v="2"/>
    <x v="0"/>
    <x v="0"/>
    <n v="1403983314"/>
    <n v="1400786514"/>
    <x v="1180"/>
    <x v="1180"/>
    <x v="3"/>
    <b v="0"/>
    <n v="85"/>
    <x v="1"/>
    <x v="19"/>
  </r>
  <r>
    <x v="1181"/>
    <x v="1181"/>
    <s v="Bringing the best tacos to the streets of Chicago!"/>
    <n v="50000"/>
    <n v="4"/>
    <x v="2"/>
    <x v="0"/>
    <x v="0"/>
    <n v="1425197321"/>
    <n v="1422605321"/>
    <x v="1181"/>
    <x v="1181"/>
    <x v="0"/>
    <b v="0"/>
    <n v="3"/>
    <x v="1"/>
    <x v="19"/>
  </r>
  <r>
    <x v="1182"/>
    <x v="1182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x v="1182"/>
    <x v="1182"/>
    <x v="1"/>
    <b v="0"/>
    <n v="4"/>
    <x v="1"/>
    <x v="19"/>
  </r>
  <r>
    <x v="1183"/>
    <x v="1183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x v="1183"/>
    <x v="1183"/>
    <x v="2"/>
    <b v="0"/>
    <n v="3"/>
    <x v="1"/>
    <x v="19"/>
  </r>
  <r>
    <x v="1184"/>
    <x v="1184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x v="1184"/>
    <x v="1184"/>
    <x v="1"/>
    <b v="0"/>
    <n v="375"/>
    <x v="0"/>
    <x v="20"/>
  </r>
  <r>
    <x v="1185"/>
    <x v="1185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x v="1185"/>
    <x v="1185"/>
    <x v="0"/>
    <b v="0"/>
    <n v="111"/>
    <x v="0"/>
    <x v="20"/>
  </r>
  <r>
    <x v="1186"/>
    <x v="1186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x v="1186"/>
    <x v="1186"/>
    <x v="0"/>
    <b v="0"/>
    <n v="123"/>
    <x v="0"/>
    <x v="20"/>
  </r>
  <r>
    <x v="1187"/>
    <x v="1187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x v="1187"/>
    <x v="1187"/>
    <x v="0"/>
    <b v="0"/>
    <n v="70"/>
    <x v="0"/>
    <x v="20"/>
  </r>
  <r>
    <x v="1188"/>
    <x v="1188"/>
    <s v="A photobook of young dancers and their inspiring stories, photographed in beautiful and unique locations."/>
    <n v="2000"/>
    <n v="3211"/>
    <x v="0"/>
    <x v="5"/>
    <x v="5"/>
    <n v="1482943740"/>
    <n v="1481129340"/>
    <x v="1188"/>
    <x v="1188"/>
    <x v="2"/>
    <b v="0"/>
    <n v="85"/>
    <x v="0"/>
    <x v="20"/>
  </r>
  <r>
    <x v="1189"/>
    <x v="1189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x v="1189"/>
    <x v="1189"/>
    <x v="2"/>
    <b v="0"/>
    <n v="86"/>
    <x v="0"/>
    <x v="20"/>
  </r>
  <r>
    <x v="1190"/>
    <x v="1190"/>
    <s v="A pairing of self portraiture and writing to shed light on the reality of life with chronic illness."/>
    <n v="500"/>
    <n v="675"/>
    <x v="0"/>
    <x v="0"/>
    <x v="0"/>
    <n v="1409500725"/>
    <n v="1406908725"/>
    <x v="1190"/>
    <x v="1190"/>
    <x v="3"/>
    <b v="0"/>
    <n v="13"/>
    <x v="0"/>
    <x v="20"/>
  </r>
  <r>
    <x v="1191"/>
    <x v="1191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x v="1191"/>
    <x v="1191"/>
    <x v="2"/>
    <b v="0"/>
    <n v="33"/>
    <x v="0"/>
    <x v="20"/>
  </r>
  <r>
    <x v="1192"/>
    <x v="1192"/>
    <s v="A macro landscape photography art book &amp; limited edition prints. A Make 100 project."/>
    <n v="100"/>
    <n v="290"/>
    <x v="0"/>
    <x v="1"/>
    <x v="1"/>
    <n v="1486814978"/>
    <n v="1484222978"/>
    <x v="1192"/>
    <x v="1192"/>
    <x v="1"/>
    <b v="0"/>
    <n v="15"/>
    <x v="0"/>
    <x v="20"/>
  </r>
  <r>
    <x v="1193"/>
    <x v="1193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x v="1193"/>
    <x v="1193"/>
    <x v="2"/>
    <b v="0"/>
    <n v="273"/>
    <x v="0"/>
    <x v="20"/>
  </r>
  <r>
    <x v="1194"/>
    <x v="1194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x v="1194"/>
    <x v="1194"/>
    <x v="0"/>
    <b v="0"/>
    <n v="714"/>
    <x v="0"/>
    <x v="20"/>
  </r>
  <r>
    <x v="1195"/>
    <x v="1195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x v="1195"/>
    <x v="1195"/>
    <x v="0"/>
    <b v="0"/>
    <n v="170"/>
    <x v="0"/>
    <x v="20"/>
  </r>
  <r>
    <x v="1196"/>
    <x v="1196"/>
    <s v="A book of male nudes photographed on location in Ibiza over the last 4 years."/>
    <n v="14500"/>
    <n v="39137"/>
    <x v="0"/>
    <x v="1"/>
    <x v="1"/>
    <n v="1450467539"/>
    <n v="1447875539"/>
    <x v="1196"/>
    <x v="1196"/>
    <x v="0"/>
    <b v="0"/>
    <n v="512"/>
    <x v="0"/>
    <x v="20"/>
  </r>
  <r>
    <x v="1197"/>
    <x v="1197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x v="1197"/>
    <x v="1197"/>
    <x v="2"/>
    <b v="0"/>
    <n v="314"/>
    <x v="0"/>
    <x v="20"/>
  </r>
  <r>
    <x v="1198"/>
    <x v="1198"/>
    <s v="The White Desert is a photo project, documenting the fragility and beauty of the planet, from the Arctic to Antarctic regions!"/>
    <n v="3500"/>
    <n v="9121"/>
    <x v="0"/>
    <x v="0"/>
    <x v="0"/>
    <n v="1451530800"/>
    <n v="1448463086"/>
    <x v="1198"/>
    <x v="1198"/>
    <x v="0"/>
    <b v="0"/>
    <n v="167"/>
    <x v="0"/>
    <x v="20"/>
  </r>
  <r>
    <x v="1199"/>
    <x v="1199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x v="1199"/>
    <x v="1199"/>
    <x v="0"/>
    <b v="0"/>
    <n v="9"/>
    <x v="0"/>
    <x v="20"/>
  </r>
  <r>
    <x v="1200"/>
    <x v="1200"/>
    <s v="Modern Nomads Journal is an 88 page magazine style publication containing photo stories about Somalis in the Horn of Africa."/>
    <n v="4800"/>
    <n v="6029"/>
    <x v="0"/>
    <x v="0"/>
    <x v="0"/>
    <n v="1429183656"/>
    <n v="1427369256"/>
    <x v="1200"/>
    <x v="1200"/>
    <x v="0"/>
    <b v="0"/>
    <n v="103"/>
    <x v="0"/>
    <x v="20"/>
  </r>
  <r>
    <x v="1201"/>
    <x v="1201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x v="1201"/>
    <x v="1201"/>
    <x v="2"/>
    <b v="0"/>
    <n v="111"/>
    <x v="0"/>
    <x v="20"/>
  </r>
  <r>
    <x v="1202"/>
    <x v="1202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x v="1202"/>
    <x v="1202"/>
    <x v="0"/>
    <b v="0"/>
    <n v="271"/>
    <x v="0"/>
    <x v="20"/>
  </r>
  <r>
    <x v="1203"/>
    <x v="1203"/>
    <s v="reAPPEARANCES is a series of photographs shot with a digital toy camera, a visual and cultural journey through appearances."/>
    <n v="16300"/>
    <n v="16700"/>
    <x v="0"/>
    <x v="0"/>
    <x v="0"/>
    <n v="1433083527"/>
    <n v="1430491527"/>
    <x v="1203"/>
    <x v="1203"/>
    <x v="0"/>
    <b v="0"/>
    <n v="101"/>
    <x v="0"/>
    <x v="20"/>
  </r>
  <r>
    <x v="1204"/>
    <x v="1204"/>
    <s v="A fine art book capturing the beauty of nature in the Western United States by landscape photographer Cheyne Walls."/>
    <n v="13000"/>
    <n v="13383"/>
    <x v="0"/>
    <x v="0"/>
    <x v="0"/>
    <n v="1449205200"/>
    <n v="1445363833"/>
    <x v="1204"/>
    <x v="1204"/>
    <x v="0"/>
    <b v="0"/>
    <n v="57"/>
    <x v="0"/>
    <x v="20"/>
  </r>
  <r>
    <x v="1205"/>
    <x v="1205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x v="1205"/>
    <x v="1205"/>
    <x v="0"/>
    <b v="0"/>
    <n v="62"/>
    <x v="0"/>
    <x v="20"/>
  </r>
  <r>
    <x v="1206"/>
    <x v="1206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x v="1206"/>
    <x v="1206"/>
    <x v="1"/>
    <b v="0"/>
    <n v="32"/>
    <x v="0"/>
    <x v="20"/>
  </r>
  <r>
    <x v="1207"/>
    <x v="1207"/>
    <s v="A humanistic photo book about ancestral &amp; post-modern Italy."/>
    <n v="16700"/>
    <n v="17396"/>
    <x v="0"/>
    <x v="13"/>
    <x v="3"/>
    <n v="1459418400"/>
    <n v="1456827573"/>
    <x v="1207"/>
    <x v="1207"/>
    <x v="2"/>
    <b v="0"/>
    <n v="141"/>
    <x v="0"/>
    <x v="20"/>
  </r>
  <r>
    <x v="1208"/>
    <x v="1208"/>
    <s v="Help me complete the photography and publish a fine art book on White Sands National Monument, a uniquely significant place."/>
    <n v="10000"/>
    <n v="15530"/>
    <x v="0"/>
    <x v="0"/>
    <x v="0"/>
    <n v="1458835264"/>
    <n v="1456246864"/>
    <x v="1208"/>
    <x v="1208"/>
    <x v="2"/>
    <b v="0"/>
    <n v="75"/>
    <x v="0"/>
    <x v="20"/>
  </r>
  <r>
    <x v="1209"/>
    <x v="1209"/>
    <s v="This 80 page book displays 75 beautiful images of the Holy Land, site descriptions, scripture and thought provoking comments."/>
    <n v="6000"/>
    <n v="6360"/>
    <x v="0"/>
    <x v="0"/>
    <x v="0"/>
    <n v="1488053905"/>
    <n v="1485461905"/>
    <x v="1209"/>
    <x v="1209"/>
    <x v="1"/>
    <b v="0"/>
    <n v="46"/>
    <x v="0"/>
    <x v="20"/>
  </r>
  <r>
    <x v="1210"/>
    <x v="1210"/>
    <s v="En fotobok om livet i det enda andra GÃ¶teborg i vÃ¤rlden"/>
    <n v="20000"/>
    <n v="50863"/>
    <x v="0"/>
    <x v="11"/>
    <x v="9"/>
    <n v="1433106000"/>
    <n v="1431124572"/>
    <x v="1210"/>
    <x v="1210"/>
    <x v="0"/>
    <b v="0"/>
    <n v="103"/>
    <x v="0"/>
    <x v="20"/>
  </r>
  <r>
    <x v="1211"/>
    <x v="1211"/>
    <s v="From 2010 to 2015, I took over 15 000 photos in Japan. Here's 500 of them. Landscape, city view, people and so much more!"/>
    <n v="1000"/>
    <n v="1011"/>
    <x v="0"/>
    <x v="5"/>
    <x v="5"/>
    <n v="1465505261"/>
    <n v="1464209261"/>
    <x v="1211"/>
    <x v="1211"/>
    <x v="2"/>
    <b v="0"/>
    <n v="6"/>
    <x v="0"/>
    <x v="20"/>
  </r>
  <r>
    <x v="1212"/>
    <x v="1212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x v="1212"/>
    <x v="1212"/>
    <x v="0"/>
    <b v="0"/>
    <n v="83"/>
    <x v="0"/>
    <x v="20"/>
  </r>
  <r>
    <x v="1213"/>
    <x v="1213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x v="1213"/>
    <x v="1213"/>
    <x v="1"/>
    <b v="0"/>
    <n v="108"/>
    <x v="0"/>
    <x v="20"/>
  </r>
  <r>
    <x v="1214"/>
    <x v="1214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x v="1214"/>
    <x v="1214"/>
    <x v="0"/>
    <b v="0"/>
    <n v="25"/>
    <x v="0"/>
    <x v="20"/>
  </r>
  <r>
    <x v="1215"/>
    <x v="1215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x v="1215"/>
    <x v="1215"/>
    <x v="3"/>
    <b v="0"/>
    <n v="549"/>
    <x v="0"/>
    <x v="20"/>
  </r>
  <r>
    <x v="1216"/>
    <x v="1216"/>
    <s v="A fine art photography book taking a new look at the art of bonsai."/>
    <n v="14000"/>
    <n v="20398"/>
    <x v="0"/>
    <x v="0"/>
    <x v="0"/>
    <n v="1443826980"/>
    <n v="1441032457"/>
    <x v="1216"/>
    <x v="1216"/>
    <x v="0"/>
    <b v="0"/>
    <n v="222"/>
    <x v="0"/>
    <x v="20"/>
  </r>
  <r>
    <x v="1217"/>
    <x v="1217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x v="1217"/>
    <x v="1217"/>
    <x v="2"/>
    <b v="0"/>
    <n v="183"/>
    <x v="0"/>
    <x v="20"/>
  </r>
  <r>
    <x v="1218"/>
    <x v="1218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x v="1218"/>
    <x v="1218"/>
    <x v="0"/>
    <b v="0"/>
    <n v="89"/>
    <x v="0"/>
    <x v="20"/>
  </r>
  <r>
    <x v="1219"/>
    <x v="1219"/>
    <s v="The Box is a fine art book of Ron Amato's innovative and seductive photography project."/>
    <n v="16350"/>
    <n v="26024"/>
    <x v="0"/>
    <x v="0"/>
    <x v="0"/>
    <n v="1476961513"/>
    <n v="1474369513"/>
    <x v="1219"/>
    <x v="1219"/>
    <x v="2"/>
    <b v="0"/>
    <n v="253"/>
    <x v="0"/>
    <x v="20"/>
  </r>
  <r>
    <x v="1220"/>
    <x v="1220"/>
    <s v="A beautiful photo art book of portraits and conversations with people that may expand your idea of gender."/>
    <n v="15000"/>
    <n v="15565"/>
    <x v="0"/>
    <x v="12"/>
    <x v="3"/>
    <n v="1440515112"/>
    <n v="1437923112"/>
    <x v="1220"/>
    <x v="1220"/>
    <x v="0"/>
    <b v="0"/>
    <n v="140"/>
    <x v="0"/>
    <x v="20"/>
  </r>
  <r>
    <x v="1221"/>
    <x v="1221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x v="1221"/>
    <x v="1221"/>
    <x v="2"/>
    <b v="0"/>
    <n v="103"/>
    <x v="0"/>
    <x v="20"/>
  </r>
  <r>
    <x v="1222"/>
    <x v="1222"/>
    <s v="Project Pilgrim is my effort to work towards normalizing mental health."/>
    <n v="4000"/>
    <n v="11215"/>
    <x v="0"/>
    <x v="5"/>
    <x v="5"/>
    <n v="1459483200"/>
    <n v="1456852647"/>
    <x v="1222"/>
    <x v="1222"/>
    <x v="2"/>
    <b v="0"/>
    <n v="138"/>
    <x v="0"/>
    <x v="20"/>
  </r>
  <r>
    <x v="1223"/>
    <x v="1223"/>
    <s v="A photography book focusing on the people rather than the nature at Yosemite National Park."/>
    <n v="19800"/>
    <n v="22197"/>
    <x v="0"/>
    <x v="0"/>
    <x v="0"/>
    <n v="1478754909"/>
    <n v="1476159309"/>
    <x v="1223"/>
    <x v="1223"/>
    <x v="2"/>
    <b v="0"/>
    <n v="191"/>
    <x v="0"/>
    <x v="20"/>
  </r>
  <r>
    <x v="1224"/>
    <x v="1224"/>
    <s v="Modern Celtic influenced CD.  Help me finish what I started before the stroke."/>
    <n v="15000"/>
    <n v="1060"/>
    <x v="1"/>
    <x v="0"/>
    <x v="0"/>
    <n v="1402060302"/>
    <n v="1396876302"/>
    <x v="1224"/>
    <x v="1224"/>
    <x v="3"/>
    <b v="0"/>
    <n v="18"/>
    <x v="1"/>
    <x v="21"/>
  </r>
  <r>
    <x v="1225"/>
    <x v="1225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x v="1225"/>
    <x v="1225"/>
    <x v="4"/>
    <b v="0"/>
    <n v="3"/>
    <x v="1"/>
    <x v="21"/>
  </r>
  <r>
    <x v="1226"/>
    <x v="1226"/>
    <s v="Pavlo will be independently filming his second full length PBS Special and DVD in May with director George Veras"/>
    <n v="50000"/>
    <n v="1937"/>
    <x v="1"/>
    <x v="0"/>
    <x v="0"/>
    <n v="1398042000"/>
    <n v="1395089981"/>
    <x v="1226"/>
    <x v="1226"/>
    <x v="3"/>
    <b v="0"/>
    <n v="40"/>
    <x v="1"/>
    <x v="21"/>
  </r>
  <r>
    <x v="1227"/>
    <x v="1227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x v="1227"/>
    <x v="1227"/>
    <x v="3"/>
    <b v="0"/>
    <n v="0"/>
    <x v="1"/>
    <x v="21"/>
  </r>
  <r>
    <x v="1228"/>
    <x v="1228"/>
    <s v="Kat is partnering with Kickstarter to raise the funds to complete her first solo World music CD &quot;Gypsy&quot;!"/>
    <n v="5000"/>
    <n v="1465"/>
    <x v="1"/>
    <x v="0"/>
    <x v="0"/>
    <n v="1317231008"/>
    <n v="1312047008"/>
    <x v="1228"/>
    <x v="1228"/>
    <x v="6"/>
    <b v="0"/>
    <n v="24"/>
    <x v="1"/>
    <x v="21"/>
  </r>
  <r>
    <x v="1229"/>
    <x v="1229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x v="1229"/>
    <x v="1229"/>
    <x v="5"/>
    <b v="0"/>
    <n v="1"/>
    <x v="1"/>
    <x v="21"/>
  </r>
  <r>
    <x v="1230"/>
    <x v="1230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x v="1230"/>
    <x v="1230"/>
    <x v="6"/>
    <b v="0"/>
    <n v="0"/>
    <x v="1"/>
    <x v="21"/>
  </r>
  <r>
    <x v="1231"/>
    <x v="1231"/>
    <s v="a non-profit, free, all-day, all-ages music &amp; arts festival dedicated to promoting non-violent spaces for community engagement"/>
    <n v="5000"/>
    <n v="0"/>
    <x v="1"/>
    <x v="0"/>
    <x v="0"/>
    <n v="1440723600"/>
    <n v="1436394968"/>
    <x v="1231"/>
    <x v="1231"/>
    <x v="0"/>
    <b v="0"/>
    <n v="0"/>
    <x v="1"/>
    <x v="21"/>
  </r>
  <r>
    <x v="1232"/>
    <x v="1232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x v="1232"/>
    <x v="1232"/>
    <x v="4"/>
    <b v="0"/>
    <n v="1"/>
    <x v="1"/>
    <x v="21"/>
  </r>
  <r>
    <x v="1233"/>
    <x v="1233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x v="1233"/>
    <x v="1233"/>
    <x v="5"/>
    <b v="0"/>
    <n v="6"/>
    <x v="1"/>
    <x v="21"/>
  </r>
  <r>
    <x v="1234"/>
    <x v="1234"/>
    <s v="We have been offered shows all over the world, to reach places and people with our music, for the experience of just doing it!"/>
    <n v="50000"/>
    <n v="0"/>
    <x v="1"/>
    <x v="1"/>
    <x v="1"/>
    <n v="1422903342"/>
    <n v="1420311342"/>
    <x v="1234"/>
    <x v="1234"/>
    <x v="0"/>
    <b v="0"/>
    <n v="0"/>
    <x v="1"/>
    <x v="21"/>
  </r>
  <r>
    <x v="1235"/>
    <x v="1235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x v="1235"/>
    <x v="1235"/>
    <x v="4"/>
    <b v="0"/>
    <n v="6"/>
    <x v="1"/>
    <x v="21"/>
  </r>
  <r>
    <x v="1236"/>
    <x v="1236"/>
    <s v="Raising money to give the musicians their due."/>
    <n v="2500"/>
    <n v="0"/>
    <x v="1"/>
    <x v="0"/>
    <x v="0"/>
    <n v="1343491200"/>
    <n v="1342801164"/>
    <x v="1236"/>
    <x v="1236"/>
    <x v="5"/>
    <b v="0"/>
    <n v="0"/>
    <x v="1"/>
    <x v="21"/>
  </r>
  <r>
    <x v="1237"/>
    <x v="1237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x v="1237"/>
    <x v="1237"/>
    <x v="5"/>
    <b v="0"/>
    <n v="0"/>
    <x v="1"/>
    <x v="21"/>
  </r>
  <r>
    <x v="1238"/>
    <x v="1238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x v="1238"/>
    <x v="1238"/>
    <x v="6"/>
    <b v="0"/>
    <n v="3"/>
    <x v="1"/>
    <x v="21"/>
  </r>
  <r>
    <x v="1239"/>
    <x v="1239"/>
    <s v="Please consider helping us with our new CD and Riverdance Tour"/>
    <n v="2500"/>
    <n v="0"/>
    <x v="1"/>
    <x v="0"/>
    <x v="0"/>
    <n v="1325804767"/>
    <n v="1323212767"/>
    <x v="1239"/>
    <x v="1239"/>
    <x v="5"/>
    <b v="0"/>
    <n v="0"/>
    <x v="1"/>
    <x v="21"/>
  </r>
  <r>
    <x v="1240"/>
    <x v="1240"/>
    <s v="Sharing positive vibes of Peace, Love &amp; Unity with the World through conscious Reggae Music!"/>
    <n v="8000"/>
    <n v="241"/>
    <x v="1"/>
    <x v="0"/>
    <x v="0"/>
    <n v="1373665860"/>
    <n v="1368579457"/>
    <x v="1240"/>
    <x v="1240"/>
    <x v="4"/>
    <b v="0"/>
    <n v="8"/>
    <x v="1"/>
    <x v="21"/>
  </r>
  <r>
    <x v="1241"/>
    <x v="1241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x v="1241"/>
    <x v="1241"/>
    <x v="3"/>
    <b v="0"/>
    <n v="34"/>
    <x v="1"/>
    <x v="21"/>
  </r>
  <r>
    <x v="1242"/>
    <x v="1242"/>
    <s v="Cellphonia 9/11 (http://cellphonia.org/911/) is one of the performance pieces in the Music After marathon concert on 9.11.11"/>
    <n v="911"/>
    <n v="5"/>
    <x v="1"/>
    <x v="0"/>
    <x v="0"/>
    <n v="1315747080"/>
    <n v="1314417502"/>
    <x v="1242"/>
    <x v="1242"/>
    <x v="6"/>
    <b v="0"/>
    <n v="1"/>
    <x v="1"/>
    <x v="21"/>
  </r>
  <r>
    <x v="1243"/>
    <x v="1243"/>
    <s v="California's premier Latino cultural festival - music, theatre, film, workshops, visual arts, cuisine and more!"/>
    <n v="12000"/>
    <n v="1691"/>
    <x v="1"/>
    <x v="0"/>
    <x v="0"/>
    <n v="1310158800"/>
    <n v="1304888771"/>
    <x v="1243"/>
    <x v="1243"/>
    <x v="6"/>
    <b v="0"/>
    <n v="38"/>
    <x v="1"/>
    <x v="21"/>
  </r>
  <r>
    <x v="1244"/>
    <x v="1244"/>
    <s v="THEATRUM MUNDI releases DEBUT ALBUM! Pre-order &quot;The Eyes of the Realm&quot; and help make it happen!"/>
    <n v="2000"/>
    <n v="2076"/>
    <x v="0"/>
    <x v="0"/>
    <x v="0"/>
    <n v="1366664400"/>
    <n v="1363981723"/>
    <x v="1244"/>
    <x v="1244"/>
    <x v="4"/>
    <b v="1"/>
    <n v="45"/>
    <x v="0"/>
    <x v="11"/>
  </r>
  <r>
    <x v="1245"/>
    <x v="1245"/>
    <s v="Smokey Folk is a folk rock band with a vaudeville twist! We have 18 original songs and want to record an album. Help us out!"/>
    <n v="2000"/>
    <n v="2405"/>
    <x v="0"/>
    <x v="0"/>
    <x v="0"/>
    <n v="1402755834"/>
    <n v="1400163834"/>
    <x v="1245"/>
    <x v="1245"/>
    <x v="3"/>
    <b v="1"/>
    <n v="17"/>
    <x v="0"/>
    <x v="11"/>
  </r>
  <r>
    <x v="1246"/>
    <x v="1246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x v="1246"/>
    <x v="1246"/>
    <x v="6"/>
    <b v="1"/>
    <n v="31"/>
    <x v="0"/>
    <x v="11"/>
  </r>
  <r>
    <x v="1247"/>
    <x v="1247"/>
    <s v="BRAIN DEAD is going to record their debut EP and they need your help, Bozos!"/>
    <n v="3500"/>
    <n v="4275"/>
    <x v="0"/>
    <x v="0"/>
    <x v="0"/>
    <n v="1367823655"/>
    <n v="1365231655"/>
    <x v="1247"/>
    <x v="1247"/>
    <x v="4"/>
    <b v="1"/>
    <n v="50"/>
    <x v="0"/>
    <x v="11"/>
  </r>
  <r>
    <x v="1248"/>
    <x v="1248"/>
    <s v="The Vandies make pop rock in glorious Portland, Oregon. Help us fund our first full length album!"/>
    <n v="2500"/>
    <n v="3791"/>
    <x v="0"/>
    <x v="0"/>
    <x v="0"/>
    <n v="1402642740"/>
    <n v="1399563953"/>
    <x v="1248"/>
    <x v="1248"/>
    <x v="3"/>
    <b v="1"/>
    <n v="59"/>
    <x v="0"/>
    <x v="11"/>
  </r>
  <r>
    <x v="1249"/>
    <x v="1249"/>
    <s v="&quot;Let's Brighten It Up&quot; will be a seven song EP of originals heavily inspired by music from the 50s and 60s"/>
    <n v="5000"/>
    <n v="5222"/>
    <x v="0"/>
    <x v="0"/>
    <x v="0"/>
    <n v="1341683211"/>
    <n v="1339091211"/>
    <x v="1249"/>
    <x v="1249"/>
    <x v="5"/>
    <b v="1"/>
    <n v="81"/>
    <x v="0"/>
    <x v="11"/>
  </r>
  <r>
    <x v="1250"/>
    <x v="1250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x v="1250"/>
    <x v="1250"/>
    <x v="3"/>
    <b v="1"/>
    <n v="508"/>
    <x v="0"/>
    <x v="11"/>
  </r>
  <r>
    <x v="1251"/>
    <x v="1251"/>
    <s v="A tour of europe with 3 memphis artist, Jack Oblivian, Harlan T Bobo and Shawn Cripps."/>
    <n v="6000"/>
    <n v="6108"/>
    <x v="0"/>
    <x v="0"/>
    <x v="0"/>
    <n v="1316979167"/>
    <n v="1311795167"/>
    <x v="1251"/>
    <x v="1251"/>
    <x v="6"/>
    <b v="1"/>
    <n v="74"/>
    <x v="0"/>
    <x v="11"/>
  </r>
  <r>
    <x v="1252"/>
    <x v="1252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x v="1252"/>
    <x v="1252"/>
    <x v="4"/>
    <b v="1"/>
    <n v="141"/>
    <x v="0"/>
    <x v="11"/>
  </r>
  <r>
    <x v="1253"/>
    <x v="1253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x v="1253"/>
    <x v="1253"/>
    <x v="3"/>
    <b v="1"/>
    <n v="711"/>
    <x v="0"/>
    <x v="11"/>
  </r>
  <r>
    <x v="1254"/>
    <x v="125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x v="1254"/>
    <x v="1254"/>
    <x v="6"/>
    <b v="1"/>
    <n v="141"/>
    <x v="0"/>
    <x v="11"/>
  </r>
  <r>
    <x v="1255"/>
    <x v="1255"/>
    <s v="Let the Space Bards abduct you on a quirky musical journey about two aliens struggling to fit in on planet Earth."/>
    <n v="3000"/>
    <n v="6071"/>
    <x v="0"/>
    <x v="0"/>
    <x v="0"/>
    <n v="1385932652"/>
    <n v="1383337052"/>
    <x v="1255"/>
    <x v="1255"/>
    <x v="4"/>
    <b v="1"/>
    <n v="109"/>
    <x v="0"/>
    <x v="11"/>
  </r>
  <r>
    <x v="1256"/>
    <x v="1256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x v="1256"/>
    <x v="1256"/>
    <x v="5"/>
    <b v="1"/>
    <n v="361"/>
    <x v="0"/>
    <x v="11"/>
  </r>
  <r>
    <x v="1257"/>
    <x v="1257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x v="1257"/>
    <x v="1257"/>
    <x v="6"/>
    <b v="1"/>
    <n v="176"/>
    <x v="0"/>
    <x v="11"/>
  </r>
  <r>
    <x v="1258"/>
    <x v="1258"/>
    <s v="Mustard Plug needs help funding their new record.  Please help the Grand Rapids, MI band put out their 7th record!"/>
    <n v="12000"/>
    <n v="25577.56"/>
    <x v="0"/>
    <x v="0"/>
    <x v="0"/>
    <n v="1377960012"/>
    <n v="1375368012"/>
    <x v="1258"/>
    <x v="1258"/>
    <x v="4"/>
    <b v="1"/>
    <n v="670"/>
    <x v="0"/>
    <x v="11"/>
  </r>
  <r>
    <x v="1259"/>
    <x v="1259"/>
    <s v="Falling From One is currently in the studio recording their first CD and they need your help!"/>
    <n v="2500"/>
    <n v="2606"/>
    <x v="0"/>
    <x v="0"/>
    <x v="0"/>
    <n v="1402286340"/>
    <n v="1399504664"/>
    <x v="1259"/>
    <x v="1259"/>
    <x v="3"/>
    <b v="1"/>
    <n v="96"/>
    <x v="0"/>
    <x v="11"/>
  </r>
  <r>
    <x v="1260"/>
    <x v="1260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x v="1260"/>
    <x v="1260"/>
    <x v="3"/>
    <b v="1"/>
    <n v="74"/>
    <x v="0"/>
    <x v="11"/>
  </r>
  <r>
    <x v="1261"/>
    <x v="1261"/>
    <s v="We just recorded a stellar EP and we're trying to put it out on vinyl.  Can you help these punx out?"/>
    <n v="2000"/>
    <n v="2025"/>
    <x v="0"/>
    <x v="0"/>
    <x v="0"/>
    <n v="1390983227"/>
    <n v="1388391227"/>
    <x v="1261"/>
    <x v="1261"/>
    <x v="3"/>
    <b v="1"/>
    <n v="52"/>
    <x v="0"/>
    <x v="11"/>
  </r>
  <r>
    <x v="1262"/>
    <x v="1262"/>
    <s v="A soon to be husband and wife bringing hope to the music industry._x000a_You will fall in love with their sound and story."/>
    <n v="6500"/>
    <n v="8152"/>
    <x v="0"/>
    <x v="5"/>
    <x v="5"/>
    <n v="1392574692"/>
    <n v="1389982692"/>
    <x v="1262"/>
    <x v="1262"/>
    <x v="3"/>
    <b v="1"/>
    <n v="105"/>
    <x v="0"/>
    <x v="11"/>
  </r>
  <r>
    <x v="1263"/>
    <x v="1263"/>
    <s v="A fresh batch of chaos from Toledo, Ohio's reggae-rockers, Tropic Bombs!"/>
    <n v="1500"/>
    <n v="1785"/>
    <x v="0"/>
    <x v="0"/>
    <x v="0"/>
    <n v="1396054800"/>
    <n v="1393034470"/>
    <x v="1263"/>
    <x v="1263"/>
    <x v="3"/>
    <b v="1"/>
    <n v="41"/>
    <x v="0"/>
    <x v="11"/>
  </r>
  <r>
    <x v="1264"/>
    <x v="1264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x v="1264"/>
    <x v="1264"/>
    <x v="4"/>
    <b v="1"/>
    <n v="34"/>
    <x v="0"/>
    <x v="11"/>
  </r>
  <r>
    <x v="1265"/>
    <x v="1265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x v="1265"/>
    <x v="1265"/>
    <x v="7"/>
    <b v="1"/>
    <n v="66"/>
    <x v="0"/>
    <x v="11"/>
  </r>
  <r>
    <x v="1266"/>
    <x v="1266"/>
    <s v="We are looking to record our first EP produced by Aaron Harris (ISIS/Palms) at Studio West."/>
    <n v="9500"/>
    <n v="9545"/>
    <x v="0"/>
    <x v="0"/>
    <x v="0"/>
    <n v="1389474145"/>
    <n v="1386882145"/>
    <x v="1266"/>
    <x v="1266"/>
    <x v="3"/>
    <b v="1"/>
    <n v="50"/>
    <x v="0"/>
    <x v="11"/>
  </r>
  <r>
    <x v="1267"/>
    <x v="1267"/>
    <s v="A Rock 'n Roll album with plenty of indie guitar swagger. Fresh tunes that are a continuation of my early '90s shoegaze daze."/>
    <n v="22000"/>
    <n v="22396"/>
    <x v="0"/>
    <x v="0"/>
    <x v="0"/>
    <n v="1374674558"/>
    <n v="1372082558"/>
    <x v="1267"/>
    <x v="1267"/>
    <x v="4"/>
    <b v="1"/>
    <n v="159"/>
    <x v="0"/>
    <x v="11"/>
  </r>
  <r>
    <x v="1268"/>
    <x v="1268"/>
    <s v="Full Devil Jacket Is releasing their first record in over 12 yrs and we want you to be a part of it!"/>
    <n v="12000"/>
    <n v="14000"/>
    <x v="0"/>
    <x v="0"/>
    <x v="0"/>
    <n v="1379708247"/>
    <n v="1377116247"/>
    <x v="1268"/>
    <x v="1268"/>
    <x v="4"/>
    <b v="1"/>
    <n v="182"/>
    <x v="0"/>
    <x v="11"/>
  </r>
  <r>
    <x v="1269"/>
    <x v="1269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x v="1269"/>
    <x v="1269"/>
    <x v="2"/>
    <b v="1"/>
    <n v="206"/>
    <x v="0"/>
    <x v="11"/>
  </r>
  <r>
    <x v="1270"/>
    <x v="1270"/>
    <s v="We make awake metal using violins in place of guitars and want to record a full length album."/>
    <n v="10000"/>
    <n v="11472"/>
    <x v="0"/>
    <x v="0"/>
    <x v="0"/>
    <n v="1332704042"/>
    <n v="1327523642"/>
    <x v="1270"/>
    <x v="1270"/>
    <x v="5"/>
    <b v="1"/>
    <n v="169"/>
    <x v="0"/>
    <x v="11"/>
  </r>
  <r>
    <x v="1271"/>
    <x v="1271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x v="1271"/>
    <x v="1271"/>
    <x v="4"/>
    <b v="1"/>
    <n v="31"/>
    <x v="0"/>
    <x v="11"/>
  </r>
  <r>
    <x v="1272"/>
    <x v="1272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x v="1272"/>
    <x v="1272"/>
    <x v="7"/>
    <b v="1"/>
    <n v="28"/>
    <x v="0"/>
    <x v="11"/>
  </r>
  <r>
    <x v="1273"/>
    <x v="1273"/>
    <s v="Run Coyote is raising funds to produce their debut album - &quot;Youth Haunts&quot; - on vinyl LP and CD"/>
    <n v="4000"/>
    <n v="4140"/>
    <x v="0"/>
    <x v="5"/>
    <x v="5"/>
    <n v="1409506291"/>
    <n v="1406914291"/>
    <x v="1273"/>
    <x v="1273"/>
    <x v="3"/>
    <b v="1"/>
    <n v="54"/>
    <x v="0"/>
    <x v="11"/>
  </r>
  <r>
    <x v="1274"/>
    <x v="1274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x v="1274"/>
    <x v="1274"/>
    <x v="5"/>
    <b v="1"/>
    <n v="467"/>
    <x v="0"/>
    <x v="11"/>
  </r>
  <r>
    <x v="1275"/>
    <x v="1275"/>
    <s v="ONLY A FEW HOURS LEFT TO GET YOUR ADVANCE COPY OF &quot;DANGEROUSLY CLOSE&quot; and to check out our other cool rewards!"/>
    <n v="15000"/>
    <n v="24321.1"/>
    <x v="0"/>
    <x v="0"/>
    <x v="0"/>
    <n v="1375908587"/>
    <n v="1372884587"/>
    <x v="1275"/>
    <x v="1275"/>
    <x v="4"/>
    <b v="1"/>
    <n v="389"/>
    <x v="0"/>
    <x v="11"/>
  </r>
  <r>
    <x v="1276"/>
    <x v="1276"/>
    <s v="Sponsor this Brooklyn punk band's debut seven-inch, MR. DREAM GOES TO JAIL."/>
    <n v="3000"/>
    <n v="3132.63"/>
    <x v="0"/>
    <x v="0"/>
    <x v="0"/>
    <n v="1251777600"/>
    <n v="1247504047"/>
    <x v="1276"/>
    <x v="1276"/>
    <x v="8"/>
    <b v="1"/>
    <n v="68"/>
    <x v="0"/>
    <x v="11"/>
  </r>
  <r>
    <x v="1277"/>
    <x v="1277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x v="1277"/>
    <x v="1277"/>
    <x v="5"/>
    <b v="1"/>
    <n v="413"/>
    <x v="0"/>
    <x v="11"/>
  </r>
  <r>
    <x v="1278"/>
    <x v="1278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x v="1278"/>
    <x v="1278"/>
    <x v="3"/>
    <b v="1"/>
    <n v="190"/>
    <x v="0"/>
    <x v="11"/>
  </r>
  <r>
    <x v="1279"/>
    <x v="1279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x v="1279"/>
    <x v="1279"/>
    <x v="3"/>
    <b v="1"/>
    <n v="189"/>
    <x v="0"/>
    <x v="11"/>
  </r>
  <r>
    <x v="1280"/>
    <x v="1280"/>
    <s v="Nothing More is recording their forthcoming record and needs to join forces with you to make this album HUGE! "/>
    <n v="15000"/>
    <n v="16636.78"/>
    <x v="0"/>
    <x v="0"/>
    <x v="0"/>
    <n v="1299003054"/>
    <n v="1291227054"/>
    <x v="1280"/>
    <x v="1280"/>
    <x v="6"/>
    <b v="1"/>
    <n v="130"/>
    <x v="0"/>
    <x v="11"/>
  </r>
  <r>
    <x v="1281"/>
    <x v="1281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x v="1281"/>
    <x v="1281"/>
    <x v="4"/>
    <b v="1"/>
    <n v="74"/>
    <x v="0"/>
    <x v="11"/>
  </r>
  <r>
    <x v="1282"/>
    <x v="1282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x v="1282"/>
    <x v="1282"/>
    <x v="4"/>
    <b v="1"/>
    <n v="274"/>
    <x v="0"/>
    <x v="11"/>
  </r>
  <r>
    <x v="1283"/>
    <x v="1283"/>
    <s v="Our 3rd album is halfway complete, but we need your help to record, mix and master the final product!"/>
    <n v="1000"/>
    <n v="2110.5"/>
    <x v="0"/>
    <x v="0"/>
    <x v="0"/>
    <n v="1362974400"/>
    <n v="1360948389"/>
    <x v="1283"/>
    <x v="1283"/>
    <x v="4"/>
    <b v="1"/>
    <n v="22"/>
    <x v="0"/>
    <x v="11"/>
  </r>
  <r>
    <x v="1284"/>
    <x v="1284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x v="1284"/>
    <x v="1284"/>
    <x v="2"/>
    <b v="0"/>
    <n v="31"/>
    <x v="0"/>
    <x v="6"/>
  </r>
  <r>
    <x v="1285"/>
    <x v="1285"/>
    <s v="The world premiere of hysterically funny and heartbreaking story about family, unconditional love and facing the unfaceable"/>
    <n v="2000"/>
    <n v="2033"/>
    <x v="0"/>
    <x v="1"/>
    <x v="1"/>
    <n v="1434808775"/>
    <n v="1433512775"/>
    <x v="1285"/>
    <x v="1285"/>
    <x v="0"/>
    <b v="0"/>
    <n v="63"/>
    <x v="0"/>
    <x v="6"/>
  </r>
  <r>
    <x v="1286"/>
    <x v="1286"/>
    <s v="A touring production of FRED's modern adaptation of the classic Victorian comic novel, reaching out to new audiences."/>
    <n v="1500"/>
    <n v="1625"/>
    <x v="0"/>
    <x v="1"/>
    <x v="1"/>
    <n v="1424181600"/>
    <n v="1423041227"/>
    <x v="1286"/>
    <x v="1286"/>
    <x v="0"/>
    <b v="0"/>
    <n v="20"/>
    <x v="0"/>
    <x v="6"/>
  </r>
  <r>
    <x v="1287"/>
    <x v="1287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x v="1287"/>
    <x v="1287"/>
    <x v="0"/>
    <b v="0"/>
    <n v="25"/>
    <x v="0"/>
    <x v="6"/>
  </r>
  <r>
    <x v="1288"/>
    <x v="1288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x v="1288"/>
    <x v="1288"/>
    <x v="2"/>
    <b v="0"/>
    <n v="61"/>
    <x v="0"/>
    <x v="6"/>
  </r>
  <r>
    <x v="1289"/>
    <x v="1289"/>
    <s v="A chilling original Edwardian Comedy of errors and foolishness made for the Patrick Henry College stage."/>
    <n v="1500"/>
    <n v="1876"/>
    <x v="0"/>
    <x v="0"/>
    <x v="0"/>
    <n v="1483499645"/>
    <n v="1480907645"/>
    <x v="1289"/>
    <x v="1289"/>
    <x v="1"/>
    <b v="0"/>
    <n v="52"/>
    <x v="0"/>
    <x v="6"/>
  </r>
  <r>
    <x v="1290"/>
    <x v="1290"/>
    <s v="Sometimes your Heart has to STOP for your Life to START."/>
    <n v="3500"/>
    <n v="3800"/>
    <x v="0"/>
    <x v="0"/>
    <x v="0"/>
    <n v="1429772340"/>
    <n v="1427121931"/>
    <x v="1290"/>
    <x v="1290"/>
    <x v="0"/>
    <b v="0"/>
    <n v="86"/>
    <x v="0"/>
    <x v="6"/>
  </r>
  <r>
    <x v="1291"/>
    <x v="1291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x v="1291"/>
    <x v="1291"/>
    <x v="0"/>
    <b v="0"/>
    <n v="42"/>
    <x v="0"/>
    <x v="6"/>
  </r>
  <r>
    <x v="1292"/>
    <x v="1292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x v="1292"/>
    <x v="1292"/>
    <x v="0"/>
    <b v="0"/>
    <n v="52"/>
    <x v="0"/>
    <x v="6"/>
  </r>
  <r>
    <x v="1293"/>
    <x v="1293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x v="1293"/>
    <x v="1293"/>
    <x v="0"/>
    <b v="0"/>
    <n v="120"/>
    <x v="0"/>
    <x v="6"/>
  </r>
  <r>
    <x v="1294"/>
    <x v="1294"/>
    <s v="We have an award-winning Danish play, now we just need a bathroom set to perform it in. Spend a penny to help us build the set!"/>
    <n v="500"/>
    <n v="610"/>
    <x v="0"/>
    <x v="1"/>
    <x v="1"/>
    <n v="1445252400"/>
    <n v="1443696797"/>
    <x v="1294"/>
    <x v="1294"/>
    <x v="0"/>
    <b v="0"/>
    <n v="22"/>
    <x v="0"/>
    <x v="6"/>
  </r>
  <r>
    <x v="1295"/>
    <x v="1295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x v="1295"/>
    <x v="1295"/>
    <x v="0"/>
    <b v="0"/>
    <n v="64"/>
    <x v="0"/>
    <x v="6"/>
  </r>
  <r>
    <x v="1296"/>
    <x v="1296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x v="1296"/>
    <x v="1296"/>
    <x v="2"/>
    <b v="0"/>
    <n v="23"/>
    <x v="0"/>
    <x v="6"/>
  </r>
  <r>
    <x v="1297"/>
    <x v="1297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x v="1297"/>
    <x v="1297"/>
    <x v="2"/>
    <b v="0"/>
    <n v="238"/>
    <x v="0"/>
    <x v="6"/>
  </r>
  <r>
    <x v="1298"/>
    <x v="1298"/>
    <s v="A play that raises awareness for mental health and explores the psychological effects childhood abuse can have on an adult."/>
    <n v="2000"/>
    <n v="2093"/>
    <x v="0"/>
    <x v="1"/>
    <x v="1"/>
    <n v="1461860432"/>
    <n v="1459268432"/>
    <x v="1298"/>
    <x v="1298"/>
    <x v="2"/>
    <b v="0"/>
    <n v="33"/>
    <x v="0"/>
    <x v="6"/>
  </r>
  <r>
    <x v="1299"/>
    <x v="1299"/>
    <s v="A new work inspired by the classic novel and created by Dallas teens under the direction of professional artists."/>
    <n v="3500"/>
    <n v="4340"/>
    <x v="0"/>
    <x v="0"/>
    <x v="0"/>
    <n v="1436902359"/>
    <n v="1434310359"/>
    <x v="1299"/>
    <x v="1299"/>
    <x v="0"/>
    <b v="0"/>
    <n v="32"/>
    <x v="0"/>
    <x v="6"/>
  </r>
  <r>
    <x v="1300"/>
    <x v="1300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x v="1300"/>
    <x v="1300"/>
    <x v="2"/>
    <b v="0"/>
    <n v="24"/>
    <x v="0"/>
    <x v="6"/>
  </r>
  <r>
    <x v="1301"/>
    <x v="1301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x v="1301"/>
    <x v="1301"/>
    <x v="0"/>
    <b v="0"/>
    <n v="29"/>
    <x v="0"/>
    <x v="6"/>
  </r>
  <r>
    <x v="1302"/>
    <x v="1302"/>
    <s v="Boys of a Certain Age is a unique and special show that we're trying to remount in New York City in 2017."/>
    <n v="2500"/>
    <n v="2500"/>
    <x v="0"/>
    <x v="0"/>
    <x v="0"/>
    <n v="1480559011"/>
    <n v="1477963411"/>
    <x v="1302"/>
    <x v="1302"/>
    <x v="2"/>
    <b v="0"/>
    <n v="50"/>
    <x v="0"/>
    <x v="6"/>
  </r>
  <r>
    <x v="1303"/>
    <x v="1303"/>
    <s v="Groundbreaking queer theatre."/>
    <n v="3500"/>
    <n v="4559.13"/>
    <x v="0"/>
    <x v="1"/>
    <x v="1"/>
    <n v="1469962800"/>
    <n v="1468578920"/>
    <x v="1303"/>
    <x v="1303"/>
    <x v="2"/>
    <b v="0"/>
    <n v="108"/>
    <x v="0"/>
    <x v="6"/>
  </r>
  <r>
    <x v="1304"/>
    <x v="1304"/>
    <s v="Deal with the cold like a boss with battery-powered heating device that will heat you up in the most extreme environment."/>
    <n v="40000"/>
    <n v="15851"/>
    <x v="1"/>
    <x v="1"/>
    <x v="1"/>
    <n v="1489376405"/>
    <n v="1484196005"/>
    <x v="1304"/>
    <x v="1304"/>
    <x v="1"/>
    <b v="0"/>
    <n v="104"/>
    <x v="1"/>
    <x v="8"/>
  </r>
  <r>
    <x v="1305"/>
    <x v="1305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x v="1305"/>
    <x v="1305"/>
    <x v="2"/>
    <b v="0"/>
    <n v="86"/>
    <x v="1"/>
    <x v="8"/>
  </r>
  <r>
    <x v="1306"/>
    <x v="1306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x v="1306"/>
    <x v="1306"/>
    <x v="3"/>
    <b v="0"/>
    <n v="356"/>
    <x v="1"/>
    <x v="8"/>
  </r>
  <r>
    <x v="1307"/>
    <x v="1307"/>
    <s v="Get VR to Everyone with Mailable, Ready to Use Viewers"/>
    <n v="50000"/>
    <n v="5757"/>
    <x v="1"/>
    <x v="0"/>
    <x v="0"/>
    <n v="1455710679"/>
    <n v="1453118679"/>
    <x v="1307"/>
    <x v="1307"/>
    <x v="2"/>
    <b v="0"/>
    <n v="45"/>
    <x v="1"/>
    <x v="8"/>
  </r>
  <r>
    <x v="1308"/>
    <x v="1308"/>
    <s v="Boost Band, a wristband that charges any device"/>
    <n v="10000"/>
    <n v="1136"/>
    <x v="1"/>
    <x v="0"/>
    <x v="0"/>
    <n v="1475937812"/>
    <n v="1472481812"/>
    <x v="1308"/>
    <x v="1308"/>
    <x v="2"/>
    <b v="0"/>
    <n v="38"/>
    <x v="1"/>
    <x v="8"/>
  </r>
  <r>
    <x v="1309"/>
    <x v="1309"/>
    <s v="Wicked fun and built for excitement, CORE is the safest and most versatile speaker you've ever worn."/>
    <n v="11500"/>
    <n v="12879"/>
    <x v="1"/>
    <x v="0"/>
    <x v="0"/>
    <n v="1444943468"/>
    <n v="1441919468"/>
    <x v="1309"/>
    <x v="1309"/>
    <x v="0"/>
    <b v="0"/>
    <n v="35"/>
    <x v="1"/>
    <x v="8"/>
  </r>
  <r>
    <x v="1310"/>
    <x v="1310"/>
    <s v="An essential hoodie that holds all sized smart phones and keep your headphone wires tangle free."/>
    <n v="20000"/>
    <n v="3100"/>
    <x v="1"/>
    <x v="0"/>
    <x v="0"/>
    <n v="1471622450"/>
    <n v="1467734450"/>
    <x v="1310"/>
    <x v="1310"/>
    <x v="2"/>
    <b v="0"/>
    <n v="24"/>
    <x v="1"/>
    <x v="8"/>
  </r>
  <r>
    <x v="1311"/>
    <x v="1311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x v="1311"/>
    <x v="1311"/>
    <x v="2"/>
    <b v="0"/>
    <n v="100"/>
    <x v="1"/>
    <x v="8"/>
  </r>
  <r>
    <x v="1312"/>
    <x v="1312"/>
    <s v="People loved the original Black and Gray GoSolo hats and asked for more. So we received sample for 3 more colors!"/>
    <n v="4600"/>
    <n v="28"/>
    <x v="1"/>
    <x v="0"/>
    <x v="0"/>
    <n v="1429375922"/>
    <n v="1426783922"/>
    <x v="1312"/>
    <x v="1312"/>
    <x v="0"/>
    <b v="0"/>
    <n v="1"/>
    <x v="1"/>
    <x v="8"/>
  </r>
  <r>
    <x v="1313"/>
    <x v="1313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x v="1313"/>
    <x v="1313"/>
    <x v="2"/>
    <b v="0"/>
    <n v="122"/>
    <x v="1"/>
    <x v="8"/>
  </r>
  <r>
    <x v="1314"/>
    <x v="1314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x v="1314"/>
    <x v="1314"/>
    <x v="2"/>
    <b v="0"/>
    <n v="11"/>
    <x v="1"/>
    <x v="8"/>
  </r>
  <r>
    <x v="1315"/>
    <x v="1315"/>
    <s v="Zoom will happen - THANK YOU! Received outside funding due amazing early success!"/>
    <n v="100000"/>
    <n v="40404"/>
    <x v="1"/>
    <x v="0"/>
    <x v="0"/>
    <n v="1446771600"/>
    <n v="1443700648"/>
    <x v="1315"/>
    <x v="1315"/>
    <x v="0"/>
    <b v="0"/>
    <n v="248"/>
    <x v="1"/>
    <x v="8"/>
  </r>
  <r>
    <x v="1316"/>
    <x v="1316"/>
    <s v="Future Belt comes in just 3 sizes, but yet, is designed to fit waists ranging from 25-55 inches. No batteries, no gimmicks."/>
    <n v="75000"/>
    <n v="1"/>
    <x v="1"/>
    <x v="0"/>
    <x v="0"/>
    <n v="1456700709"/>
    <n v="1453676709"/>
    <x v="1316"/>
    <x v="1316"/>
    <x v="2"/>
    <b v="0"/>
    <n v="1"/>
    <x v="1"/>
    <x v="8"/>
  </r>
  <r>
    <x v="1317"/>
    <x v="1317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x v="1317"/>
    <x v="1317"/>
    <x v="2"/>
    <b v="0"/>
    <n v="19"/>
    <x v="1"/>
    <x v="8"/>
  </r>
  <r>
    <x v="1318"/>
    <x v="1318"/>
    <s v="Your Dog's Best Friend._x000a_Revolutionize the way you care about your pups and brings you peace of mind."/>
    <n v="40000"/>
    <n v="6130"/>
    <x v="1"/>
    <x v="0"/>
    <x v="0"/>
    <n v="1420938172"/>
    <n v="1418346172"/>
    <x v="1318"/>
    <x v="1318"/>
    <x v="0"/>
    <b v="0"/>
    <n v="135"/>
    <x v="1"/>
    <x v="8"/>
  </r>
  <r>
    <x v="1319"/>
    <x v="1319"/>
    <s v="Stand out at festivals, get people talking and support our latest campaign to augment your style with the latest LED technology."/>
    <n v="5800"/>
    <n v="876"/>
    <x v="1"/>
    <x v="1"/>
    <x v="1"/>
    <n v="1405094400"/>
    <n v="1403810965"/>
    <x v="1319"/>
    <x v="1319"/>
    <x v="3"/>
    <b v="0"/>
    <n v="9"/>
    <x v="1"/>
    <x v="8"/>
  </r>
  <r>
    <x v="1320"/>
    <x v="1320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x v="1320"/>
    <x v="1320"/>
    <x v="2"/>
    <b v="0"/>
    <n v="3"/>
    <x v="1"/>
    <x v="8"/>
  </r>
  <r>
    <x v="1321"/>
    <x v="1321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x v="1321"/>
    <x v="1321"/>
    <x v="2"/>
    <b v="0"/>
    <n v="7"/>
    <x v="1"/>
    <x v="8"/>
  </r>
  <r>
    <x v="1322"/>
    <x v="1322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x v="1322"/>
    <x v="1322"/>
    <x v="0"/>
    <b v="0"/>
    <n v="4"/>
    <x v="1"/>
    <x v="8"/>
  </r>
  <r>
    <x v="1323"/>
    <x v="1323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x v="1323"/>
    <x v="1323"/>
    <x v="2"/>
    <b v="0"/>
    <n v="44"/>
    <x v="1"/>
    <x v="8"/>
  </r>
  <r>
    <x v="1324"/>
    <x v="1324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x v="1324"/>
    <x v="1324"/>
    <x v="2"/>
    <b v="0"/>
    <n v="90"/>
    <x v="1"/>
    <x v="8"/>
  </r>
  <r>
    <x v="1325"/>
    <x v="1325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x v="1325"/>
    <x v="1325"/>
    <x v="2"/>
    <b v="0"/>
    <n v="8"/>
    <x v="1"/>
    <x v="8"/>
  </r>
  <r>
    <x v="1326"/>
    <x v="1326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x v="1326"/>
    <x v="1326"/>
    <x v="0"/>
    <b v="0"/>
    <n v="11"/>
    <x v="1"/>
    <x v="8"/>
  </r>
  <r>
    <x v="1327"/>
    <x v="1327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x v="1327"/>
    <x v="1327"/>
    <x v="0"/>
    <b v="0"/>
    <n v="41"/>
    <x v="1"/>
    <x v="8"/>
  </r>
  <r>
    <x v="1328"/>
    <x v="1328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x v="1328"/>
    <x v="1328"/>
    <x v="2"/>
    <b v="0"/>
    <n v="15"/>
    <x v="1"/>
    <x v="8"/>
  </r>
  <r>
    <x v="1329"/>
    <x v="1329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x v="1329"/>
    <x v="1329"/>
    <x v="3"/>
    <b v="0"/>
    <n v="9"/>
    <x v="1"/>
    <x v="8"/>
  </r>
  <r>
    <x v="1330"/>
    <x v="1330"/>
    <s v="Outdoor play is essential. Wanderwatch helps to make it fun and safe! Fun for kids, great for parents. Time to Play!"/>
    <n v="35000"/>
    <n v="7873"/>
    <x v="1"/>
    <x v="0"/>
    <x v="0"/>
    <n v="1467432000"/>
    <n v="1464763109"/>
    <x v="1330"/>
    <x v="1330"/>
    <x v="2"/>
    <b v="0"/>
    <n v="50"/>
    <x v="1"/>
    <x v="8"/>
  </r>
  <r>
    <x v="1331"/>
    <x v="1331"/>
    <s v="The World's First Wearable Battery Backup - wireless, modular, flexible, and ultra-lightweight! Click, charge, go!!!"/>
    <n v="250000"/>
    <n v="3417"/>
    <x v="1"/>
    <x v="0"/>
    <x v="0"/>
    <n v="1471435554"/>
    <n v="1468843554"/>
    <x v="1331"/>
    <x v="1331"/>
    <x v="2"/>
    <b v="0"/>
    <n v="34"/>
    <x v="1"/>
    <x v="8"/>
  </r>
  <r>
    <x v="1332"/>
    <x v="1332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x v="1332"/>
    <x v="1332"/>
    <x v="1"/>
    <b v="0"/>
    <n v="0"/>
    <x v="1"/>
    <x v="8"/>
  </r>
  <r>
    <x v="1333"/>
    <x v="1333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x v="1333"/>
    <x v="1333"/>
    <x v="3"/>
    <b v="0"/>
    <n v="0"/>
    <x v="1"/>
    <x v="8"/>
  </r>
  <r>
    <x v="1334"/>
    <x v="1334"/>
    <s v="A wearable device that allows you to dock and operate your phone hands-free anywhere and everywhere!"/>
    <n v="133000"/>
    <n v="14303"/>
    <x v="1"/>
    <x v="0"/>
    <x v="0"/>
    <n v="1457721287"/>
    <n v="1455129287"/>
    <x v="1334"/>
    <x v="1334"/>
    <x v="2"/>
    <b v="0"/>
    <n v="276"/>
    <x v="1"/>
    <x v="8"/>
  </r>
  <r>
    <x v="1335"/>
    <x v="1335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x v="1335"/>
    <x v="1335"/>
    <x v="0"/>
    <b v="0"/>
    <n v="16"/>
    <x v="1"/>
    <x v="8"/>
  </r>
  <r>
    <x v="1336"/>
    <x v="1336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x v="1336"/>
    <x v="1336"/>
    <x v="3"/>
    <b v="0"/>
    <n v="224"/>
    <x v="1"/>
    <x v="8"/>
  </r>
  <r>
    <x v="1337"/>
    <x v="1337"/>
    <s v="Discreet safety device connects you to a dedicated 24/7 monitoring team, keeping you safe anywhere in the United States"/>
    <n v="50000"/>
    <n v="24691"/>
    <x v="1"/>
    <x v="0"/>
    <x v="0"/>
    <n v="1488549079"/>
    <n v="1485957079"/>
    <x v="1337"/>
    <x v="1337"/>
    <x v="1"/>
    <b v="0"/>
    <n v="140"/>
    <x v="1"/>
    <x v="8"/>
  </r>
  <r>
    <x v="1338"/>
    <x v="1338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x v="1338"/>
    <x v="1338"/>
    <x v="0"/>
    <b v="0"/>
    <n v="15"/>
    <x v="1"/>
    <x v="8"/>
  </r>
  <r>
    <x v="1339"/>
    <x v="1339"/>
    <s v="World's Smallest customizable Phone &amp; GPS Watch for kids !"/>
    <n v="50000"/>
    <n v="3317"/>
    <x v="1"/>
    <x v="0"/>
    <x v="0"/>
    <n v="1418056315"/>
    <n v="1414164715"/>
    <x v="1339"/>
    <x v="1339"/>
    <x v="3"/>
    <b v="0"/>
    <n v="37"/>
    <x v="1"/>
    <x v="8"/>
  </r>
  <r>
    <x v="1340"/>
    <x v="1340"/>
    <s v="I would like to make nicer, more stylish looking frames for the Google Glass using 3D printing technology."/>
    <n v="1680"/>
    <n v="0"/>
    <x v="1"/>
    <x v="0"/>
    <x v="0"/>
    <n v="1408112253"/>
    <n v="1405520253"/>
    <x v="1340"/>
    <x v="1340"/>
    <x v="3"/>
    <b v="0"/>
    <n v="0"/>
    <x v="1"/>
    <x v="8"/>
  </r>
  <r>
    <x v="1341"/>
    <x v="1341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x v="1341"/>
    <x v="1341"/>
    <x v="2"/>
    <b v="0"/>
    <n v="46"/>
    <x v="1"/>
    <x v="8"/>
  </r>
  <r>
    <x v="1342"/>
    <x v="1342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x v="1342"/>
    <x v="1342"/>
    <x v="0"/>
    <b v="0"/>
    <n v="1"/>
    <x v="1"/>
    <x v="8"/>
  </r>
  <r>
    <x v="1343"/>
    <x v="1343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x v="1343"/>
    <x v="1343"/>
    <x v="2"/>
    <b v="0"/>
    <n v="323"/>
    <x v="1"/>
    <x v="8"/>
  </r>
  <r>
    <x v="1344"/>
    <x v="1344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x v="1344"/>
    <x v="1344"/>
    <x v="2"/>
    <b v="0"/>
    <n v="139"/>
    <x v="0"/>
    <x v="9"/>
  </r>
  <r>
    <x v="1345"/>
    <x v="1345"/>
    <s v="Peacefully taking you through my journey of being raised as a Muslim then becoming Christian, and sharing the truths I unveiled."/>
    <n v="300"/>
    <n v="375"/>
    <x v="0"/>
    <x v="0"/>
    <x v="0"/>
    <n v="1405366359"/>
    <n v="1402342359"/>
    <x v="1345"/>
    <x v="1345"/>
    <x v="3"/>
    <b v="0"/>
    <n v="7"/>
    <x v="0"/>
    <x v="9"/>
  </r>
  <r>
    <x v="1346"/>
    <x v="1346"/>
    <s v="An anthology of nonfiction stories written by Nepal's Lesbian, Gay, Bisexual, and Transgender (LGBT) community."/>
    <n v="4900"/>
    <n v="7219"/>
    <x v="0"/>
    <x v="0"/>
    <x v="0"/>
    <n v="1372297751"/>
    <n v="1369705751"/>
    <x v="1346"/>
    <x v="1346"/>
    <x v="4"/>
    <b v="0"/>
    <n v="149"/>
    <x v="0"/>
    <x v="9"/>
  </r>
  <r>
    <x v="1347"/>
    <x v="1347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x v="1347"/>
    <x v="1347"/>
    <x v="0"/>
    <b v="0"/>
    <n v="31"/>
    <x v="0"/>
    <x v="9"/>
  </r>
  <r>
    <x v="1348"/>
    <x v="1348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x v="1348"/>
    <x v="1348"/>
    <x v="3"/>
    <b v="0"/>
    <n v="26"/>
    <x v="0"/>
    <x v="9"/>
  </r>
  <r>
    <x v="1349"/>
    <x v="1349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x v="1349"/>
    <x v="1349"/>
    <x v="0"/>
    <b v="0"/>
    <n v="172"/>
    <x v="0"/>
    <x v="9"/>
  </r>
  <r>
    <x v="1350"/>
    <x v="1350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x v="1350"/>
    <x v="1350"/>
    <x v="0"/>
    <b v="0"/>
    <n v="78"/>
    <x v="0"/>
    <x v="9"/>
  </r>
  <r>
    <x v="1351"/>
    <x v="1351"/>
    <s v="Discover your purpose, live a more fulfilling life, leave a positive footprint on society."/>
    <n v="20000"/>
    <n v="20253"/>
    <x v="0"/>
    <x v="0"/>
    <x v="0"/>
    <n v="1455299144"/>
    <n v="1452707144"/>
    <x v="1351"/>
    <x v="1351"/>
    <x v="2"/>
    <b v="0"/>
    <n v="120"/>
    <x v="0"/>
    <x v="9"/>
  </r>
  <r>
    <x v="1352"/>
    <x v="1352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x v="1352"/>
    <x v="1352"/>
    <x v="0"/>
    <b v="0"/>
    <n v="227"/>
    <x v="0"/>
    <x v="9"/>
  </r>
  <r>
    <x v="1353"/>
    <x v="1353"/>
    <s v="A book that teaches aspiring writers how to get from a basic idea to a fully rewritten screenplay."/>
    <n v="1000"/>
    <n v="1336"/>
    <x v="0"/>
    <x v="0"/>
    <x v="0"/>
    <n v="1362960000"/>
    <n v="1359946188"/>
    <x v="1353"/>
    <x v="1353"/>
    <x v="4"/>
    <b v="0"/>
    <n v="42"/>
    <x v="0"/>
    <x v="9"/>
  </r>
  <r>
    <x v="1354"/>
    <x v="1354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x v="1354"/>
    <x v="1354"/>
    <x v="2"/>
    <b v="0"/>
    <n v="64"/>
    <x v="0"/>
    <x v="9"/>
  </r>
  <r>
    <x v="1355"/>
    <x v="1355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x v="1355"/>
    <x v="1355"/>
    <x v="5"/>
    <b v="0"/>
    <n v="121"/>
    <x v="0"/>
    <x v="9"/>
  </r>
  <r>
    <x v="1356"/>
    <x v="1356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x v="1356"/>
    <x v="1356"/>
    <x v="4"/>
    <b v="0"/>
    <n v="87"/>
    <x v="0"/>
    <x v="9"/>
  </r>
  <r>
    <x v="1357"/>
    <x v="1357"/>
    <s v="The search for identity leads one young woman to Mexico, where she follows her grandfather's journey back to America."/>
    <n v="2000"/>
    <n v="2506"/>
    <x v="0"/>
    <x v="0"/>
    <x v="0"/>
    <n v="1362117540"/>
    <n v="1359587137"/>
    <x v="1357"/>
    <x v="1357"/>
    <x v="4"/>
    <b v="0"/>
    <n v="65"/>
    <x v="0"/>
    <x v="9"/>
  </r>
  <r>
    <x v="1358"/>
    <x v="1358"/>
    <s v="I am working on a book about what people do when they visit Masada, an ancient fortress in the Judean desert."/>
    <n v="3000"/>
    <n v="3350"/>
    <x v="0"/>
    <x v="0"/>
    <x v="0"/>
    <n v="1309009323"/>
    <n v="1306417323"/>
    <x v="1358"/>
    <x v="1358"/>
    <x v="6"/>
    <b v="0"/>
    <n v="49"/>
    <x v="0"/>
    <x v="9"/>
  </r>
  <r>
    <x v="1359"/>
    <x v="1359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x v="1359"/>
    <x v="1359"/>
    <x v="6"/>
    <b v="0"/>
    <n v="19"/>
    <x v="0"/>
    <x v="9"/>
  </r>
  <r>
    <x v="1360"/>
    <x v="1360"/>
    <s v="So Bad, It's Good! is a guide to finding the best films for your bad movie night."/>
    <n v="1500"/>
    <n v="2598"/>
    <x v="0"/>
    <x v="0"/>
    <x v="0"/>
    <n v="1343943420"/>
    <n v="1341524220"/>
    <x v="1360"/>
    <x v="1360"/>
    <x v="5"/>
    <b v="0"/>
    <n v="81"/>
    <x v="0"/>
    <x v="9"/>
  </r>
  <r>
    <x v="1361"/>
    <x v="1361"/>
    <s v="The forbidden dark art of roped soloing, for climbers who need to know in order to make the ultimate climb come true!"/>
    <n v="6000"/>
    <n v="7559"/>
    <x v="0"/>
    <x v="1"/>
    <x v="1"/>
    <n v="1403370772"/>
    <n v="1400778772"/>
    <x v="1361"/>
    <x v="1361"/>
    <x v="3"/>
    <b v="0"/>
    <n v="264"/>
    <x v="0"/>
    <x v="9"/>
  </r>
  <r>
    <x v="1362"/>
    <x v="1362"/>
    <s v="The never-before-told story of Karl Barth's (first and only) journey to the United States in 1962."/>
    <n v="1000"/>
    <n v="1091"/>
    <x v="0"/>
    <x v="0"/>
    <x v="0"/>
    <n v="1378592731"/>
    <n v="1373408731"/>
    <x v="1362"/>
    <x v="1362"/>
    <x v="4"/>
    <b v="0"/>
    <n v="25"/>
    <x v="0"/>
    <x v="9"/>
  </r>
  <r>
    <x v="1363"/>
    <x v="1363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x v="1363"/>
    <x v="1363"/>
    <x v="2"/>
    <b v="0"/>
    <n v="5"/>
    <x v="0"/>
    <x v="9"/>
  </r>
  <r>
    <x v="1364"/>
    <x v="1364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x v="1364"/>
    <x v="1364"/>
    <x v="0"/>
    <b v="0"/>
    <n v="144"/>
    <x v="0"/>
    <x v="11"/>
  </r>
  <r>
    <x v="1365"/>
    <x v="1365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x v="1365"/>
    <x v="1365"/>
    <x v="0"/>
    <b v="0"/>
    <n v="92"/>
    <x v="0"/>
    <x v="11"/>
  </r>
  <r>
    <x v="1366"/>
    <x v="1366"/>
    <s v="A musical memorial for Alexi Petersen."/>
    <n v="7500"/>
    <n v="9486.69"/>
    <x v="0"/>
    <x v="0"/>
    <x v="0"/>
    <n v="1417049663"/>
    <n v="1413158063"/>
    <x v="1366"/>
    <x v="1366"/>
    <x v="3"/>
    <b v="0"/>
    <n v="147"/>
    <x v="0"/>
    <x v="11"/>
  </r>
  <r>
    <x v="1367"/>
    <x v="1367"/>
    <s v="House of Rabbits are recording our full-length, debut album! Support independent music, receive great rewards!"/>
    <n v="5000"/>
    <n v="5713"/>
    <x v="0"/>
    <x v="0"/>
    <x v="0"/>
    <n v="1447463050"/>
    <n v="1444867450"/>
    <x v="1367"/>
    <x v="1367"/>
    <x v="0"/>
    <b v="0"/>
    <n v="90"/>
    <x v="0"/>
    <x v="11"/>
  </r>
  <r>
    <x v="1368"/>
    <x v="1368"/>
    <s v="We are in the final stages of the creation of our 4th record, The Separation Effect. our most passionate record to date."/>
    <n v="5000"/>
    <n v="5535"/>
    <x v="0"/>
    <x v="0"/>
    <x v="0"/>
    <n v="1434342894"/>
    <n v="1432269294"/>
    <x v="1368"/>
    <x v="1368"/>
    <x v="0"/>
    <b v="0"/>
    <n v="87"/>
    <x v="0"/>
    <x v="11"/>
  </r>
  <r>
    <x v="1369"/>
    <x v="1369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x v="1369"/>
    <x v="1369"/>
    <x v="3"/>
    <b v="0"/>
    <n v="406"/>
    <x v="0"/>
    <x v="11"/>
  </r>
  <r>
    <x v="1370"/>
    <x v="1370"/>
    <s v="Songs about the first year of parenthood, often inappropriate for children"/>
    <n v="1500"/>
    <n v="1555"/>
    <x v="0"/>
    <x v="0"/>
    <x v="0"/>
    <n v="1381881890"/>
    <n v="1380585890"/>
    <x v="1370"/>
    <x v="1370"/>
    <x v="4"/>
    <b v="0"/>
    <n v="20"/>
    <x v="0"/>
    <x v="11"/>
  </r>
  <r>
    <x v="1371"/>
    <x v="1371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x v="1371"/>
    <x v="1371"/>
    <x v="0"/>
    <b v="0"/>
    <n v="70"/>
    <x v="0"/>
    <x v="11"/>
  </r>
  <r>
    <x v="1372"/>
    <x v="1372"/>
    <s v="Please help us raise funds to press our new CD!"/>
    <n v="500"/>
    <n v="620"/>
    <x v="0"/>
    <x v="0"/>
    <x v="0"/>
    <n v="1342115132"/>
    <n v="1339523132"/>
    <x v="1372"/>
    <x v="1372"/>
    <x v="5"/>
    <b v="0"/>
    <n v="16"/>
    <x v="0"/>
    <x v="11"/>
  </r>
  <r>
    <x v="1373"/>
    <x v="1373"/>
    <s v="Help Broccoli Samurai raise money to get a new van and continue bringing you the jams!"/>
    <n v="10000"/>
    <n v="10501"/>
    <x v="0"/>
    <x v="0"/>
    <x v="0"/>
    <n v="1483138233"/>
    <n v="1480546233"/>
    <x v="1373"/>
    <x v="1373"/>
    <x v="2"/>
    <b v="0"/>
    <n v="52"/>
    <x v="0"/>
    <x v="11"/>
  </r>
  <r>
    <x v="1374"/>
    <x v="1374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x v="1374"/>
    <x v="1374"/>
    <x v="2"/>
    <b v="0"/>
    <n v="66"/>
    <x v="0"/>
    <x v="11"/>
  </r>
  <r>
    <x v="1375"/>
    <x v="1375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x v="1375"/>
    <x v="1375"/>
    <x v="1"/>
    <b v="0"/>
    <n v="109"/>
    <x v="0"/>
    <x v="11"/>
  </r>
  <r>
    <x v="1376"/>
    <x v="1376"/>
    <s v="Dead Pirates are planning a second pressing of HIGHMARE LP, who wants one ?"/>
    <n v="3700"/>
    <n v="9342"/>
    <x v="0"/>
    <x v="1"/>
    <x v="1"/>
    <n v="1480784606"/>
    <n v="1478189006"/>
    <x v="1376"/>
    <x v="1376"/>
    <x v="2"/>
    <b v="0"/>
    <n v="168"/>
    <x v="0"/>
    <x v="11"/>
  </r>
  <r>
    <x v="1377"/>
    <x v="1377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x v="1377"/>
    <x v="1377"/>
    <x v="1"/>
    <b v="0"/>
    <n v="31"/>
    <x v="0"/>
    <x v="11"/>
  </r>
  <r>
    <x v="1378"/>
    <x v="1378"/>
    <s v="A psychedelic post rock masterpiece!"/>
    <n v="2000"/>
    <n v="4067"/>
    <x v="0"/>
    <x v="1"/>
    <x v="1"/>
    <n v="1470075210"/>
    <n v="1468779210"/>
    <x v="1378"/>
    <x v="1378"/>
    <x v="2"/>
    <b v="0"/>
    <n v="133"/>
    <x v="0"/>
    <x v="11"/>
  </r>
  <r>
    <x v="1379"/>
    <x v="1379"/>
    <s v="---------The long-awaited debut full-length from Justin Ruddy--------"/>
    <n v="10000"/>
    <n v="11160"/>
    <x v="0"/>
    <x v="0"/>
    <x v="0"/>
    <n v="1433504876"/>
    <n v="1430912876"/>
    <x v="1379"/>
    <x v="1379"/>
    <x v="0"/>
    <b v="0"/>
    <n v="151"/>
    <x v="0"/>
    <x v="11"/>
  </r>
  <r>
    <x v="1380"/>
    <x v="1380"/>
    <s v="A DIY MUSIC FESTIVAL FROM ST. LOUIS MO! Bands make their own festival, help make it legit!"/>
    <n v="25"/>
    <n v="106"/>
    <x v="0"/>
    <x v="0"/>
    <x v="0"/>
    <n v="1433815200"/>
    <n v="1431886706"/>
    <x v="1380"/>
    <x v="1380"/>
    <x v="0"/>
    <b v="0"/>
    <n v="5"/>
    <x v="0"/>
    <x v="11"/>
  </r>
  <r>
    <x v="1381"/>
    <x v="1381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x v="1381"/>
    <x v="1381"/>
    <x v="2"/>
    <b v="0"/>
    <n v="73"/>
    <x v="0"/>
    <x v="11"/>
  </r>
  <r>
    <x v="1382"/>
    <x v="1382"/>
    <s v="We're making a new record -- independently! We've got some great new songs we're really excited to bring to you!"/>
    <n v="8000"/>
    <n v="8349"/>
    <x v="0"/>
    <x v="0"/>
    <x v="0"/>
    <n v="1367867536"/>
    <n v="1365275536"/>
    <x v="1382"/>
    <x v="1382"/>
    <x v="4"/>
    <b v="0"/>
    <n v="148"/>
    <x v="0"/>
    <x v="11"/>
  </r>
  <r>
    <x v="1383"/>
    <x v="1383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x v="1383"/>
    <x v="1383"/>
    <x v="2"/>
    <b v="0"/>
    <n v="93"/>
    <x v="0"/>
    <x v="11"/>
  </r>
  <r>
    <x v="1384"/>
    <x v="1384"/>
    <s v="Outland Warrior is my first solo musical project, featuring songs written by me and recorded at my home studio."/>
    <n v="3500"/>
    <n v="4343"/>
    <x v="0"/>
    <x v="0"/>
    <x v="0"/>
    <n v="1436117922"/>
    <n v="1433525922"/>
    <x v="1384"/>
    <x v="1384"/>
    <x v="0"/>
    <b v="0"/>
    <n v="63"/>
    <x v="0"/>
    <x v="11"/>
  </r>
  <r>
    <x v="1385"/>
    <x v="1385"/>
    <s v="Musicians, singers &amp; songwriters from all over the world collaborate via YouTube in order to create an amazing album!"/>
    <n v="8000"/>
    <n v="8832.49"/>
    <x v="0"/>
    <x v="12"/>
    <x v="3"/>
    <n v="1461931860"/>
    <n v="1457109121"/>
    <x v="1385"/>
    <x v="1385"/>
    <x v="2"/>
    <b v="0"/>
    <n v="134"/>
    <x v="0"/>
    <x v="11"/>
  </r>
  <r>
    <x v="1386"/>
    <x v="1386"/>
    <s v="We are a classic hard rock/heavy metal band just trying to keep rock alive!"/>
    <n v="400"/>
    <n v="875"/>
    <x v="0"/>
    <x v="0"/>
    <x v="0"/>
    <n v="1438183889"/>
    <n v="1435591889"/>
    <x v="1386"/>
    <x v="1386"/>
    <x v="0"/>
    <b v="0"/>
    <n v="14"/>
    <x v="0"/>
    <x v="11"/>
  </r>
  <r>
    <x v="1387"/>
    <x v="1387"/>
    <s v="Less than one week to PLEDGE YOUR SUPPORT for THE FAMILY BUSINESS as the band raises funds for the next full length rock album."/>
    <n v="4000"/>
    <n v="5465"/>
    <x v="0"/>
    <x v="0"/>
    <x v="0"/>
    <n v="1433305800"/>
    <n v="1430604395"/>
    <x v="1387"/>
    <x v="1387"/>
    <x v="0"/>
    <b v="0"/>
    <n v="78"/>
    <x v="0"/>
    <x v="11"/>
  </r>
  <r>
    <x v="1388"/>
    <x v="1388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x v="1388"/>
    <x v="1388"/>
    <x v="2"/>
    <b v="0"/>
    <n v="112"/>
    <x v="0"/>
    <x v="11"/>
  </r>
  <r>
    <x v="1389"/>
    <x v="1389"/>
    <s v="Help fund the pressing of DANCEHALL's first record by pre-ordering it in advance!!!"/>
    <n v="500"/>
    <n v="727"/>
    <x v="0"/>
    <x v="1"/>
    <x v="1"/>
    <n v="1471087957"/>
    <n v="1468495957"/>
    <x v="1389"/>
    <x v="1389"/>
    <x v="2"/>
    <b v="0"/>
    <n v="34"/>
    <x v="0"/>
    <x v="11"/>
  </r>
  <r>
    <x v="1390"/>
    <x v="1390"/>
    <s v="Breakout Artist Management will be working with us on a brand new music video and we need your help!"/>
    <n v="2800"/>
    <n v="3055"/>
    <x v="0"/>
    <x v="0"/>
    <x v="0"/>
    <n v="1430154720"/>
    <n v="1427224606"/>
    <x v="1390"/>
    <x v="1390"/>
    <x v="0"/>
    <b v="0"/>
    <n v="19"/>
    <x v="0"/>
    <x v="11"/>
  </r>
  <r>
    <x v="1391"/>
    <x v="1391"/>
    <s v="With the money donated through this project we intend on investing in sound equipment for live shows"/>
    <n v="500"/>
    <n v="551"/>
    <x v="0"/>
    <x v="0"/>
    <x v="0"/>
    <n v="1440219540"/>
    <n v="1436369818"/>
    <x v="1391"/>
    <x v="1391"/>
    <x v="0"/>
    <b v="0"/>
    <n v="13"/>
    <x v="0"/>
    <x v="11"/>
  </r>
  <r>
    <x v="1392"/>
    <x v="1392"/>
    <s v="Telesomniac is a rock band from Provo, UT releasing their debut album Thirty-One Flashes in the Dark."/>
    <n v="2500"/>
    <n v="2841"/>
    <x v="0"/>
    <x v="0"/>
    <x v="0"/>
    <n v="1456976586"/>
    <n v="1454298186"/>
    <x v="1392"/>
    <x v="1392"/>
    <x v="2"/>
    <b v="0"/>
    <n v="104"/>
    <x v="0"/>
    <x v="11"/>
  </r>
  <r>
    <x v="1393"/>
    <x v="1393"/>
    <s v="Rock n' Roll tales of our times"/>
    <n v="10000"/>
    <n v="10235"/>
    <x v="0"/>
    <x v="0"/>
    <x v="0"/>
    <n v="1470068523"/>
    <n v="1467476523"/>
    <x v="1393"/>
    <x v="1393"/>
    <x v="2"/>
    <b v="0"/>
    <n v="52"/>
    <x v="0"/>
    <x v="11"/>
  </r>
  <r>
    <x v="1394"/>
    <x v="1394"/>
    <s v="We've finally finished recording our first full length album! We're getting together all the merch to go along with the release."/>
    <n v="750"/>
    <n v="916"/>
    <x v="0"/>
    <x v="0"/>
    <x v="0"/>
    <n v="1488337200"/>
    <n v="1484623726"/>
    <x v="1394"/>
    <x v="1394"/>
    <x v="1"/>
    <b v="0"/>
    <n v="17"/>
    <x v="0"/>
    <x v="11"/>
  </r>
  <r>
    <x v="1395"/>
    <x v="1395"/>
    <s v="Help Quiet Oaks record their debut album!!!"/>
    <n v="3500"/>
    <n v="3916"/>
    <x v="0"/>
    <x v="0"/>
    <x v="0"/>
    <n v="1484430481"/>
    <n v="1481838481"/>
    <x v="1395"/>
    <x v="1395"/>
    <x v="1"/>
    <b v="0"/>
    <n v="82"/>
    <x v="0"/>
    <x v="11"/>
  </r>
  <r>
    <x v="1396"/>
    <x v="1396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x v="1396"/>
    <x v="1396"/>
    <x v="0"/>
    <b v="0"/>
    <n v="73"/>
    <x v="0"/>
    <x v="11"/>
  </r>
  <r>
    <x v="1397"/>
    <x v="1397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x v="1397"/>
    <x v="1397"/>
    <x v="2"/>
    <b v="0"/>
    <n v="158"/>
    <x v="0"/>
    <x v="11"/>
  </r>
  <r>
    <x v="1398"/>
    <x v="1398"/>
    <s v="'StonyCold', a Kansas-based 80's Rock Band, is recording their first all-cover tunes CD, 'Back To the 80's With StonyCold!'"/>
    <n v="4400"/>
    <n v="4826"/>
    <x v="0"/>
    <x v="0"/>
    <x v="0"/>
    <n v="1467752334"/>
    <n v="1465160334"/>
    <x v="1398"/>
    <x v="1398"/>
    <x v="2"/>
    <b v="0"/>
    <n v="65"/>
    <x v="0"/>
    <x v="11"/>
  </r>
  <r>
    <x v="1399"/>
    <x v="1399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x v="1399"/>
    <x v="1399"/>
    <x v="3"/>
    <b v="0"/>
    <n v="184"/>
    <x v="0"/>
    <x v="11"/>
  </r>
  <r>
    <x v="1400"/>
    <x v="1400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x v="1400"/>
    <x v="1400"/>
    <x v="2"/>
    <b v="0"/>
    <n v="34"/>
    <x v="0"/>
    <x v="11"/>
  </r>
  <r>
    <x v="1401"/>
    <x v="1401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x v="1401"/>
    <x v="1401"/>
    <x v="4"/>
    <b v="0"/>
    <n v="240"/>
    <x v="0"/>
    <x v="11"/>
  </r>
  <r>
    <x v="1402"/>
    <x v="1402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x v="1402"/>
    <x v="1402"/>
    <x v="0"/>
    <b v="0"/>
    <n v="113"/>
    <x v="0"/>
    <x v="11"/>
  </r>
  <r>
    <x v="1403"/>
    <x v="1403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x v="1403"/>
    <x v="1403"/>
    <x v="4"/>
    <b v="0"/>
    <n v="66"/>
    <x v="0"/>
    <x v="11"/>
  </r>
  <r>
    <x v="1404"/>
    <x v="1404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x v="1404"/>
    <x v="1404"/>
    <x v="0"/>
    <b v="1"/>
    <n v="5"/>
    <x v="1"/>
    <x v="22"/>
  </r>
  <r>
    <x v="1405"/>
    <x v="1405"/>
    <s v="Will more people read the Bible if it were translated into Emoticons?"/>
    <n v="25000"/>
    <n v="105"/>
    <x v="2"/>
    <x v="0"/>
    <x v="0"/>
    <n v="1417195201"/>
    <n v="1414599601"/>
    <x v="1405"/>
    <x v="1405"/>
    <x v="3"/>
    <b v="1"/>
    <n v="17"/>
    <x v="1"/>
    <x v="22"/>
  </r>
  <r>
    <x v="1406"/>
    <x v="1406"/>
    <s v="The White coat and the battle dress uniform"/>
    <n v="12000"/>
    <n v="15"/>
    <x v="2"/>
    <x v="13"/>
    <x v="3"/>
    <n v="1449914400"/>
    <n v="1445336607"/>
    <x v="1406"/>
    <x v="1406"/>
    <x v="0"/>
    <b v="0"/>
    <n v="3"/>
    <x v="1"/>
    <x v="22"/>
  </r>
  <r>
    <x v="1407"/>
    <x v="1407"/>
    <s v="I traveled, I took pictures, I met people, I ate. Then I wrote a travel journal that needs editing, translation, and publishing."/>
    <n v="3000"/>
    <n v="15"/>
    <x v="2"/>
    <x v="0"/>
    <x v="0"/>
    <n v="1407847978"/>
    <n v="1405687978"/>
    <x v="1407"/>
    <x v="1407"/>
    <x v="3"/>
    <b v="0"/>
    <n v="2"/>
    <x v="1"/>
    <x v="22"/>
  </r>
  <r>
    <x v="1408"/>
    <x v="1408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x v="1408"/>
    <x v="1408"/>
    <x v="0"/>
    <b v="0"/>
    <n v="6"/>
    <x v="1"/>
    <x v="22"/>
  </r>
  <r>
    <x v="1409"/>
    <x v="1409"/>
    <s v="Modern Literal Translation of the 1st Book of the Torah in English and Russian with sub-linear and interlinear layout."/>
    <n v="4000"/>
    <n v="0"/>
    <x v="2"/>
    <x v="0"/>
    <x v="0"/>
    <n v="1420085535"/>
    <n v="1414897935"/>
    <x v="1409"/>
    <x v="1409"/>
    <x v="0"/>
    <b v="0"/>
    <n v="0"/>
    <x v="1"/>
    <x v="22"/>
  </r>
  <r>
    <x v="1410"/>
    <x v="1410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x v="1410"/>
    <x v="1410"/>
    <x v="2"/>
    <b v="0"/>
    <n v="1"/>
    <x v="1"/>
    <x v="22"/>
  </r>
  <r>
    <x v="1411"/>
    <x v="1411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x v="1411"/>
    <x v="1411"/>
    <x v="0"/>
    <b v="0"/>
    <n v="3"/>
    <x v="1"/>
    <x v="22"/>
  </r>
  <r>
    <x v="1412"/>
    <x v="1412"/>
    <s v="â€œClimbing Silver!â€- An English translation of the Young Adult Shogi novella"/>
    <n v="7000"/>
    <n v="320"/>
    <x v="2"/>
    <x v="0"/>
    <x v="0"/>
    <n v="1417656699"/>
    <n v="1415064699"/>
    <x v="1412"/>
    <x v="1412"/>
    <x v="3"/>
    <b v="0"/>
    <n v="13"/>
    <x v="1"/>
    <x v="22"/>
  </r>
  <r>
    <x v="1413"/>
    <x v="1413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x v="1413"/>
    <x v="1413"/>
    <x v="2"/>
    <b v="0"/>
    <n v="1"/>
    <x v="1"/>
    <x v="22"/>
  </r>
  <r>
    <x v="1414"/>
    <x v="1414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x v="1414"/>
    <x v="1414"/>
    <x v="1"/>
    <b v="0"/>
    <n v="1"/>
    <x v="1"/>
    <x v="22"/>
  </r>
  <r>
    <x v="1415"/>
    <x v="1415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x v="1415"/>
    <x v="1415"/>
    <x v="0"/>
    <b v="0"/>
    <n v="9"/>
    <x v="1"/>
    <x v="22"/>
  </r>
  <r>
    <x v="1416"/>
    <x v="1416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x v="1416"/>
    <x v="1416"/>
    <x v="0"/>
    <b v="0"/>
    <n v="0"/>
    <x v="1"/>
    <x v="22"/>
  </r>
  <r>
    <x v="1417"/>
    <x v="1417"/>
    <s v="Digitization of 8 rare Siddha Yoga books written by a Yogi - coming in the lineage of Sri Sri Sri Sadhasiva Brahmendra himself!"/>
    <n v="4500"/>
    <n v="55"/>
    <x v="2"/>
    <x v="0"/>
    <x v="0"/>
    <n v="1442315460"/>
    <n v="1439696174"/>
    <x v="1417"/>
    <x v="1417"/>
    <x v="0"/>
    <b v="0"/>
    <n v="2"/>
    <x v="1"/>
    <x v="22"/>
  </r>
  <r>
    <x v="1418"/>
    <x v="1418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x v="1418"/>
    <x v="1418"/>
    <x v="2"/>
    <b v="0"/>
    <n v="1"/>
    <x v="1"/>
    <x v="22"/>
  </r>
  <r>
    <x v="1419"/>
    <x v="1419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x v="1419"/>
    <x v="1419"/>
    <x v="2"/>
    <b v="0"/>
    <n v="10"/>
    <x v="1"/>
    <x v="22"/>
  </r>
  <r>
    <x v="1420"/>
    <x v="1420"/>
    <s v="Help me butcher Shakespeare in a satirical fashion."/>
    <n v="110"/>
    <n v="3"/>
    <x v="2"/>
    <x v="0"/>
    <x v="0"/>
    <n v="1467129686"/>
    <n v="1464969686"/>
    <x v="1420"/>
    <x v="1420"/>
    <x v="2"/>
    <b v="0"/>
    <n v="3"/>
    <x v="1"/>
    <x v="22"/>
  </r>
  <r>
    <x v="1421"/>
    <x v="1421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x v="1421"/>
    <x v="1421"/>
    <x v="0"/>
    <b v="0"/>
    <n v="2"/>
    <x v="1"/>
    <x v="22"/>
  </r>
  <r>
    <x v="1422"/>
    <x v="1422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x v="1422"/>
    <x v="1422"/>
    <x v="2"/>
    <b v="0"/>
    <n v="2"/>
    <x v="1"/>
    <x v="22"/>
  </r>
  <r>
    <x v="1423"/>
    <x v="1423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x v="1423"/>
    <x v="1423"/>
    <x v="2"/>
    <b v="0"/>
    <n v="1"/>
    <x v="1"/>
    <x v="22"/>
  </r>
  <r>
    <x v="1424"/>
    <x v="1424"/>
    <s v="A short book of practical mantras that can be used every day of the week. Mantras are cogwheels of universal engines."/>
    <n v="7500"/>
    <n v="1527"/>
    <x v="2"/>
    <x v="0"/>
    <x v="0"/>
    <n v="1479233602"/>
    <n v="1478106802"/>
    <x v="1424"/>
    <x v="1424"/>
    <x v="2"/>
    <b v="0"/>
    <n v="14"/>
    <x v="1"/>
    <x v="22"/>
  </r>
  <r>
    <x v="1425"/>
    <x v="1425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x v="1425"/>
    <x v="1425"/>
    <x v="0"/>
    <b v="0"/>
    <n v="0"/>
    <x v="1"/>
    <x v="22"/>
  </r>
  <r>
    <x v="1426"/>
    <x v="1426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x v="1426"/>
    <x v="1426"/>
    <x v="0"/>
    <b v="0"/>
    <n v="0"/>
    <x v="1"/>
    <x v="22"/>
  </r>
  <r>
    <x v="1427"/>
    <x v="1427"/>
    <s v="The book with advices that can save many lives._x000a_You will find here many case studies, extreme situations and solutions."/>
    <n v="5000"/>
    <n v="419"/>
    <x v="2"/>
    <x v="12"/>
    <x v="3"/>
    <n v="1474230385"/>
    <n v="1471638385"/>
    <x v="1427"/>
    <x v="1427"/>
    <x v="2"/>
    <b v="0"/>
    <n v="4"/>
    <x v="1"/>
    <x v="22"/>
  </r>
  <r>
    <x v="1428"/>
    <x v="1428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x v="1428"/>
    <x v="1428"/>
    <x v="2"/>
    <b v="0"/>
    <n v="3"/>
    <x v="1"/>
    <x v="22"/>
  </r>
  <r>
    <x v="1429"/>
    <x v="1429"/>
    <s v="A guy in his 30's tries to live his &quot;American Dream&quot;, but quickly it turns into a nightmare. (A Novel)"/>
    <n v="10000"/>
    <n v="0"/>
    <x v="2"/>
    <x v="0"/>
    <x v="0"/>
    <n v="1428629242"/>
    <n v="1426037242"/>
    <x v="1429"/>
    <x v="1429"/>
    <x v="0"/>
    <b v="0"/>
    <n v="0"/>
    <x v="1"/>
    <x v="22"/>
  </r>
  <r>
    <x v="1430"/>
    <x v="1430"/>
    <s v="Profesional translation and publishing of the book on unique synthesis of project management and meditation"/>
    <n v="5000"/>
    <n v="403"/>
    <x v="2"/>
    <x v="0"/>
    <x v="0"/>
    <n v="1419017488"/>
    <n v="1416339088"/>
    <x v="1430"/>
    <x v="1430"/>
    <x v="3"/>
    <b v="0"/>
    <n v="5"/>
    <x v="1"/>
    <x v="22"/>
  </r>
  <r>
    <x v="1431"/>
    <x v="1431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x v="1431"/>
    <x v="1431"/>
    <x v="0"/>
    <b v="0"/>
    <n v="47"/>
    <x v="1"/>
    <x v="22"/>
  </r>
  <r>
    <x v="1432"/>
    <x v="1432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x v="1432"/>
    <x v="1432"/>
    <x v="0"/>
    <b v="0"/>
    <n v="0"/>
    <x v="1"/>
    <x v="22"/>
  </r>
  <r>
    <x v="1433"/>
    <x v="1433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x v="1433"/>
    <x v="1433"/>
    <x v="2"/>
    <b v="0"/>
    <n v="10"/>
    <x v="1"/>
    <x v="22"/>
  </r>
  <r>
    <x v="1434"/>
    <x v="1434"/>
    <s v="Interest from abroad to publish my book SOCIALCAPITALISM. Need translation to English master. Help appreciated."/>
    <n v="82000"/>
    <n v="8190"/>
    <x v="2"/>
    <x v="8"/>
    <x v="7"/>
    <n v="1433775600"/>
    <n v="1431973478"/>
    <x v="1434"/>
    <x v="1434"/>
    <x v="0"/>
    <b v="0"/>
    <n v="11"/>
    <x v="1"/>
    <x v="22"/>
  </r>
  <r>
    <x v="1435"/>
    <x v="1435"/>
    <s v="English translation of the first book from a sword and sorcery Fantasy trilogy, by Paolo Parente"/>
    <n v="15000"/>
    <n v="15"/>
    <x v="2"/>
    <x v="13"/>
    <x v="3"/>
    <n v="1444589020"/>
    <n v="1441997020"/>
    <x v="1435"/>
    <x v="1435"/>
    <x v="0"/>
    <b v="0"/>
    <n v="2"/>
    <x v="1"/>
    <x v="22"/>
  </r>
  <r>
    <x v="1436"/>
    <x v="1436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x v="1436"/>
    <x v="1436"/>
    <x v="2"/>
    <b v="0"/>
    <n v="2"/>
    <x v="1"/>
    <x v="22"/>
  </r>
  <r>
    <x v="1437"/>
    <x v="1437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x v="1437"/>
    <x v="1437"/>
    <x v="3"/>
    <b v="0"/>
    <n v="22"/>
    <x v="1"/>
    <x v="22"/>
  </r>
  <r>
    <x v="1438"/>
    <x v="1438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x v="1438"/>
    <x v="1438"/>
    <x v="2"/>
    <b v="0"/>
    <n v="8"/>
    <x v="1"/>
    <x v="22"/>
  </r>
  <r>
    <x v="1439"/>
    <x v="1439"/>
    <s v="My English  novel has received excellent reviews. To address the great interest from Germany I want to translate it into German."/>
    <n v="2725"/>
    <n v="180"/>
    <x v="2"/>
    <x v="5"/>
    <x v="5"/>
    <n v="1425758101"/>
    <n v="1423166101"/>
    <x v="1439"/>
    <x v="1439"/>
    <x v="0"/>
    <b v="0"/>
    <n v="6"/>
    <x v="1"/>
    <x v="22"/>
  </r>
  <r>
    <x v="1440"/>
    <x v="1440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x v="1440"/>
    <x v="1440"/>
    <x v="2"/>
    <b v="0"/>
    <n v="1"/>
    <x v="1"/>
    <x v="22"/>
  </r>
  <r>
    <x v="1441"/>
    <x v="1441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x v="1441"/>
    <x v="1441"/>
    <x v="0"/>
    <b v="0"/>
    <n v="3"/>
    <x v="1"/>
    <x v="22"/>
  </r>
  <r>
    <x v="1442"/>
    <x v="1442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x v="1442"/>
    <x v="1442"/>
    <x v="2"/>
    <b v="0"/>
    <n v="0"/>
    <x v="1"/>
    <x v="22"/>
  </r>
  <r>
    <x v="1443"/>
    <x v="1443"/>
    <s v="Hello everyone !_x000a_I need your help for translate my saga Fantasy : Icarus at the school of the gods - Book 1&quot;."/>
    <n v="13000"/>
    <n v="0"/>
    <x v="2"/>
    <x v="6"/>
    <x v="3"/>
    <n v="1483395209"/>
    <n v="1480803209"/>
    <x v="1443"/>
    <x v="1443"/>
    <x v="1"/>
    <b v="0"/>
    <n v="0"/>
    <x v="1"/>
    <x v="22"/>
  </r>
  <r>
    <x v="1444"/>
    <x v="1444"/>
    <s v="We as a successfull german stock market newsletter publisher want expand in the US market!"/>
    <n v="4950"/>
    <n v="0"/>
    <x v="2"/>
    <x v="12"/>
    <x v="3"/>
    <n v="1442091462"/>
    <n v="1436907462"/>
    <x v="1444"/>
    <x v="1444"/>
    <x v="0"/>
    <b v="0"/>
    <n v="0"/>
    <x v="1"/>
    <x v="22"/>
  </r>
  <r>
    <x v="1445"/>
    <x v="1445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x v="1445"/>
    <x v="1445"/>
    <x v="0"/>
    <b v="0"/>
    <n v="0"/>
    <x v="1"/>
    <x v="22"/>
  </r>
  <r>
    <x v="1446"/>
    <x v="1446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x v="1446"/>
    <x v="1446"/>
    <x v="2"/>
    <b v="0"/>
    <n v="0"/>
    <x v="1"/>
    <x v="22"/>
  </r>
  <r>
    <x v="1447"/>
    <x v="1447"/>
    <s v="I'm creating a dictionary of multiple Indian languages."/>
    <n v="500000"/>
    <n v="75"/>
    <x v="2"/>
    <x v="0"/>
    <x v="0"/>
    <n v="1467999134"/>
    <n v="1465407134"/>
    <x v="1447"/>
    <x v="1447"/>
    <x v="2"/>
    <b v="0"/>
    <n v="3"/>
    <x v="1"/>
    <x v="22"/>
  </r>
  <r>
    <x v="1448"/>
    <x v="1448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x v="1448"/>
    <x v="1448"/>
    <x v="0"/>
    <b v="0"/>
    <n v="0"/>
    <x v="1"/>
    <x v="22"/>
  </r>
  <r>
    <x v="1449"/>
    <x v="1449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x v="1449"/>
    <x v="1449"/>
    <x v="0"/>
    <b v="0"/>
    <n v="0"/>
    <x v="1"/>
    <x v="22"/>
  </r>
  <r>
    <x v="1450"/>
    <x v="1450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x v="1450"/>
    <x v="1450"/>
    <x v="2"/>
    <b v="0"/>
    <n v="1"/>
    <x v="1"/>
    <x v="22"/>
  </r>
  <r>
    <x v="1451"/>
    <x v="1451"/>
    <s v="Modern Literal Translation of the Torah in English and Russian with sub-linear and interlinear layout."/>
    <n v="18950"/>
    <n v="2"/>
    <x v="1"/>
    <x v="0"/>
    <x v="0"/>
    <n v="1416355259"/>
    <n v="1413759659"/>
    <x v="1451"/>
    <x v="1451"/>
    <x v="3"/>
    <b v="0"/>
    <n v="2"/>
    <x v="1"/>
    <x v="22"/>
  </r>
  <r>
    <x v="1452"/>
    <x v="1452"/>
    <s v="I am gathering rare, out-of-print Judo books for preservation, translation and sharing."/>
    <n v="14000"/>
    <n v="0"/>
    <x v="1"/>
    <x v="0"/>
    <x v="0"/>
    <n v="1406566363"/>
    <n v="1403974363"/>
    <x v="1452"/>
    <x v="1452"/>
    <x v="3"/>
    <b v="0"/>
    <n v="0"/>
    <x v="1"/>
    <x v="22"/>
  </r>
  <r>
    <x v="1453"/>
    <x v="1453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x v="1453"/>
    <x v="1453"/>
    <x v="1"/>
    <b v="0"/>
    <n v="0"/>
    <x v="1"/>
    <x v="22"/>
  </r>
  <r>
    <x v="1454"/>
    <x v="1454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x v="1454"/>
    <x v="1454"/>
    <x v="2"/>
    <b v="0"/>
    <n v="1"/>
    <x v="1"/>
    <x v="22"/>
  </r>
  <r>
    <x v="1455"/>
    <x v="1455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x v="1455"/>
    <x v="1455"/>
    <x v="3"/>
    <b v="0"/>
    <n v="7"/>
    <x v="1"/>
    <x v="22"/>
  </r>
  <r>
    <x v="1456"/>
    <x v="1456"/>
    <s v="English Version of my auto-published novel"/>
    <n v="5000"/>
    <n v="145"/>
    <x v="1"/>
    <x v="13"/>
    <x v="3"/>
    <n v="1483459365"/>
    <n v="1480867365"/>
    <x v="1456"/>
    <x v="1456"/>
    <x v="1"/>
    <b v="0"/>
    <n v="3"/>
    <x v="1"/>
    <x v="22"/>
  </r>
  <r>
    <x v="1457"/>
    <x v="1457"/>
    <s v="Age is more than just a number, I hope your younger than you feel."/>
    <n v="6000"/>
    <n v="0"/>
    <x v="1"/>
    <x v="0"/>
    <x v="0"/>
    <n v="1447281044"/>
    <n v="1444685444"/>
    <x v="1457"/>
    <x v="1457"/>
    <x v="0"/>
    <b v="0"/>
    <n v="0"/>
    <x v="1"/>
    <x v="22"/>
  </r>
  <r>
    <x v="1458"/>
    <x v="1458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x v="1458"/>
    <x v="1458"/>
    <x v="3"/>
    <b v="0"/>
    <n v="0"/>
    <x v="1"/>
    <x v="22"/>
  </r>
  <r>
    <x v="1459"/>
    <x v="1459"/>
    <s v="What if you suddenly found out, that your life wasnÂ´t the life you thought you had? What if you were like all the others!"/>
    <n v="37000"/>
    <n v="0"/>
    <x v="1"/>
    <x v="8"/>
    <x v="7"/>
    <n v="1449077100"/>
    <n v="1446612896"/>
    <x v="1459"/>
    <x v="1459"/>
    <x v="0"/>
    <b v="0"/>
    <n v="0"/>
    <x v="1"/>
    <x v="22"/>
  </r>
  <r>
    <x v="1460"/>
    <x v="1460"/>
    <s v="KJV2015 Easier to understand for our kids and family not leaving out one verse or changing a meaning one bit."/>
    <n v="25000000"/>
    <n v="0"/>
    <x v="1"/>
    <x v="0"/>
    <x v="0"/>
    <n v="1417391100"/>
    <n v="1412371898"/>
    <x v="1460"/>
    <x v="1460"/>
    <x v="3"/>
    <b v="0"/>
    <n v="0"/>
    <x v="1"/>
    <x v="22"/>
  </r>
  <r>
    <x v="1461"/>
    <x v="1461"/>
    <s v="Series 2 of Relatively Prime, a podcast of stories from the Mathematical Domain"/>
    <n v="15000"/>
    <n v="15186.69"/>
    <x v="0"/>
    <x v="0"/>
    <x v="0"/>
    <n v="1413849600"/>
    <n v="1410967754"/>
    <x v="1461"/>
    <x v="1461"/>
    <x v="3"/>
    <b v="1"/>
    <n v="340"/>
    <x v="0"/>
    <x v="23"/>
  </r>
  <r>
    <x v="1462"/>
    <x v="1462"/>
    <s v="A new radio show focused on short fiction produced by Louisville Public Media"/>
    <n v="4000"/>
    <n v="4340.7"/>
    <x v="0"/>
    <x v="0"/>
    <x v="0"/>
    <n v="1365609271"/>
    <n v="1363017271"/>
    <x v="1462"/>
    <x v="1462"/>
    <x v="4"/>
    <b v="1"/>
    <n v="150"/>
    <x v="0"/>
    <x v="23"/>
  </r>
  <r>
    <x v="1463"/>
    <x v="1463"/>
    <s v="The River Runs Through Us is a six-part, yearlong radio series exploring the meaning and metaphor of the Connecticut River."/>
    <n v="600"/>
    <n v="886"/>
    <x v="0"/>
    <x v="0"/>
    <x v="0"/>
    <n v="1365367938"/>
    <n v="1361483538"/>
    <x v="1463"/>
    <x v="1463"/>
    <x v="4"/>
    <b v="1"/>
    <n v="25"/>
    <x v="0"/>
    <x v="23"/>
  </r>
  <r>
    <x v="1464"/>
    <x v="1464"/>
    <s v="The Best Science Media on the Web"/>
    <n v="5000"/>
    <n v="8160"/>
    <x v="0"/>
    <x v="0"/>
    <x v="0"/>
    <n v="1361029958"/>
    <n v="1358437958"/>
    <x v="1464"/>
    <x v="1464"/>
    <x v="4"/>
    <b v="1"/>
    <n v="234"/>
    <x v="0"/>
    <x v="23"/>
  </r>
  <r>
    <x v="1465"/>
    <x v="1465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x v="1465"/>
    <x v="1465"/>
    <x v="5"/>
    <b v="1"/>
    <n v="2602"/>
    <x v="0"/>
    <x v="23"/>
  </r>
  <r>
    <x v="1466"/>
    <x v="1466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x v="1466"/>
    <x v="1466"/>
    <x v="2"/>
    <b v="1"/>
    <n v="248"/>
    <x v="0"/>
    <x v="23"/>
  </r>
  <r>
    <x v="1467"/>
    <x v="1467"/>
    <s v="We are a new Spanish language podcast telling uniquely Latin American stories."/>
    <n v="40000"/>
    <n v="46032"/>
    <x v="0"/>
    <x v="0"/>
    <x v="0"/>
    <n v="1332699285"/>
    <n v="1327518885"/>
    <x v="1467"/>
    <x v="1467"/>
    <x v="5"/>
    <b v="1"/>
    <n v="600"/>
    <x v="0"/>
    <x v="23"/>
  </r>
  <r>
    <x v="1468"/>
    <x v="1468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x v="1468"/>
    <x v="1468"/>
    <x v="6"/>
    <b v="1"/>
    <n v="293"/>
    <x v="0"/>
    <x v="23"/>
  </r>
  <r>
    <x v="1469"/>
    <x v="1469"/>
    <s v="Get the inside edge on the stories that connect Americans to the world -- in your ear every week."/>
    <n v="44250"/>
    <n v="47978"/>
    <x v="0"/>
    <x v="0"/>
    <x v="0"/>
    <n v="1360938109"/>
    <n v="1358346109"/>
    <x v="1469"/>
    <x v="1469"/>
    <x v="4"/>
    <b v="1"/>
    <n v="321"/>
    <x v="0"/>
    <x v="23"/>
  </r>
  <r>
    <x v="1470"/>
    <x v="1470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x v="1470"/>
    <x v="1470"/>
    <x v="5"/>
    <b v="1"/>
    <n v="81"/>
    <x v="0"/>
    <x v="23"/>
  </r>
  <r>
    <x v="1471"/>
    <x v="1471"/>
    <s v="Help improve the equipment, signal, and reach of 93.5 KNCE True Taos Radio, a new experiment in grassroots community media."/>
    <n v="32000"/>
    <n v="33229"/>
    <x v="0"/>
    <x v="0"/>
    <x v="0"/>
    <n v="1428620334"/>
    <n v="1426028334"/>
    <x v="1471"/>
    <x v="1471"/>
    <x v="0"/>
    <b v="1"/>
    <n v="343"/>
    <x v="0"/>
    <x v="23"/>
  </r>
  <r>
    <x v="1472"/>
    <x v="147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x v="1472"/>
    <x v="1472"/>
    <x v="4"/>
    <b v="1"/>
    <n v="336"/>
    <x v="0"/>
    <x v="23"/>
  </r>
  <r>
    <x v="1473"/>
    <x v="1473"/>
    <s v="Public Radio Project"/>
    <n v="1500"/>
    <n v="1807.74"/>
    <x v="0"/>
    <x v="0"/>
    <x v="0"/>
    <n v="1330644639"/>
    <n v="1328052639"/>
    <x v="1473"/>
    <x v="1473"/>
    <x v="5"/>
    <b v="1"/>
    <n v="47"/>
    <x v="0"/>
    <x v="23"/>
  </r>
  <r>
    <x v="1474"/>
    <x v="1474"/>
    <s v="We ended the Seattle Geekly podcast back in mid 2011, We've been thinking of bringing it back but we need help monetarily."/>
    <n v="3000"/>
    <n v="3368"/>
    <x v="0"/>
    <x v="0"/>
    <x v="0"/>
    <n v="1379093292"/>
    <n v="1376501292"/>
    <x v="1474"/>
    <x v="1474"/>
    <x v="4"/>
    <b v="1"/>
    <n v="76"/>
    <x v="0"/>
    <x v="23"/>
  </r>
  <r>
    <x v="1475"/>
    <x v="1475"/>
    <s v="We're raising money to create a 30-hour comedy marathon and an upcoming tour to celebrate our 10-year podcast anniversary."/>
    <n v="15000"/>
    <n v="28300.45"/>
    <x v="0"/>
    <x v="0"/>
    <x v="0"/>
    <n v="1419051540"/>
    <n v="1416244863"/>
    <x v="1475"/>
    <x v="1475"/>
    <x v="3"/>
    <b v="1"/>
    <n v="441"/>
    <x v="0"/>
    <x v="23"/>
  </r>
  <r>
    <x v="1476"/>
    <x v="1476"/>
    <s v="The Comedy Button is a brand new nerd pop culture podcast with weekly video sketches."/>
    <n v="6000"/>
    <n v="39693.279999999999"/>
    <x v="0"/>
    <x v="0"/>
    <x v="0"/>
    <n v="1315616422"/>
    <n v="1313024422"/>
    <x v="1476"/>
    <x v="1476"/>
    <x v="6"/>
    <b v="1"/>
    <n v="916"/>
    <x v="0"/>
    <x v="23"/>
  </r>
  <r>
    <x v="1477"/>
    <x v="1477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x v="1477"/>
    <x v="1477"/>
    <x v="6"/>
    <b v="1"/>
    <n v="369"/>
    <x v="0"/>
    <x v="23"/>
  </r>
  <r>
    <x v="1478"/>
    <x v="1478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x v="1478"/>
    <x v="1478"/>
    <x v="4"/>
    <b v="1"/>
    <n v="20242"/>
    <x v="0"/>
    <x v="23"/>
  </r>
  <r>
    <x v="1479"/>
    <x v="1479"/>
    <s v="A former intelligence analyst/government transparency advocate talks to his colleagues about the past year's NSA revelations."/>
    <n v="1600"/>
    <n v="2198"/>
    <x v="0"/>
    <x v="0"/>
    <x v="0"/>
    <n v="1399694340"/>
    <n v="1398448389"/>
    <x v="1479"/>
    <x v="1479"/>
    <x v="3"/>
    <b v="1"/>
    <n v="71"/>
    <x v="0"/>
    <x v="23"/>
  </r>
  <r>
    <x v="1480"/>
    <x v="1480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x v="1480"/>
    <x v="1480"/>
    <x v="4"/>
    <b v="1"/>
    <n v="635"/>
    <x v="0"/>
    <x v="23"/>
  </r>
  <r>
    <x v="1481"/>
    <x v="1481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x v="1481"/>
    <x v="1481"/>
    <x v="4"/>
    <b v="0"/>
    <n v="6"/>
    <x v="1"/>
    <x v="10"/>
  </r>
  <r>
    <x v="1482"/>
    <x v="1482"/>
    <s v="Those who believe, call them Gods._x000a_Those who don't believe, call them aliens._x000a_Either way, you can't stop the war."/>
    <n v="5000"/>
    <n v="5"/>
    <x v="2"/>
    <x v="0"/>
    <x v="0"/>
    <n v="1347004260"/>
    <n v="1345062936"/>
    <x v="1482"/>
    <x v="1482"/>
    <x v="5"/>
    <b v="0"/>
    <n v="1"/>
    <x v="1"/>
    <x v="10"/>
  </r>
  <r>
    <x v="1483"/>
    <x v="1483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x v="1483"/>
    <x v="1483"/>
    <x v="2"/>
    <b v="0"/>
    <n v="2"/>
    <x v="1"/>
    <x v="10"/>
  </r>
  <r>
    <x v="1484"/>
    <x v="1484"/>
    <s v="The mussings of an old wizard"/>
    <n v="2000"/>
    <n v="0"/>
    <x v="2"/>
    <x v="0"/>
    <x v="0"/>
    <n v="1342882260"/>
    <n v="1337834963"/>
    <x v="1484"/>
    <x v="1484"/>
    <x v="5"/>
    <b v="0"/>
    <n v="0"/>
    <x v="1"/>
    <x v="10"/>
  </r>
  <r>
    <x v="1485"/>
    <x v="1485"/>
    <s v="Covenant Kept is a unique story that follows an ordinary woman through an extraordinary spiritual journey. Please help fund me."/>
    <n v="6700"/>
    <n v="150"/>
    <x v="2"/>
    <x v="0"/>
    <x v="0"/>
    <n v="1434827173"/>
    <n v="1430939173"/>
    <x v="1485"/>
    <x v="1485"/>
    <x v="0"/>
    <b v="0"/>
    <n v="3"/>
    <x v="1"/>
    <x v="10"/>
  </r>
  <r>
    <x v="1486"/>
    <x v="1486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x v="1486"/>
    <x v="1486"/>
    <x v="0"/>
    <b v="0"/>
    <n v="3"/>
    <x v="1"/>
    <x v="10"/>
  </r>
  <r>
    <x v="1487"/>
    <x v="1487"/>
    <s v="A lover becomes an enemy when a line has been crossed. Torn between memories and reality, his mask of sanity is slipping."/>
    <n v="10000"/>
    <n v="0"/>
    <x v="2"/>
    <x v="0"/>
    <x v="0"/>
    <n v="1470175271"/>
    <n v="1467583271"/>
    <x v="1487"/>
    <x v="1487"/>
    <x v="2"/>
    <b v="0"/>
    <n v="0"/>
    <x v="1"/>
    <x v="10"/>
  </r>
  <r>
    <x v="1488"/>
    <x v="1488"/>
    <s v="A blockbuster sci-fi adventure. What would you do if one day your life changed to beyond the imaginable?"/>
    <n v="15000"/>
    <n v="360"/>
    <x v="2"/>
    <x v="2"/>
    <x v="2"/>
    <n v="1388928660"/>
    <n v="1386336660"/>
    <x v="1488"/>
    <x v="1488"/>
    <x v="3"/>
    <b v="0"/>
    <n v="6"/>
    <x v="1"/>
    <x v="10"/>
  </r>
  <r>
    <x v="1489"/>
    <x v="1489"/>
    <s v="My project is a novel, QUIET ENJOYMENT. It is a funny and serious story of one friend helping another deal with AIDS."/>
    <n v="5000"/>
    <n v="0"/>
    <x v="2"/>
    <x v="0"/>
    <x v="0"/>
    <n v="1352994052"/>
    <n v="1350398452"/>
    <x v="1489"/>
    <x v="1489"/>
    <x v="5"/>
    <b v="0"/>
    <n v="0"/>
    <x v="1"/>
    <x v="10"/>
  </r>
  <r>
    <x v="1490"/>
    <x v="1490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x v="1490"/>
    <x v="1490"/>
    <x v="4"/>
    <b v="0"/>
    <n v="19"/>
    <x v="1"/>
    <x v="10"/>
  </r>
  <r>
    <x v="1491"/>
    <x v="1491"/>
    <s v="What do you get when you take outlaws, guns, gold and and old beagle in the old west? Adventure!"/>
    <n v="1200"/>
    <n v="100"/>
    <x v="2"/>
    <x v="0"/>
    <x v="0"/>
    <n v="1424014680"/>
    <n v="1418922443"/>
    <x v="1491"/>
    <x v="1491"/>
    <x v="0"/>
    <b v="0"/>
    <n v="1"/>
    <x v="1"/>
    <x v="10"/>
  </r>
  <r>
    <x v="1492"/>
    <x v="1492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x v="1492"/>
    <x v="1492"/>
    <x v="6"/>
    <b v="0"/>
    <n v="2"/>
    <x v="1"/>
    <x v="10"/>
  </r>
  <r>
    <x v="1493"/>
    <x v="1493"/>
    <s v="Help illustrate the sequel to the bestselling _x000a_The Transylvania Flying Squad of Detectives"/>
    <n v="2400"/>
    <n v="0"/>
    <x v="2"/>
    <x v="0"/>
    <x v="0"/>
    <n v="1371415675"/>
    <n v="1368823675"/>
    <x v="1493"/>
    <x v="1493"/>
    <x v="4"/>
    <b v="0"/>
    <n v="0"/>
    <x v="1"/>
    <x v="10"/>
  </r>
  <r>
    <x v="1494"/>
    <x v="1494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x v="1494"/>
    <x v="1494"/>
    <x v="0"/>
    <b v="0"/>
    <n v="11"/>
    <x v="1"/>
    <x v="10"/>
  </r>
  <r>
    <x v="1495"/>
    <x v="1495"/>
    <s v="The Adventures of Penelope Hawthorne. Part One: The Spellbook of Dracone."/>
    <n v="2000"/>
    <n v="0"/>
    <x v="2"/>
    <x v="0"/>
    <x v="0"/>
    <n v="1314471431"/>
    <n v="1311879431"/>
    <x v="1495"/>
    <x v="1495"/>
    <x v="6"/>
    <b v="0"/>
    <n v="0"/>
    <x v="1"/>
    <x v="10"/>
  </r>
  <r>
    <x v="1496"/>
    <x v="1496"/>
    <s v="Capturing the awe-inspiring magic of the likes of LoTR, Tainted Steel tells the story of one mans' struggle against Destiny."/>
    <n v="1500"/>
    <n v="0"/>
    <x v="2"/>
    <x v="0"/>
    <x v="0"/>
    <n v="1410866659"/>
    <n v="1405682659"/>
    <x v="1496"/>
    <x v="1496"/>
    <x v="3"/>
    <b v="0"/>
    <n v="0"/>
    <x v="1"/>
    <x v="10"/>
  </r>
  <r>
    <x v="1497"/>
    <x v="1497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x v="1497"/>
    <x v="1497"/>
    <x v="4"/>
    <b v="0"/>
    <n v="1"/>
    <x v="1"/>
    <x v="10"/>
  </r>
  <r>
    <x v="1498"/>
    <x v="1498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x v="1498"/>
    <x v="1498"/>
    <x v="3"/>
    <b v="0"/>
    <n v="3"/>
    <x v="1"/>
    <x v="10"/>
  </r>
  <r>
    <x v="1499"/>
    <x v="1499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x v="1499"/>
    <x v="1499"/>
    <x v="2"/>
    <b v="0"/>
    <n v="1"/>
    <x v="1"/>
    <x v="10"/>
  </r>
  <r>
    <x v="1500"/>
    <x v="1500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x v="1500"/>
    <x v="1500"/>
    <x v="4"/>
    <b v="0"/>
    <n v="15"/>
    <x v="1"/>
    <x v="10"/>
  </r>
  <r>
    <x v="1501"/>
    <x v="1501"/>
    <s v="A hardcover book of surf, outdoor and nature photos from the British Columbia coast."/>
    <n v="52000"/>
    <n v="86492"/>
    <x v="0"/>
    <x v="5"/>
    <x v="5"/>
    <n v="1436364023"/>
    <n v="1433772023"/>
    <x v="1501"/>
    <x v="1501"/>
    <x v="0"/>
    <b v="1"/>
    <n v="885"/>
    <x v="0"/>
    <x v="20"/>
  </r>
  <r>
    <x v="1502"/>
    <x v="1502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x v="1502"/>
    <x v="1502"/>
    <x v="2"/>
    <b v="1"/>
    <n v="329"/>
    <x v="0"/>
    <x v="20"/>
  </r>
  <r>
    <x v="1503"/>
    <x v="1503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x v="1503"/>
    <x v="1503"/>
    <x v="2"/>
    <b v="1"/>
    <n v="71"/>
    <x v="0"/>
    <x v="20"/>
  </r>
  <r>
    <x v="1504"/>
    <x v="1504"/>
    <s v="A football photography book like no other about the 2014 World Cup in Brazil, by Ryu Voelkel."/>
    <n v="6500"/>
    <n v="18066"/>
    <x v="0"/>
    <x v="1"/>
    <x v="1"/>
    <n v="1402389180"/>
    <n v="1399996024"/>
    <x v="1504"/>
    <x v="1504"/>
    <x v="3"/>
    <b v="1"/>
    <n v="269"/>
    <x v="0"/>
    <x v="20"/>
  </r>
  <r>
    <x v="1505"/>
    <x v="1505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x v="1505"/>
    <x v="1505"/>
    <x v="2"/>
    <b v="1"/>
    <n v="345"/>
    <x v="0"/>
    <x v="20"/>
  </r>
  <r>
    <x v="1506"/>
    <x v="1506"/>
    <s v="A photographic book consisting of 36 colour photographs that explore Holden Lane High School in its final state."/>
    <n v="1500"/>
    <n v="1671"/>
    <x v="0"/>
    <x v="1"/>
    <x v="1"/>
    <n v="1406227904"/>
    <n v="1403635904"/>
    <x v="1506"/>
    <x v="1506"/>
    <x v="3"/>
    <b v="1"/>
    <n v="43"/>
    <x v="0"/>
    <x v="20"/>
  </r>
  <r>
    <x v="1507"/>
    <x v="1507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x v="1507"/>
    <x v="1507"/>
    <x v="7"/>
    <b v="1"/>
    <n v="33"/>
    <x v="0"/>
    <x v="20"/>
  </r>
  <r>
    <x v="1508"/>
    <x v="1508"/>
    <s v="Destino tells the story of Central American migrants on the arduous trek across Mexico in pursuit of the American Dream."/>
    <n v="18500"/>
    <n v="20491"/>
    <x v="0"/>
    <x v="0"/>
    <x v="0"/>
    <n v="1403880281"/>
    <n v="1401201881"/>
    <x v="1508"/>
    <x v="1508"/>
    <x v="3"/>
    <b v="1"/>
    <n v="211"/>
    <x v="0"/>
    <x v="20"/>
  </r>
  <r>
    <x v="1509"/>
    <x v="1509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x v="1509"/>
    <x v="1509"/>
    <x v="1"/>
    <b v="1"/>
    <n v="196"/>
    <x v="0"/>
    <x v="20"/>
  </r>
  <r>
    <x v="1510"/>
    <x v="1510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x v="1510"/>
    <x v="1510"/>
    <x v="3"/>
    <b v="1"/>
    <n v="405"/>
    <x v="0"/>
    <x v="20"/>
  </r>
  <r>
    <x v="1511"/>
    <x v="1511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x v="1511"/>
    <x v="1511"/>
    <x v="0"/>
    <b v="1"/>
    <n v="206"/>
    <x v="0"/>
    <x v="20"/>
  </r>
  <r>
    <x v="1512"/>
    <x v="1512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x v="1512"/>
    <x v="1512"/>
    <x v="1"/>
    <b v="1"/>
    <n v="335"/>
    <x v="0"/>
    <x v="20"/>
  </r>
  <r>
    <x v="1513"/>
    <x v="1513"/>
    <s v="An intimate portrait of Russian women in their private spaces by late photographer Andy Rocchelli published by Cesura."/>
    <n v="8000"/>
    <n v="12001.5"/>
    <x v="0"/>
    <x v="1"/>
    <x v="1"/>
    <n v="1405523866"/>
    <n v="1402931866"/>
    <x v="1513"/>
    <x v="1513"/>
    <x v="3"/>
    <b v="1"/>
    <n v="215"/>
    <x v="0"/>
    <x v="20"/>
  </r>
  <r>
    <x v="1514"/>
    <x v="1514"/>
    <s v="Racing Age is a documentary photography book about masters track &amp; field athletes of retirement age and older."/>
    <n v="25000"/>
    <n v="26619"/>
    <x v="0"/>
    <x v="0"/>
    <x v="0"/>
    <n v="1443363640"/>
    <n v="1439907640"/>
    <x v="1514"/>
    <x v="1514"/>
    <x v="0"/>
    <b v="1"/>
    <n v="176"/>
    <x v="0"/>
    <x v="20"/>
  </r>
  <r>
    <x v="1515"/>
    <x v="1515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x v="1515"/>
    <x v="1515"/>
    <x v="2"/>
    <b v="1"/>
    <n v="555"/>
    <x v="0"/>
    <x v="20"/>
  </r>
  <r>
    <x v="1516"/>
    <x v="1516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x v="1516"/>
    <x v="1516"/>
    <x v="2"/>
    <b v="1"/>
    <n v="116"/>
    <x v="0"/>
    <x v="20"/>
  </r>
  <r>
    <x v="1517"/>
    <x v="1517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x v="1517"/>
    <x v="1517"/>
    <x v="3"/>
    <b v="1"/>
    <n v="615"/>
    <x v="0"/>
    <x v="20"/>
  </r>
  <r>
    <x v="1518"/>
    <x v="1518"/>
    <s v="A photobook of Robin Schwartz's ongoing series with her daughter Amelia."/>
    <n v="15000"/>
    <n v="30805"/>
    <x v="0"/>
    <x v="0"/>
    <x v="0"/>
    <n v="1401565252"/>
    <n v="1398973252"/>
    <x v="1518"/>
    <x v="1518"/>
    <x v="3"/>
    <b v="1"/>
    <n v="236"/>
    <x v="0"/>
    <x v="20"/>
  </r>
  <r>
    <x v="1519"/>
    <x v="1519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x v="1519"/>
    <x v="1519"/>
    <x v="3"/>
    <b v="1"/>
    <n v="145"/>
    <x v="0"/>
    <x v="20"/>
  </r>
  <r>
    <x v="1520"/>
    <x v="1520"/>
    <s v="A self-published photography book by Andrew Miksys from his new series about Belarus"/>
    <n v="18000"/>
    <n v="18625"/>
    <x v="0"/>
    <x v="0"/>
    <x v="0"/>
    <n v="1418961600"/>
    <n v="1415824513"/>
    <x v="1520"/>
    <x v="1520"/>
    <x v="3"/>
    <b v="1"/>
    <n v="167"/>
    <x v="0"/>
    <x v="20"/>
  </r>
  <r>
    <x v="1521"/>
    <x v="1521"/>
    <s v="STREET, a hard-bound book 9 1/2&quot;x 11&quot; 106 black and white photographs shot in New York City from 1975 through 1998."/>
    <n v="37500"/>
    <n v="40055"/>
    <x v="0"/>
    <x v="0"/>
    <x v="0"/>
    <n v="1465272091"/>
    <n v="1462248091"/>
    <x v="1521"/>
    <x v="1521"/>
    <x v="2"/>
    <b v="1"/>
    <n v="235"/>
    <x v="0"/>
    <x v="20"/>
  </r>
  <r>
    <x v="1522"/>
    <x v="1522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x v="1522"/>
    <x v="1522"/>
    <x v="3"/>
    <b v="1"/>
    <n v="452"/>
    <x v="0"/>
    <x v="20"/>
  </r>
  <r>
    <x v="1523"/>
    <x v="1523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x v="1523"/>
    <x v="1523"/>
    <x v="3"/>
    <b v="1"/>
    <n v="241"/>
    <x v="0"/>
    <x v="20"/>
  </r>
  <r>
    <x v="1524"/>
    <x v="1524"/>
    <s v="Limited edition split zine by photographers AdeY and Kersti K. 100 signed and hand numbered copies!"/>
    <n v="3000"/>
    <n v="6210"/>
    <x v="0"/>
    <x v="11"/>
    <x v="9"/>
    <n v="1487592090"/>
    <n v="1485000090"/>
    <x v="1524"/>
    <x v="1524"/>
    <x v="1"/>
    <b v="1"/>
    <n v="28"/>
    <x v="0"/>
    <x v="20"/>
  </r>
  <r>
    <x v="1525"/>
    <x v="1525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x v="1525"/>
    <x v="1525"/>
    <x v="2"/>
    <b v="1"/>
    <n v="140"/>
    <x v="0"/>
    <x v="20"/>
  </r>
  <r>
    <x v="1526"/>
    <x v="1526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x v="1526"/>
    <x v="1526"/>
    <x v="2"/>
    <b v="1"/>
    <n v="280"/>
    <x v="0"/>
    <x v="20"/>
  </r>
  <r>
    <x v="1527"/>
    <x v="1527"/>
    <s v="Eight creatives visited Japan. This is a unique photo-book of their separate but collected experiences."/>
    <n v="3500"/>
    <n v="3865.55"/>
    <x v="0"/>
    <x v="0"/>
    <x v="0"/>
    <n v="1489497886"/>
    <n v="1487082286"/>
    <x v="1527"/>
    <x v="1527"/>
    <x v="1"/>
    <b v="1"/>
    <n v="70"/>
    <x v="0"/>
    <x v="20"/>
  </r>
  <r>
    <x v="1528"/>
    <x v="1528"/>
    <s v="A book of street photos from around Shibuya that I've made between 2011-2016."/>
    <n v="3000"/>
    <n v="8447"/>
    <x v="0"/>
    <x v="0"/>
    <x v="0"/>
    <n v="1485907200"/>
    <n v="1483292122"/>
    <x v="1528"/>
    <x v="1528"/>
    <x v="1"/>
    <b v="1"/>
    <n v="160"/>
    <x v="0"/>
    <x v="20"/>
  </r>
  <r>
    <x v="1529"/>
    <x v="1529"/>
    <s v="An empowering photo book that transforms hurtful experiences into strength and solidarity."/>
    <n v="19000"/>
    <n v="19129"/>
    <x v="0"/>
    <x v="0"/>
    <x v="0"/>
    <n v="1426773920"/>
    <n v="1424185520"/>
    <x v="1529"/>
    <x v="1529"/>
    <x v="0"/>
    <b v="1"/>
    <n v="141"/>
    <x v="0"/>
    <x v="20"/>
  </r>
  <r>
    <x v="1530"/>
    <x v="1530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x v="1530"/>
    <x v="1530"/>
    <x v="0"/>
    <b v="1"/>
    <n v="874"/>
    <x v="0"/>
    <x v="20"/>
  </r>
  <r>
    <x v="1531"/>
    <x v="1531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x v="1531"/>
    <x v="1531"/>
    <x v="3"/>
    <b v="1"/>
    <n v="73"/>
    <x v="0"/>
    <x v="20"/>
  </r>
  <r>
    <x v="1532"/>
    <x v="1532"/>
    <s v="Award winning photography celebrating the artistry of geiko and maiko and the exquisite traditions of their Kyoto communities."/>
    <n v="5000"/>
    <n v="24201"/>
    <x v="0"/>
    <x v="2"/>
    <x v="2"/>
    <n v="1455548400"/>
    <n v="1453461865"/>
    <x v="1532"/>
    <x v="1532"/>
    <x v="2"/>
    <b v="1"/>
    <n v="294"/>
    <x v="0"/>
    <x v="20"/>
  </r>
  <r>
    <x v="1533"/>
    <x v="1533"/>
    <s v="This is an intimate story about a family, focusing on their love and strength in the face of mortality."/>
    <n v="45000"/>
    <n v="65313"/>
    <x v="0"/>
    <x v="0"/>
    <x v="0"/>
    <n v="1462161540"/>
    <n v="1457913777"/>
    <x v="1533"/>
    <x v="1533"/>
    <x v="2"/>
    <b v="1"/>
    <n v="740"/>
    <x v="0"/>
    <x v="20"/>
  </r>
  <r>
    <x v="1534"/>
    <x v="1534"/>
    <s v="The Art of Abandonment is an award winning photographic series that explores the beauty and history of our modern ruins."/>
    <n v="7500"/>
    <n v="31330"/>
    <x v="0"/>
    <x v="0"/>
    <x v="0"/>
    <n v="1441383062"/>
    <n v="1438791062"/>
    <x v="1534"/>
    <x v="1534"/>
    <x v="0"/>
    <b v="1"/>
    <n v="369"/>
    <x v="0"/>
    <x v="20"/>
  </r>
  <r>
    <x v="1535"/>
    <x v="1535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x v="1535"/>
    <x v="1535"/>
    <x v="2"/>
    <b v="1"/>
    <n v="110"/>
    <x v="0"/>
    <x v="20"/>
  </r>
  <r>
    <x v="1536"/>
    <x v="1536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x v="1536"/>
    <x v="1536"/>
    <x v="0"/>
    <b v="1"/>
    <n v="455"/>
    <x v="0"/>
    <x v="20"/>
  </r>
  <r>
    <x v="1537"/>
    <x v="1537"/>
    <s v="A Photobook about one of the most fascinating places on earth -     the sacred Mount Kailash in Tibet."/>
    <n v="12000"/>
    <n v="21588"/>
    <x v="0"/>
    <x v="12"/>
    <x v="3"/>
    <n v="1470506400"/>
    <n v="1467358427"/>
    <x v="1537"/>
    <x v="1537"/>
    <x v="2"/>
    <b v="1"/>
    <n v="224"/>
    <x v="0"/>
    <x v="20"/>
  </r>
  <r>
    <x v="1538"/>
    <x v="1538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x v="1538"/>
    <x v="1538"/>
    <x v="0"/>
    <b v="1"/>
    <n v="46"/>
    <x v="0"/>
    <x v="20"/>
  </r>
  <r>
    <x v="1539"/>
    <x v="1539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x v="1539"/>
    <x v="1539"/>
    <x v="1"/>
    <b v="0"/>
    <n v="284"/>
    <x v="0"/>
    <x v="20"/>
  </r>
  <r>
    <x v="1540"/>
    <x v="1540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x v="1540"/>
    <x v="1540"/>
    <x v="3"/>
    <b v="1"/>
    <n v="98"/>
    <x v="0"/>
    <x v="20"/>
  </r>
  <r>
    <x v="1541"/>
    <x v="1541"/>
    <s v="My Goal is to travel across Panama with my team and capture the beauty and wildlife throughout the canal."/>
    <n v="18000"/>
    <n v="6"/>
    <x v="2"/>
    <x v="0"/>
    <x v="0"/>
    <n v="1420045538"/>
    <n v="1417453538"/>
    <x v="1541"/>
    <x v="1541"/>
    <x v="3"/>
    <b v="0"/>
    <n v="2"/>
    <x v="1"/>
    <x v="24"/>
  </r>
  <r>
    <x v="1542"/>
    <x v="1542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x v="1542"/>
    <x v="1542"/>
    <x v="0"/>
    <b v="0"/>
    <n v="1"/>
    <x v="1"/>
    <x v="24"/>
  </r>
  <r>
    <x v="1543"/>
    <x v="1543"/>
    <s v="I plan to take pictures of the sunrise in the MidWest every day in 2015 and compile them in a slide show for distribution."/>
    <n v="2250"/>
    <n v="10"/>
    <x v="2"/>
    <x v="0"/>
    <x v="0"/>
    <n v="1416662034"/>
    <n v="1414066434"/>
    <x v="1543"/>
    <x v="1543"/>
    <x v="3"/>
    <b v="0"/>
    <n v="1"/>
    <x v="1"/>
    <x v="24"/>
  </r>
  <r>
    <x v="1544"/>
    <x v="1544"/>
    <s v="My name is Travis LaFee, I live in beautiful McCall, Idaho. I wish to display the beauty of valley county by taking pics outdoors."/>
    <n v="1000"/>
    <n v="0"/>
    <x v="2"/>
    <x v="0"/>
    <x v="0"/>
    <n v="1427847480"/>
    <n v="1424222024"/>
    <x v="1544"/>
    <x v="1544"/>
    <x v="0"/>
    <b v="0"/>
    <n v="0"/>
    <x v="1"/>
    <x v="24"/>
  </r>
  <r>
    <x v="1545"/>
    <x v="1545"/>
    <s v="&quot;He will not be a wise man who does not study human hearts!&quot;_x000a_Hope in natural art, creation!"/>
    <n v="3000"/>
    <n v="1"/>
    <x v="2"/>
    <x v="0"/>
    <x v="0"/>
    <n v="1425330960"/>
    <n v="1422393234"/>
    <x v="1545"/>
    <x v="1545"/>
    <x v="0"/>
    <b v="0"/>
    <n v="1"/>
    <x v="1"/>
    <x v="24"/>
  </r>
  <r>
    <x v="1546"/>
    <x v="1546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x v="1546"/>
    <x v="1546"/>
    <x v="3"/>
    <b v="0"/>
    <n v="11"/>
    <x v="1"/>
    <x v="24"/>
  </r>
  <r>
    <x v="1547"/>
    <x v="1547"/>
    <s v="I have produced a limited number (100) of five 8x10 prints of mixed photography I would like to share with you."/>
    <n v="20"/>
    <n v="0"/>
    <x v="2"/>
    <x v="0"/>
    <x v="0"/>
    <n v="1487844882"/>
    <n v="1487240082"/>
    <x v="1547"/>
    <x v="1547"/>
    <x v="1"/>
    <b v="0"/>
    <n v="0"/>
    <x v="1"/>
    <x v="24"/>
  </r>
  <r>
    <x v="1548"/>
    <x v="1548"/>
    <s v="Beauty is in the eye of the beholder and I want to inspire conservation through color."/>
    <n v="700"/>
    <n v="60"/>
    <x v="2"/>
    <x v="0"/>
    <x v="0"/>
    <n v="1447020620"/>
    <n v="1444425020"/>
    <x v="1548"/>
    <x v="1548"/>
    <x v="0"/>
    <b v="0"/>
    <n v="1"/>
    <x v="1"/>
    <x v="24"/>
  </r>
  <r>
    <x v="1549"/>
    <x v="1549"/>
    <s v="A 2016 calendar collection of landscape and wildlife photographs from award winning photographer, Steve Marler."/>
    <n v="500"/>
    <n v="170"/>
    <x v="2"/>
    <x v="0"/>
    <x v="0"/>
    <n v="1446524159"/>
    <n v="1443928559"/>
    <x v="1549"/>
    <x v="1549"/>
    <x v="0"/>
    <b v="0"/>
    <n v="6"/>
    <x v="1"/>
    <x v="24"/>
  </r>
  <r>
    <x v="1550"/>
    <x v="1550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x v="1550"/>
    <x v="1550"/>
    <x v="2"/>
    <b v="0"/>
    <n v="7"/>
    <x v="1"/>
    <x v="24"/>
  </r>
  <r>
    <x v="1551"/>
    <x v="1551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x v="1551"/>
    <x v="1551"/>
    <x v="0"/>
    <b v="0"/>
    <n v="0"/>
    <x v="1"/>
    <x v="24"/>
  </r>
  <r>
    <x v="1552"/>
    <x v="1552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x v="1552"/>
    <x v="341"/>
    <x v="3"/>
    <b v="0"/>
    <n v="16"/>
    <x v="1"/>
    <x v="24"/>
  </r>
  <r>
    <x v="1553"/>
    <x v="1553"/>
    <s v="This project is about exhibiting the raw beauty of the elements through highlining, surfing, fire spinning and rock climbing."/>
    <n v="6000"/>
    <n v="0"/>
    <x v="2"/>
    <x v="0"/>
    <x v="0"/>
    <n v="1441176447"/>
    <n v="1438584447"/>
    <x v="1553"/>
    <x v="1552"/>
    <x v="0"/>
    <b v="0"/>
    <n v="0"/>
    <x v="1"/>
    <x v="24"/>
  </r>
  <r>
    <x v="1554"/>
    <x v="1554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x v="1554"/>
    <x v="1553"/>
    <x v="0"/>
    <b v="0"/>
    <n v="0"/>
    <x v="1"/>
    <x v="24"/>
  </r>
  <r>
    <x v="1555"/>
    <x v="1555"/>
    <s v="I am traveling the coastline of Maine and will be taking pictures of all the scenery and lighthouses in the area."/>
    <n v="750"/>
    <n v="0"/>
    <x v="2"/>
    <x v="0"/>
    <x v="0"/>
    <n v="1442509200"/>
    <n v="1440513832"/>
    <x v="1555"/>
    <x v="1554"/>
    <x v="0"/>
    <b v="0"/>
    <n v="0"/>
    <x v="1"/>
    <x v="24"/>
  </r>
  <r>
    <x v="1556"/>
    <x v="1556"/>
    <s v="To gather a collection of photographs for a coffee table book that displays the beauty of Canada's west."/>
    <n v="1500"/>
    <n v="677"/>
    <x v="2"/>
    <x v="5"/>
    <x v="5"/>
    <n v="1467603624"/>
    <n v="1465011624"/>
    <x v="1556"/>
    <x v="1555"/>
    <x v="2"/>
    <b v="0"/>
    <n v="12"/>
    <x v="1"/>
    <x v="24"/>
  </r>
  <r>
    <x v="1557"/>
    <x v="1557"/>
    <s v="I have always been captivated by photography, Now I am trying to set up my own company and publish my pictures."/>
    <n v="2500"/>
    <n v="100"/>
    <x v="2"/>
    <x v="0"/>
    <x v="0"/>
    <n v="1411227633"/>
    <n v="1408549233"/>
    <x v="1557"/>
    <x v="1556"/>
    <x v="3"/>
    <b v="0"/>
    <n v="1"/>
    <x v="1"/>
    <x v="24"/>
  </r>
  <r>
    <x v="1558"/>
    <x v="1558"/>
    <s v="A large 2016 wall-calendar (A3 when open) featuring 12 stunning photographs by Lucy Wood."/>
    <n v="750"/>
    <n v="35"/>
    <x v="2"/>
    <x v="1"/>
    <x v="1"/>
    <n v="1440763920"/>
    <n v="1435656759"/>
    <x v="1558"/>
    <x v="1557"/>
    <x v="0"/>
    <b v="0"/>
    <n v="3"/>
    <x v="1"/>
    <x v="24"/>
  </r>
  <r>
    <x v="1559"/>
    <x v="1559"/>
    <s v="The goal of this project is to provide scientific evidence of bigfoot in the North Cascades."/>
    <n v="15000"/>
    <n v="50"/>
    <x v="2"/>
    <x v="0"/>
    <x v="0"/>
    <n v="1430270199"/>
    <n v="1428974199"/>
    <x v="1559"/>
    <x v="1558"/>
    <x v="0"/>
    <b v="0"/>
    <n v="1"/>
    <x v="1"/>
    <x v="24"/>
  </r>
  <r>
    <x v="1560"/>
    <x v="1560"/>
    <s v="I would like to share my landscape photographic travels of 2014 with more than just family an friends. 12 months of images."/>
    <n v="2500"/>
    <n v="94"/>
    <x v="2"/>
    <x v="0"/>
    <x v="0"/>
    <n v="1415842193"/>
    <n v="1414110593"/>
    <x v="1560"/>
    <x v="1559"/>
    <x v="3"/>
    <b v="0"/>
    <n v="4"/>
    <x v="1"/>
    <x v="24"/>
  </r>
  <r>
    <x v="1561"/>
    <x v="1561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x v="1561"/>
    <x v="1560"/>
    <x v="4"/>
    <b v="0"/>
    <n v="1"/>
    <x v="1"/>
    <x v="25"/>
  </r>
  <r>
    <x v="1562"/>
    <x v="1562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x v="1562"/>
    <x v="1561"/>
    <x v="8"/>
    <b v="0"/>
    <n v="0"/>
    <x v="1"/>
    <x v="25"/>
  </r>
  <r>
    <x v="1563"/>
    <x v="1563"/>
    <s v="Unique book revealing my discoveries in the Empty Quarter of Oman. Collection of travel writing, poetry, artwork and science!"/>
    <n v="6000"/>
    <n v="85"/>
    <x v="1"/>
    <x v="1"/>
    <x v="1"/>
    <n v="1394815751"/>
    <n v="1389635351"/>
    <x v="1563"/>
    <x v="1562"/>
    <x v="3"/>
    <b v="0"/>
    <n v="2"/>
    <x v="1"/>
    <x v="25"/>
  </r>
  <r>
    <x v="1564"/>
    <x v="1564"/>
    <s v="This is a book of art and poetry that highlights the highs and lows of a young 20 something coming to terms with her bipolar."/>
    <n v="10000"/>
    <n v="10"/>
    <x v="1"/>
    <x v="0"/>
    <x v="0"/>
    <n v="1432843500"/>
    <n v="1430124509"/>
    <x v="1564"/>
    <x v="1563"/>
    <x v="0"/>
    <b v="0"/>
    <n v="1"/>
    <x v="1"/>
    <x v="25"/>
  </r>
  <r>
    <x v="1565"/>
    <x v="1565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x v="1565"/>
    <x v="1564"/>
    <x v="6"/>
    <b v="0"/>
    <n v="1"/>
    <x v="1"/>
    <x v="25"/>
  </r>
  <r>
    <x v="1566"/>
    <x v="1566"/>
    <s v="Joe DeVito's first Art Book and original King Kong novellas available in both Limited and Deluxe Editions."/>
    <n v="30000"/>
    <n v="6375"/>
    <x v="1"/>
    <x v="0"/>
    <x v="0"/>
    <n v="1469656800"/>
    <n v="1467151204"/>
    <x v="1566"/>
    <x v="1565"/>
    <x v="2"/>
    <b v="0"/>
    <n v="59"/>
    <x v="1"/>
    <x v="25"/>
  </r>
  <r>
    <x v="1567"/>
    <x v="1567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x v="1567"/>
    <x v="1566"/>
    <x v="3"/>
    <b v="0"/>
    <n v="13"/>
    <x v="1"/>
    <x v="25"/>
  </r>
  <r>
    <x v="1568"/>
    <x v="1568"/>
    <s v="A world adventure to seek culture and inspiration through art. Putting a visual documentation of our journey into a book."/>
    <n v="25000"/>
    <n v="3410"/>
    <x v="1"/>
    <x v="0"/>
    <x v="0"/>
    <n v="1419384585"/>
    <n v="1416360585"/>
    <x v="1568"/>
    <x v="1567"/>
    <x v="3"/>
    <b v="0"/>
    <n v="22"/>
    <x v="1"/>
    <x v="25"/>
  </r>
  <r>
    <x v="1569"/>
    <x v="1569"/>
    <s v="to be removed"/>
    <n v="30000"/>
    <n v="0"/>
    <x v="1"/>
    <x v="0"/>
    <x v="0"/>
    <n v="1369498714"/>
    <n v="1366906714"/>
    <x v="1569"/>
    <x v="1568"/>
    <x v="4"/>
    <b v="0"/>
    <n v="0"/>
    <x v="1"/>
    <x v="25"/>
  </r>
  <r>
    <x v="1570"/>
    <x v="1570"/>
    <s v="A Coloring Book of Breathtaking Beauties_x000a_To Calm the Heart and Soul"/>
    <n v="6000"/>
    <n v="2484"/>
    <x v="1"/>
    <x v="0"/>
    <x v="0"/>
    <n v="1460140282"/>
    <n v="1457551882"/>
    <x v="1570"/>
    <x v="1569"/>
    <x v="2"/>
    <b v="0"/>
    <n v="52"/>
    <x v="1"/>
    <x v="25"/>
  </r>
  <r>
    <x v="1571"/>
    <x v="1571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x v="1571"/>
    <x v="1570"/>
    <x v="0"/>
    <b v="0"/>
    <n v="4"/>
    <x v="1"/>
    <x v="25"/>
  </r>
  <r>
    <x v="1572"/>
    <x v="1572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x v="1572"/>
    <x v="1571"/>
    <x v="2"/>
    <b v="0"/>
    <n v="3"/>
    <x v="1"/>
    <x v="25"/>
  </r>
  <r>
    <x v="1573"/>
    <x v="1573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x v="1573"/>
    <x v="1572"/>
    <x v="1"/>
    <b v="0"/>
    <n v="3"/>
    <x v="1"/>
    <x v="25"/>
  </r>
  <r>
    <x v="1574"/>
    <x v="1574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x v="1574"/>
    <x v="1573"/>
    <x v="0"/>
    <b v="0"/>
    <n v="6"/>
    <x v="1"/>
    <x v="25"/>
  </r>
  <r>
    <x v="1575"/>
    <x v="1575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x v="1575"/>
    <x v="1574"/>
    <x v="3"/>
    <b v="0"/>
    <n v="35"/>
    <x v="1"/>
    <x v="25"/>
  </r>
  <r>
    <x v="1576"/>
    <x v="1576"/>
    <s v="For the publication of my first 3 books: an Art book, a graphic novel, and a coloring book"/>
    <n v="5000"/>
    <n v="650"/>
    <x v="1"/>
    <x v="0"/>
    <x v="0"/>
    <n v="1435698368"/>
    <n v="1431810368"/>
    <x v="1576"/>
    <x v="1575"/>
    <x v="0"/>
    <b v="0"/>
    <n v="10"/>
    <x v="1"/>
    <x v="25"/>
  </r>
  <r>
    <x v="1577"/>
    <x v="1577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x v="1577"/>
    <x v="1576"/>
    <x v="5"/>
    <b v="0"/>
    <n v="2"/>
    <x v="1"/>
    <x v="25"/>
  </r>
  <r>
    <x v="1578"/>
    <x v="1578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x v="1578"/>
    <x v="1577"/>
    <x v="7"/>
    <b v="0"/>
    <n v="4"/>
    <x v="1"/>
    <x v="25"/>
  </r>
  <r>
    <x v="1579"/>
    <x v="1579"/>
    <s v="'Compilation of visual and literary art through fine art photography, graphic art, and poetry."/>
    <n v="3333"/>
    <n v="28"/>
    <x v="1"/>
    <x v="0"/>
    <x v="0"/>
    <n v="1377734091"/>
    <n v="1374882891"/>
    <x v="1579"/>
    <x v="1578"/>
    <x v="4"/>
    <b v="0"/>
    <n v="2"/>
    <x v="1"/>
    <x v="25"/>
  </r>
  <r>
    <x v="1580"/>
    <x v="1580"/>
    <s v="Creating my 2nd book depicting the people and places in Brevard County w/current images + traveling to obtain new ones."/>
    <n v="1750"/>
    <n v="0"/>
    <x v="1"/>
    <x v="0"/>
    <x v="0"/>
    <n v="1337562726"/>
    <n v="1332378726"/>
    <x v="1580"/>
    <x v="1579"/>
    <x v="5"/>
    <b v="0"/>
    <n v="0"/>
    <x v="1"/>
    <x v="25"/>
  </r>
  <r>
    <x v="1581"/>
    <x v="1581"/>
    <s v="Photographic canvas prints depicting different scenes from around the globe, including local images taken in Sussex England."/>
    <n v="1000"/>
    <n v="5"/>
    <x v="2"/>
    <x v="1"/>
    <x v="1"/>
    <n v="1450521990"/>
    <n v="1447757190"/>
    <x v="1581"/>
    <x v="1580"/>
    <x v="0"/>
    <b v="0"/>
    <n v="1"/>
    <x v="1"/>
    <x v="26"/>
  </r>
  <r>
    <x v="1582"/>
    <x v="1582"/>
    <s v="I create canvas prints of images from in and around New Orleans"/>
    <n v="1000"/>
    <n v="93"/>
    <x v="2"/>
    <x v="0"/>
    <x v="0"/>
    <n v="1445894400"/>
    <n v="1440961053"/>
    <x v="1582"/>
    <x v="1581"/>
    <x v="0"/>
    <b v="0"/>
    <n v="3"/>
    <x v="1"/>
    <x v="26"/>
  </r>
  <r>
    <x v="1583"/>
    <x v="1583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x v="1583"/>
    <x v="1582"/>
    <x v="3"/>
    <b v="0"/>
    <n v="1"/>
    <x v="1"/>
    <x v="26"/>
  </r>
  <r>
    <x v="1584"/>
    <x v="1584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x v="1584"/>
    <x v="1583"/>
    <x v="3"/>
    <b v="0"/>
    <n v="0"/>
    <x v="1"/>
    <x v="26"/>
  </r>
  <r>
    <x v="1585"/>
    <x v="1585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x v="1585"/>
    <x v="1584"/>
    <x v="2"/>
    <b v="0"/>
    <n v="12"/>
    <x v="1"/>
    <x v="26"/>
  </r>
  <r>
    <x v="1586"/>
    <x v="1586"/>
    <s v="Show the world the beauty that is in all of our back yards!"/>
    <n v="1500"/>
    <n v="0"/>
    <x v="2"/>
    <x v="0"/>
    <x v="0"/>
    <n v="1428197422"/>
    <n v="1425609022"/>
    <x v="1586"/>
    <x v="1585"/>
    <x v="0"/>
    <b v="0"/>
    <n v="0"/>
    <x v="1"/>
    <x v="26"/>
  </r>
  <r>
    <x v="1587"/>
    <x v="1587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x v="1587"/>
    <x v="1586"/>
    <x v="3"/>
    <b v="0"/>
    <n v="1"/>
    <x v="1"/>
    <x v="26"/>
  </r>
  <r>
    <x v="1588"/>
    <x v="1588"/>
    <s v="Southeast Texas as seen through the lens of a cell phone camera"/>
    <n v="516"/>
    <n v="0"/>
    <x v="2"/>
    <x v="0"/>
    <x v="0"/>
    <n v="1422735120"/>
    <n v="1420091999"/>
    <x v="1588"/>
    <x v="1587"/>
    <x v="0"/>
    <b v="0"/>
    <n v="0"/>
    <x v="1"/>
    <x v="26"/>
  </r>
  <r>
    <x v="1589"/>
    <x v="1589"/>
    <s v="I want to be able to have my own photography inside a canvas and have it be displayed everywhere."/>
    <n v="1200"/>
    <n v="0"/>
    <x v="2"/>
    <x v="0"/>
    <x v="0"/>
    <n v="1444433886"/>
    <n v="1441841886"/>
    <x v="1589"/>
    <x v="1588"/>
    <x v="0"/>
    <b v="0"/>
    <n v="0"/>
    <x v="1"/>
    <x v="26"/>
  </r>
  <r>
    <x v="1590"/>
    <x v="1590"/>
    <s v="Discover Italy through photography."/>
    <n v="60000"/>
    <n v="1020"/>
    <x v="2"/>
    <x v="13"/>
    <x v="3"/>
    <n v="1443040464"/>
    <n v="1440448464"/>
    <x v="1590"/>
    <x v="1589"/>
    <x v="0"/>
    <b v="0"/>
    <n v="2"/>
    <x v="1"/>
    <x v="26"/>
  </r>
  <r>
    <x v="1591"/>
    <x v="1591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x v="1591"/>
    <x v="1590"/>
    <x v="2"/>
    <b v="0"/>
    <n v="92"/>
    <x v="1"/>
    <x v="26"/>
  </r>
  <r>
    <x v="1592"/>
    <x v="1592"/>
    <s v="A portfolio collage of beautiful pictures of authentic Pittsburgh locations and scenery."/>
    <n v="25"/>
    <n v="0"/>
    <x v="2"/>
    <x v="0"/>
    <x v="0"/>
    <n v="1427503485"/>
    <n v="1423619085"/>
    <x v="1592"/>
    <x v="1591"/>
    <x v="0"/>
    <b v="0"/>
    <n v="0"/>
    <x v="1"/>
    <x v="26"/>
  </r>
  <r>
    <x v="1593"/>
    <x v="1593"/>
    <s v="A trip to fulfill a dream of capturing the wonders and history of ancient Italy in person."/>
    <n v="22000"/>
    <n v="3"/>
    <x v="2"/>
    <x v="0"/>
    <x v="0"/>
    <n v="1425154655"/>
    <n v="1422562655"/>
    <x v="1593"/>
    <x v="1592"/>
    <x v="0"/>
    <b v="0"/>
    <n v="3"/>
    <x v="1"/>
    <x v="26"/>
  </r>
  <r>
    <x v="1594"/>
    <x v="1594"/>
    <s v="I photograph my love of New Orleans, create canvases and share those memories with you."/>
    <n v="1000"/>
    <n v="205"/>
    <x v="2"/>
    <x v="0"/>
    <x v="0"/>
    <n v="1463329260"/>
    <n v="1458147982"/>
    <x v="1594"/>
    <x v="1593"/>
    <x v="2"/>
    <b v="0"/>
    <n v="10"/>
    <x v="1"/>
    <x v="26"/>
  </r>
  <r>
    <x v="1595"/>
    <x v="1595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x v="1595"/>
    <x v="1594"/>
    <x v="3"/>
    <b v="0"/>
    <n v="7"/>
    <x v="1"/>
    <x v="26"/>
  </r>
  <r>
    <x v="1596"/>
    <x v="1596"/>
    <s v="London is beautiful. I want to create a book of stunning images from in and around our great city"/>
    <n v="3250"/>
    <n v="75"/>
    <x v="2"/>
    <x v="1"/>
    <x v="1"/>
    <n v="1418469569"/>
    <n v="1414577969"/>
    <x v="1596"/>
    <x v="1595"/>
    <x v="3"/>
    <b v="0"/>
    <n v="3"/>
    <x v="1"/>
    <x v="26"/>
  </r>
  <r>
    <x v="1597"/>
    <x v="1597"/>
    <s v="We're starting up a new an improved way to do vacation rental management, but we need some funding to kick start it!"/>
    <n v="15000"/>
    <n v="0"/>
    <x v="2"/>
    <x v="0"/>
    <x v="0"/>
    <n v="1474360197"/>
    <n v="1471768197"/>
    <x v="1597"/>
    <x v="1596"/>
    <x v="2"/>
    <b v="0"/>
    <n v="0"/>
    <x v="1"/>
    <x v="26"/>
  </r>
  <r>
    <x v="1598"/>
    <x v="1598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x v="1598"/>
    <x v="1597"/>
    <x v="0"/>
    <b v="0"/>
    <n v="1"/>
    <x v="1"/>
    <x v="26"/>
  </r>
  <r>
    <x v="1599"/>
    <x v="1599"/>
    <s v="A London photographer trekking 5,895m up Africa's Mount Kilimanjaro to pursue and enrich a career."/>
    <n v="500"/>
    <n v="0"/>
    <x v="2"/>
    <x v="1"/>
    <x v="1"/>
    <n v="1460116576"/>
    <n v="1457528176"/>
    <x v="1599"/>
    <x v="1598"/>
    <x v="2"/>
    <b v="0"/>
    <n v="0"/>
    <x v="1"/>
    <x v="26"/>
  </r>
  <r>
    <x v="1600"/>
    <x v="1600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x v="1600"/>
    <x v="1599"/>
    <x v="3"/>
    <b v="0"/>
    <n v="9"/>
    <x v="1"/>
    <x v="26"/>
  </r>
  <r>
    <x v="1601"/>
    <x v="1601"/>
    <s v="We're so close to releasing our long-awaited debut album! A little help will go a long way... let's do this!"/>
    <n v="2500"/>
    <n v="2706.23"/>
    <x v="0"/>
    <x v="0"/>
    <x v="0"/>
    <n v="1304561633"/>
    <n v="1301969633"/>
    <x v="1601"/>
    <x v="1600"/>
    <x v="6"/>
    <b v="0"/>
    <n v="56"/>
    <x v="0"/>
    <x v="11"/>
  </r>
  <r>
    <x v="1602"/>
    <x v="1602"/>
    <s v="We need the help of fans of both music and film alike to help us create our collective vision for this song."/>
    <n v="1500"/>
    <n v="1502.5"/>
    <x v="0"/>
    <x v="0"/>
    <x v="0"/>
    <n v="1318633200"/>
    <n v="1314947317"/>
    <x v="1602"/>
    <x v="1601"/>
    <x v="6"/>
    <b v="0"/>
    <n v="32"/>
    <x v="0"/>
    <x v="11"/>
  </r>
  <r>
    <x v="1603"/>
    <x v="1603"/>
    <s v="An exercise in the wild and dangerous world of solo musicianship by Maxwell D Feinstein."/>
    <n v="2000"/>
    <n v="2000.66"/>
    <x v="0"/>
    <x v="0"/>
    <x v="0"/>
    <n v="1327723459"/>
    <n v="1322539459"/>
    <x v="1603"/>
    <x v="1602"/>
    <x v="5"/>
    <b v="0"/>
    <n v="30"/>
    <x v="0"/>
    <x v="11"/>
  </r>
  <r>
    <x v="1604"/>
    <x v="1604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x v="1604"/>
    <x v="1603"/>
    <x v="5"/>
    <b v="0"/>
    <n v="70"/>
    <x v="0"/>
    <x v="11"/>
  </r>
  <r>
    <x v="1605"/>
    <x v="1605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x v="1605"/>
    <x v="1604"/>
    <x v="6"/>
    <b v="0"/>
    <n v="44"/>
    <x v="0"/>
    <x v="11"/>
  </r>
  <r>
    <x v="1606"/>
    <x v="1606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x v="1606"/>
    <x v="1605"/>
    <x v="6"/>
    <b v="0"/>
    <n v="92"/>
    <x v="0"/>
    <x v="11"/>
  </r>
  <r>
    <x v="1607"/>
    <x v="1607"/>
    <s v="The world's only all-Asian American dance rock band, The Slants, needs a bus to tour cons, shows, and festivals."/>
    <n v="10000"/>
    <n v="14511"/>
    <x v="0"/>
    <x v="0"/>
    <x v="0"/>
    <n v="1339701851"/>
    <n v="1337887451"/>
    <x v="1607"/>
    <x v="1606"/>
    <x v="5"/>
    <b v="0"/>
    <n v="205"/>
    <x v="0"/>
    <x v="11"/>
  </r>
  <r>
    <x v="1608"/>
    <x v="1608"/>
    <s v="The Devil &amp; Me's Debut album, &quot;...It's Not A Dream&quot;, featuring 9 original, Hard Rock songs."/>
    <n v="1200"/>
    <n v="1215"/>
    <x v="0"/>
    <x v="0"/>
    <x v="0"/>
    <n v="1388553960"/>
    <n v="1385754986"/>
    <x v="1608"/>
    <x v="1607"/>
    <x v="3"/>
    <b v="0"/>
    <n v="23"/>
    <x v="0"/>
    <x v="11"/>
  </r>
  <r>
    <x v="1609"/>
    <x v="1609"/>
    <s v="Still the Sky's Limit is finishing their first full length album and going on a full US tour, and WE NEED YOUR HELP!"/>
    <n v="1500"/>
    <n v="1775"/>
    <x v="0"/>
    <x v="0"/>
    <x v="0"/>
    <n v="1320220800"/>
    <n v="1315612909"/>
    <x v="1609"/>
    <x v="1608"/>
    <x v="6"/>
    <b v="0"/>
    <n v="4"/>
    <x v="0"/>
    <x v="11"/>
  </r>
  <r>
    <x v="1610"/>
    <x v="1610"/>
    <s v="So The Story Goes is the upcoming album from &quot;Just Joe&quot; Altier."/>
    <n v="2000"/>
    <n v="5437"/>
    <x v="0"/>
    <x v="0"/>
    <x v="0"/>
    <n v="1355609510"/>
    <n v="1353017510"/>
    <x v="1610"/>
    <x v="1609"/>
    <x v="5"/>
    <b v="0"/>
    <n v="112"/>
    <x v="0"/>
    <x v="11"/>
  </r>
  <r>
    <x v="1611"/>
    <x v="1611"/>
    <s v="Skelton-Luns CD/7&quot; No Big Deal."/>
    <n v="800"/>
    <n v="1001"/>
    <x v="0"/>
    <x v="0"/>
    <x v="0"/>
    <n v="1370390432"/>
    <n v="1368576032"/>
    <x v="1611"/>
    <x v="1610"/>
    <x v="4"/>
    <b v="0"/>
    <n v="27"/>
    <x v="0"/>
    <x v="11"/>
  </r>
  <r>
    <x v="1612"/>
    <x v="1612"/>
    <s v="Help us achieve our goal to get our van repaired, gassed up, and road-ready for our winter tour!"/>
    <n v="500"/>
    <n v="550"/>
    <x v="0"/>
    <x v="0"/>
    <x v="0"/>
    <n v="1357160384"/>
    <n v="1354568384"/>
    <x v="1612"/>
    <x v="1611"/>
    <x v="4"/>
    <b v="0"/>
    <n v="11"/>
    <x v="0"/>
    <x v="11"/>
  </r>
  <r>
    <x v="1613"/>
    <x v="1613"/>
    <s v="Ghosts and Paper Hearts are getting ready to release their new EP and we want it to be sent everywhere. Help us out PLEASE!!!!!"/>
    <n v="1000"/>
    <n v="1015"/>
    <x v="0"/>
    <x v="0"/>
    <x v="0"/>
    <n v="1342921202"/>
    <n v="1340329202"/>
    <x v="1613"/>
    <x v="1612"/>
    <x v="5"/>
    <b v="0"/>
    <n v="26"/>
    <x v="0"/>
    <x v="11"/>
  </r>
  <r>
    <x v="1614"/>
    <x v="1614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x v="1614"/>
    <x v="1613"/>
    <x v="3"/>
    <b v="0"/>
    <n v="77"/>
    <x v="0"/>
    <x v="11"/>
  </r>
  <r>
    <x v="1615"/>
    <x v="1615"/>
    <s v="We are Reno Divorce!! Here is a taste of our upcoming release and we invite you to be a part of it."/>
    <n v="8000"/>
    <n v="9130"/>
    <x v="0"/>
    <x v="0"/>
    <x v="0"/>
    <n v="1323742396"/>
    <n v="1319850796"/>
    <x v="1615"/>
    <x v="1614"/>
    <x v="6"/>
    <b v="0"/>
    <n v="136"/>
    <x v="0"/>
    <x v="11"/>
  </r>
  <r>
    <x v="1616"/>
    <x v="1616"/>
    <s v="HELP! We don't have much time.....Join Aly Jados in making her new EP a reality before the world ends!!!!"/>
    <n v="10000"/>
    <n v="10420"/>
    <x v="0"/>
    <x v="0"/>
    <x v="0"/>
    <n v="1353621600"/>
    <n v="1350061821"/>
    <x v="1616"/>
    <x v="1615"/>
    <x v="5"/>
    <b v="0"/>
    <n v="157"/>
    <x v="0"/>
    <x v="11"/>
  </r>
  <r>
    <x v="1617"/>
    <x v="1617"/>
    <s v="The Coffis Brothers &amp;The Mountain Men are recording a brand new full length record."/>
    <n v="7000"/>
    <n v="10210"/>
    <x v="0"/>
    <x v="0"/>
    <x v="0"/>
    <n v="1383332400"/>
    <n v="1380470188"/>
    <x v="1617"/>
    <x v="1616"/>
    <x v="4"/>
    <b v="0"/>
    <n v="158"/>
    <x v="0"/>
    <x v="11"/>
  </r>
  <r>
    <x v="1618"/>
    <x v="1618"/>
    <s v="Janus Word combines hard rock with melodic acoustic music for a unique and awesome sound."/>
    <n v="1500"/>
    <n v="1576"/>
    <x v="0"/>
    <x v="0"/>
    <x v="0"/>
    <n v="1362757335"/>
    <n v="1359301335"/>
    <x v="1618"/>
    <x v="1617"/>
    <x v="4"/>
    <b v="0"/>
    <n v="27"/>
    <x v="0"/>
    <x v="11"/>
  </r>
  <r>
    <x v="1619"/>
    <x v="1619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x v="1619"/>
    <x v="1618"/>
    <x v="3"/>
    <b v="0"/>
    <n v="23"/>
    <x v="0"/>
    <x v="11"/>
  </r>
  <r>
    <x v="1620"/>
    <x v="1620"/>
    <s v="Kickstarting my music career with 300 hard copy CDs of my first release."/>
    <n v="1000"/>
    <n v="1130"/>
    <x v="0"/>
    <x v="0"/>
    <x v="0"/>
    <n v="1361606940"/>
    <n v="1361002140"/>
    <x v="1620"/>
    <x v="1619"/>
    <x v="4"/>
    <b v="0"/>
    <n v="17"/>
    <x v="0"/>
    <x v="11"/>
  </r>
  <r>
    <x v="1621"/>
    <x v="1621"/>
    <s v="Its long over due! Help us fund our debut album! We need all our friends and fans support on this! Lets make it happen!"/>
    <n v="5000"/>
    <n v="6060"/>
    <x v="0"/>
    <x v="0"/>
    <x v="0"/>
    <n v="1338177540"/>
    <n v="1333550015"/>
    <x v="1621"/>
    <x v="1620"/>
    <x v="5"/>
    <b v="0"/>
    <n v="37"/>
    <x v="0"/>
    <x v="11"/>
  </r>
  <r>
    <x v="1622"/>
    <x v="1622"/>
    <s v="Join in PrincessFrank's conquest of the Rock&amp;Roll kingdom! Pledge your support and help him claim the throne of Rock!"/>
    <n v="6900"/>
    <n v="7019"/>
    <x v="0"/>
    <x v="0"/>
    <x v="0"/>
    <n v="1418803140"/>
    <n v="1415343874"/>
    <x v="1622"/>
    <x v="1621"/>
    <x v="3"/>
    <b v="0"/>
    <n v="65"/>
    <x v="0"/>
    <x v="11"/>
  </r>
  <r>
    <x v="1623"/>
    <x v="1623"/>
    <s v="We play covers of mod and ska classics to enthusiastic crowds. Now we want to leave our own original mark on mod musical history."/>
    <n v="750"/>
    <n v="758"/>
    <x v="0"/>
    <x v="1"/>
    <x v="1"/>
    <n v="1377621089"/>
    <n v="1372437089"/>
    <x v="1623"/>
    <x v="1622"/>
    <x v="4"/>
    <b v="0"/>
    <n v="18"/>
    <x v="0"/>
    <x v="11"/>
  </r>
  <r>
    <x v="1624"/>
    <x v="1624"/>
    <s v="Joey De Noble is raising money to help record his latest music, and he wants YOU to be a part of it!"/>
    <n v="1000"/>
    <n v="1180"/>
    <x v="0"/>
    <x v="0"/>
    <x v="0"/>
    <n v="1357721335"/>
    <n v="1354265335"/>
    <x v="1624"/>
    <x v="1623"/>
    <x v="4"/>
    <b v="0"/>
    <n v="25"/>
    <x v="0"/>
    <x v="11"/>
  </r>
  <r>
    <x v="1625"/>
    <x v="1625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x v="1625"/>
    <x v="1624"/>
    <x v="5"/>
    <b v="0"/>
    <n v="104"/>
    <x v="0"/>
    <x v="11"/>
  </r>
  <r>
    <x v="1626"/>
    <x v="1626"/>
    <s v="Help Christian Rock Band &quot;The Protest&quot; fund their new album and further their mission of positively impacting lives."/>
    <n v="8000"/>
    <n v="8095"/>
    <x v="0"/>
    <x v="0"/>
    <x v="0"/>
    <n v="1385932867"/>
    <n v="1383337267"/>
    <x v="1626"/>
    <x v="1625"/>
    <x v="4"/>
    <b v="0"/>
    <n v="108"/>
    <x v="0"/>
    <x v="11"/>
  </r>
  <r>
    <x v="1627"/>
    <x v="1627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x v="1627"/>
    <x v="1626"/>
    <x v="5"/>
    <b v="0"/>
    <n v="38"/>
    <x v="0"/>
    <x v="11"/>
  </r>
  <r>
    <x v="1628"/>
    <x v="1628"/>
    <s v="Original Jewish rock music on human relationships and identity"/>
    <n v="4000"/>
    <n v="4037"/>
    <x v="0"/>
    <x v="0"/>
    <x v="0"/>
    <n v="1403026882"/>
    <n v="1400175682"/>
    <x v="1628"/>
    <x v="1627"/>
    <x v="3"/>
    <b v="0"/>
    <n v="88"/>
    <x v="0"/>
    <x v="11"/>
  </r>
  <r>
    <x v="1629"/>
    <x v="1629"/>
    <s v="Help Off The Turnpike release new music, and set fire to everything!"/>
    <n v="6000"/>
    <n v="6220"/>
    <x v="0"/>
    <x v="0"/>
    <x v="0"/>
    <n v="1392929333"/>
    <n v="1389041333"/>
    <x v="1629"/>
    <x v="1628"/>
    <x v="3"/>
    <b v="0"/>
    <n v="82"/>
    <x v="0"/>
    <x v="11"/>
  </r>
  <r>
    <x v="1630"/>
    <x v="1630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x v="1630"/>
    <x v="1629"/>
    <x v="5"/>
    <b v="0"/>
    <n v="126"/>
    <x v="0"/>
    <x v="11"/>
  </r>
  <r>
    <x v="1631"/>
    <x v="1631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x v="1631"/>
    <x v="1630"/>
    <x v="5"/>
    <b v="0"/>
    <n v="133"/>
    <x v="0"/>
    <x v="11"/>
  </r>
  <r>
    <x v="1632"/>
    <x v="1632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x v="1632"/>
    <x v="1631"/>
    <x v="6"/>
    <b v="0"/>
    <n v="47"/>
    <x v="0"/>
    <x v="11"/>
  </r>
  <r>
    <x v="1633"/>
    <x v="1633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x v="1633"/>
    <x v="1632"/>
    <x v="5"/>
    <b v="0"/>
    <n v="58"/>
    <x v="0"/>
    <x v="11"/>
  </r>
  <r>
    <x v="1634"/>
    <x v="1634"/>
    <s v="Recording Debut  Album w/ Producer Ikey Owens from Free Moral Agents/ The Mars Volta"/>
    <n v="2000"/>
    <n v="2010"/>
    <x v="0"/>
    <x v="0"/>
    <x v="0"/>
    <n v="1306994340"/>
    <n v="1303706001"/>
    <x v="1634"/>
    <x v="1633"/>
    <x v="6"/>
    <b v="0"/>
    <n v="32"/>
    <x v="0"/>
    <x v="11"/>
  </r>
  <r>
    <x v="1635"/>
    <x v="1635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x v="1635"/>
    <x v="1634"/>
    <x v="2"/>
    <b v="0"/>
    <n v="37"/>
    <x v="0"/>
    <x v="11"/>
  </r>
  <r>
    <x v="1636"/>
    <x v="1636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x v="1636"/>
    <x v="1635"/>
    <x v="6"/>
    <b v="0"/>
    <n v="87"/>
    <x v="0"/>
    <x v="11"/>
  </r>
  <r>
    <x v="1637"/>
    <x v="1637"/>
    <s v="We (the band Sunset) has been invited to play in Philadelphia.   Help us get there and you will receive special prizes."/>
    <n v="500"/>
    <n v="519"/>
    <x v="0"/>
    <x v="0"/>
    <x v="0"/>
    <n v="1262302740"/>
    <n v="1257444140"/>
    <x v="1637"/>
    <x v="1636"/>
    <x v="8"/>
    <b v="0"/>
    <n v="15"/>
    <x v="0"/>
    <x v="11"/>
  </r>
  <r>
    <x v="1638"/>
    <x v="1638"/>
    <s v="Avenues will be going in to the studio to record a new EP with Matt Allison!"/>
    <n v="1000"/>
    <n v="1050"/>
    <x v="0"/>
    <x v="0"/>
    <x v="0"/>
    <n v="1362086700"/>
    <n v="1358180968"/>
    <x v="1638"/>
    <x v="1637"/>
    <x v="4"/>
    <b v="0"/>
    <n v="27"/>
    <x v="0"/>
    <x v="11"/>
  </r>
  <r>
    <x v="1639"/>
    <x v="1639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x v="1639"/>
    <x v="1638"/>
    <x v="5"/>
    <b v="0"/>
    <n v="19"/>
    <x v="0"/>
    <x v="11"/>
  </r>
  <r>
    <x v="1640"/>
    <x v="1640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x v="1640"/>
    <x v="1639"/>
    <x v="7"/>
    <b v="0"/>
    <n v="17"/>
    <x v="0"/>
    <x v="11"/>
  </r>
  <r>
    <x v="1641"/>
    <x v="1641"/>
    <s v="Music Video For Upbeat and Inspiring Song - Run For Your Life"/>
    <n v="2500"/>
    <n v="2535"/>
    <x v="0"/>
    <x v="0"/>
    <x v="0"/>
    <n v="1418998744"/>
    <n v="1416406744"/>
    <x v="1641"/>
    <x v="1640"/>
    <x v="3"/>
    <b v="0"/>
    <n v="26"/>
    <x v="0"/>
    <x v="27"/>
  </r>
  <r>
    <x v="1642"/>
    <x v="1642"/>
    <s v="Pop Garden Radio Presents: The Rock on the Road Tour Season 2 CD. 23 great Pop tracks from independent Pop artists."/>
    <n v="1200"/>
    <n v="1200"/>
    <x v="0"/>
    <x v="0"/>
    <x v="0"/>
    <n v="1308011727"/>
    <n v="1306283727"/>
    <x v="1642"/>
    <x v="1641"/>
    <x v="6"/>
    <b v="0"/>
    <n v="28"/>
    <x v="0"/>
    <x v="27"/>
  </r>
  <r>
    <x v="1643"/>
    <x v="1643"/>
    <s v="This Is All Now is putting out a brand new record, and we need YOUR help to do it!"/>
    <n v="5000"/>
    <n v="6235"/>
    <x v="0"/>
    <x v="0"/>
    <x v="0"/>
    <n v="1348516012"/>
    <n v="1345924012"/>
    <x v="1643"/>
    <x v="1642"/>
    <x v="5"/>
    <b v="0"/>
    <n v="37"/>
    <x v="0"/>
    <x v="27"/>
  </r>
  <r>
    <x v="1644"/>
    <x v="1644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x v="1644"/>
    <x v="1643"/>
    <x v="5"/>
    <b v="0"/>
    <n v="128"/>
    <x v="0"/>
    <x v="27"/>
  </r>
  <r>
    <x v="1645"/>
    <x v="1645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x v="1645"/>
    <x v="1644"/>
    <x v="4"/>
    <b v="0"/>
    <n v="10"/>
    <x v="0"/>
    <x v="27"/>
  </r>
  <r>
    <x v="1646"/>
    <x v="1646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x v="1646"/>
    <x v="1645"/>
    <x v="3"/>
    <b v="0"/>
    <n v="83"/>
    <x v="0"/>
    <x v="27"/>
  </r>
  <r>
    <x v="1647"/>
    <x v="1647"/>
    <s v="Grammy Pop Soul Artist Jaysin is raising funds to make the most EPIC Music Video ever and he wants to PUT YOU IN IT!"/>
    <n v="5000"/>
    <n v="5236"/>
    <x v="0"/>
    <x v="0"/>
    <x v="0"/>
    <n v="1339235377"/>
    <n v="1336643377"/>
    <x v="1647"/>
    <x v="1646"/>
    <x v="5"/>
    <b v="0"/>
    <n v="46"/>
    <x v="0"/>
    <x v="27"/>
  </r>
  <r>
    <x v="1648"/>
    <x v="1648"/>
    <s v="We've finished recording our debut LP &quot;Wide Awake&quot; and would love to have it pressed on vinyl, but we need your help"/>
    <n v="2300"/>
    <n v="2881"/>
    <x v="0"/>
    <x v="0"/>
    <x v="0"/>
    <n v="1300636482"/>
    <n v="1298048082"/>
    <x v="1648"/>
    <x v="1647"/>
    <x v="6"/>
    <b v="0"/>
    <n v="90"/>
    <x v="0"/>
    <x v="27"/>
  </r>
  <r>
    <x v="1649"/>
    <x v="1649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x v="1649"/>
    <x v="1648"/>
    <x v="3"/>
    <b v="0"/>
    <n v="81"/>
    <x v="0"/>
    <x v="27"/>
  </r>
  <r>
    <x v="1650"/>
    <x v="1650"/>
    <s v="Help me record a CD that uses pop styling to give a fresh sound to ancient wisdom from scripture!"/>
    <n v="2000"/>
    <n v="2831"/>
    <x v="0"/>
    <x v="0"/>
    <x v="0"/>
    <n v="1381314437"/>
    <n v="1378722437"/>
    <x v="1650"/>
    <x v="1649"/>
    <x v="4"/>
    <b v="0"/>
    <n v="32"/>
    <x v="0"/>
    <x v="27"/>
  </r>
  <r>
    <x v="1651"/>
    <x v="1651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x v="1651"/>
    <x v="1650"/>
    <x v="6"/>
    <b v="0"/>
    <n v="20"/>
    <x v="0"/>
    <x v="27"/>
  </r>
  <r>
    <x v="1652"/>
    <x v="1652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x v="1652"/>
    <x v="1651"/>
    <x v="4"/>
    <b v="0"/>
    <n v="70"/>
    <x v="0"/>
    <x v="27"/>
  </r>
  <r>
    <x v="1653"/>
    <x v="1653"/>
    <s v="On 4/26, The Narrative will head out on their 1st full US tour with Eisley and aim to raise $7,500 to cover tour expenses. "/>
    <n v="5000"/>
    <n v="8711.52"/>
    <x v="0"/>
    <x v="0"/>
    <x v="0"/>
    <n v="1303675296"/>
    <n v="1300996896"/>
    <x v="1653"/>
    <x v="1652"/>
    <x v="6"/>
    <b v="0"/>
    <n v="168"/>
    <x v="0"/>
    <x v="27"/>
  </r>
  <r>
    <x v="1654"/>
    <x v="1654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x v="1654"/>
    <x v="1653"/>
    <x v="5"/>
    <b v="0"/>
    <n v="34"/>
    <x v="0"/>
    <x v="27"/>
  </r>
  <r>
    <x v="1655"/>
    <x v="1655"/>
    <s v="Berklee College of Music student, Meg Porter needs YOUR help to fund her very first EP!"/>
    <n v="1500"/>
    <n v="2143"/>
    <x v="0"/>
    <x v="0"/>
    <x v="0"/>
    <n v="1333648820"/>
    <n v="1331060420"/>
    <x v="1655"/>
    <x v="1654"/>
    <x v="5"/>
    <b v="0"/>
    <n v="48"/>
    <x v="0"/>
    <x v="27"/>
  </r>
  <r>
    <x v="1656"/>
    <x v="1656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x v="1656"/>
    <x v="1655"/>
    <x v="5"/>
    <b v="0"/>
    <n v="48"/>
    <x v="0"/>
    <x v="27"/>
  </r>
  <r>
    <x v="1657"/>
    <x v="1657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x v="1657"/>
    <x v="1656"/>
    <x v="5"/>
    <b v="0"/>
    <n v="221"/>
    <x v="0"/>
    <x v="27"/>
  </r>
  <r>
    <x v="1658"/>
    <x v="1658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x v="1658"/>
    <x v="1657"/>
    <x v="5"/>
    <b v="0"/>
    <n v="107"/>
    <x v="0"/>
    <x v="27"/>
  </r>
  <r>
    <x v="1659"/>
    <x v="1659"/>
    <s v="The long awaited Christmas EP is in session! We need your help to get it professionally mixed, produced and manufactured."/>
    <n v="500"/>
    <n v="564"/>
    <x v="0"/>
    <x v="1"/>
    <x v="1"/>
    <n v="1387281600"/>
    <n v="1384811721"/>
    <x v="1659"/>
    <x v="1658"/>
    <x v="4"/>
    <b v="0"/>
    <n v="45"/>
    <x v="0"/>
    <x v="27"/>
  </r>
  <r>
    <x v="1660"/>
    <x v="1660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x v="1660"/>
    <x v="1659"/>
    <x v="2"/>
    <b v="0"/>
    <n v="36"/>
    <x v="0"/>
    <x v="27"/>
  </r>
  <r>
    <x v="1661"/>
    <x v="1661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x v="1661"/>
    <x v="1660"/>
    <x v="2"/>
    <b v="0"/>
    <n v="101"/>
    <x v="0"/>
    <x v="27"/>
  </r>
  <r>
    <x v="1662"/>
    <x v="1662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x v="1662"/>
    <x v="1661"/>
    <x v="6"/>
    <b v="0"/>
    <n v="62"/>
    <x v="0"/>
    <x v="27"/>
  </r>
  <r>
    <x v="1663"/>
    <x v="1663"/>
    <s v="music is as important to the eyes as it is to the ears. help bring ghost to life in front of your eyes."/>
    <n v="1000"/>
    <n v="1080"/>
    <x v="0"/>
    <x v="0"/>
    <x v="0"/>
    <n v="1422750707"/>
    <n v="1420158707"/>
    <x v="1663"/>
    <x v="1662"/>
    <x v="0"/>
    <b v="0"/>
    <n v="32"/>
    <x v="0"/>
    <x v="27"/>
  </r>
  <r>
    <x v="1664"/>
    <x v="1664"/>
    <s v="Korean-American Soprano Grace's Debut Album - coming up in June 2012. Come and be part of this exciting project!"/>
    <n v="2500"/>
    <n v="3060.22"/>
    <x v="0"/>
    <x v="0"/>
    <x v="0"/>
    <n v="1331870340"/>
    <n v="1328033818"/>
    <x v="1664"/>
    <x v="1663"/>
    <x v="5"/>
    <b v="0"/>
    <n v="89"/>
    <x v="0"/>
    <x v="27"/>
  </r>
  <r>
    <x v="1665"/>
    <x v="1665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x v="1665"/>
    <x v="1664"/>
    <x v="6"/>
    <b v="0"/>
    <n v="93"/>
    <x v="0"/>
    <x v="27"/>
  </r>
  <r>
    <x v="1666"/>
    <x v="1666"/>
    <s v="Play a KEY role in Venus On Fire's success - Working with a World Class Producer to make a memorable EP."/>
    <n v="2500"/>
    <n v="4022"/>
    <x v="0"/>
    <x v="0"/>
    <x v="0"/>
    <n v="1364447073"/>
    <n v="1361858673"/>
    <x v="1666"/>
    <x v="1665"/>
    <x v="4"/>
    <b v="0"/>
    <n v="98"/>
    <x v="0"/>
    <x v="27"/>
  </r>
  <r>
    <x v="1667"/>
    <x v="1667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x v="1667"/>
    <x v="1666"/>
    <x v="3"/>
    <b v="0"/>
    <n v="82"/>
    <x v="0"/>
    <x v="27"/>
  </r>
  <r>
    <x v="1668"/>
    <x v="1668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x v="1668"/>
    <x v="1667"/>
    <x v="6"/>
    <b v="0"/>
    <n v="116"/>
    <x v="0"/>
    <x v="27"/>
  </r>
  <r>
    <x v="1669"/>
    <x v="1669"/>
    <s v="Hi guys! I'll be recording a 6-7 song EP this summer and I need your help to make it happen! _x000a_Any support is appreciated!"/>
    <n v="2000"/>
    <n v="2795"/>
    <x v="0"/>
    <x v="0"/>
    <x v="0"/>
    <n v="1464729276"/>
    <n v="1459545276"/>
    <x v="1669"/>
    <x v="1668"/>
    <x v="2"/>
    <b v="0"/>
    <n v="52"/>
    <x v="0"/>
    <x v="27"/>
  </r>
  <r>
    <x v="1670"/>
    <x v="1670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x v="1670"/>
    <x v="1669"/>
    <x v="7"/>
    <b v="0"/>
    <n v="23"/>
    <x v="0"/>
    <x v="27"/>
  </r>
  <r>
    <x v="1671"/>
    <x v="1671"/>
    <s v="I am seeking funding in order to help take my music from a hobby to a career."/>
    <n v="2000"/>
    <n v="2013.47"/>
    <x v="0"/>
    <x v="0"/>
    <x v="0"/>
    <n v="1470056614"/>
    <n v="1467464614"/>
    <x v="1671"/>
    <x v="1670"/>
    <x v="2"/>
    <b v="0"/>
    <n v="77"/>
    <x v="0"/>
    <x v="27"/>
  </r>
  <r>
    <x v="1672"/>
    <x v="1672"/>
    <s v="Sweet, sweet harmonies from Portland Oregon's premiere high school women's a cappella group."/>
    <n v="1700"/>
    <n v="1920"/>
    <x v="0"/>
    <x v="0"/>
    <x v="0"/>
    <n v="1338824730"/>
    <n v="1336232730"/>
    <x v="1672"/>
    <x v="1671"/>
    <x v="5"/>
    <b v="0"/>
    <n v="49"/>
    <x v="0"/>
    <x v="27"/>
  </r>
  <r>
    <x v="1673"/>
    <x v="1673"/>
    <s v="After our exciting mixing session at the Wilco loft, we're ready to master and press vinyl for The Astronomer's newest record!"/>
    <n v="2100"/>
    <n v="2690"/>
    <x v="0"/>
    <x v="0"/>
    <x v="0"/>
    <n v="1425675892"/>
    <n v="1423083892"/>
    <x v="1673"/>
    <x v="1672"/>
    <x v="0"/>
    <b v="0"/>
    <n v="59"/>
    <x v="0"/>
    <x v="27"/>
  </r>
  <r>
    <x v="1674"/>
    <x v="1674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x v="1674"/>
    <x v="1673"/>
    <x v="2"/>
    <b v="0"/>
    <n v="113"/>
    <x v="0"/>
    <x v="27"/>
  </r>
  <r>
    <x v="1675"/>
    <x v="1675"/>
    <s v="The Great Party is releasing their debut album. Here's your chance to be a part of it!"/>
    <n v="1000"/>
    <n v="1374.16"/>
    <x v="0"/>
    <x v="0"/>
    <x v="0"/>
    <n v="1318802580"/>
    <n v="1316194540"/>
    <x v="1675"/>
    <x v="1674"/>
    <x v="6"/>
    <b v="0"/>
    <n v="34"/>
    <x v="0"/>
    <x v="27"/>
  </r>
  <r>
    <x v="1676"/>
    <x v="1676"/>
    <s v="Help fund Bridge 19's tour in support of their first duo record, to be released in May 2012."/>
    <n v="3000"/>
    <n v="3460"/>
    <x v="0"/>
    <x v="0"/>
    <x v="0"/>
    <n v="1334980740"/>
    <n v="1330968347"/>
    <x v="1676"/>
    <x v="1675"/>
    <x v="5"/>
    <b v="0"/>
    <n v="42"/>
    <x v="0"/>
    <x v="27"/>
  </r>
  <r>
    <x v="1677"/>
    <x v="1677"/>
    <s v="It's time to record my new album. Studio, musicians and arranger are ready, are you coming on this journey with me?"/>
    <n v="6000"/>
    <n v="6700"/>
    <x v="0"/>
    <x v="3"/>
    <x v="3"/>
    <n v="1460786340"/>
    <n v="1455615976"/>
    <x v="1677"/>
    <x v="1676"/>
    <x v="2"/>
    <b v="0"/>
    <n v="42"/>
    <x v="0"/>
    <x v="27"/>
  </r>
  <r>
    <x v="1678"/>
    <x v="1678"/>
    <s v="Help me make an amazing music video so that I can take my music to the next level and get a manager!"/>
    <n v="1500"/>
    <n v="1776"/>
    <x v="0"/>
    <x v="0"/>
    <x v="0"/>
    <n v="1391718671"/>
    <n v="1390509071"/>
    <x v="1678"/>
    <x v="1677"/>
    <x v="3"/>
    <b v="0"/>
    <n v="49"/>
    <x v="0"/>
    <x v="27"/>
  </r>
  <r>
    <x v="1679"/>
    <x v="1679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x v="1679"/>
    <x v="1678"/>
    <x v="6"/>
    <b v="0"/>
    <n v="56"/>
    <x v="0"/>
    <x v="27"/>
  </r>
  <r>
    <x v="1680"/>
    <x v="1680"/>
    <s v="Working Musician dilemma #164: how the taxman put Kick the Record 2.0 on hold"/>
    <n v="1000"/>
    <n v="1175"/>
    <x v="0"/>
    <x v="0"/>
    <x v="0"/>
    <n v="1405188667"/>
    <n v="1402596667"/>
    <x v="1680"/>
    <x v="1679"/>
    <x v="3"/>
    <b v="0"/>
    <n v="25"/>
    <x v="0"/>
    <x v="27"/>
  </r>
  <r>
    <x v="1681"/>
    <x v="1681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x v="1681"/>
    <x v="1680"/>
    <x v="1"/>
    <b v="0"/>
    <n v="884"/>
    <x v="1"/>
    <x v="28"/>
  </r>
  <r>
    <x v="1682"/>
    <x v="1682"/>
    <s v="Christian singer-wongerwriter searching for funding to record CD of original Christian music."/>
    <n v="6000"/>
    <n v="0"/>
    <x v="3"/>
    <x v="0"/>
    <x v="0"/>
    <n v="1492142860"/>
    <n v="1486962460"/>
    <x v="1682"/>
    <x v="1681"/>
    <x v="1"/>
    <b v="0"/>
    <n v="0"/>
    <x v="1"/>
    <x v="28"/>
  </r>
  <r>
    <x v="1683"/>
    <x v="1683"/>
    <s v="Rendre tÃ©moignage de ce que Dieu fait chaque jour pour moi et venir en  aide  aux autres, c'est  mon but."/>
    <n v="3500"/>
    <n v="760"/>
    <x v="3"/>
    <x v="6"/>
    <x v="3"/>
    <n v="1491590738"/>
    <n v="1489517138"/>
    <x v="1683"/>
    <x v="1682"/>
    <x v="1"/>
    <b v="0"/>
    <n v="10"/>
    <x v="1"/>
    <x v="28"/>
  </r>
  <r>
    <x v="1684"/>
    <x v="1684"/>
    <s v="New Music from Marty Mikles!  A new EP all about God's Goodness &amp; Mercy."/>
    <n v="8000"/>
    <n v="8730"/>
    <x v="3"/>
    <x v="0"/>
    <x v="0"/>
    <n v="1489775641"/>
    <n v="1487360041"/>
    <x v="1684"/>
    <x v="1683"/>
    <x v="1"/>
    <b v="0"/>
    <n v="101"/>
    <x v="1"/>
    <x v="28"/>
  </r>
  <r>
    <x v="1685"/>
    <x v="1685"/>
    <s v="My name is Brad Dassey.  I've been composing and making music for 18 years now.  I want to get my music out there even further."/>
    <n v="350"/>
    <n v="360"/>
    <x v="3"/>
    <x v="0"/>
    <x v="0"/>
    <n v="1490331623"/>
    <n v="1487743223"/>
    <x v="1685"/>
    <x v="1684"/>
    <x v="1"/>
    <b v="0"/>
    <n v="15"/>
    <x v="1"/>
    <x v="28"/>
  </r>
  <r>
    <x v="1686"/>
    <x v="1686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x v="1686"/>
    <x v="1685"/>
    <x v="1"/>
    <b v="0"/>
    <n v="1"/>
    <x v="1"/>
    <x v="28"/>
  </r>
  <r>
    <x v="1687"/>
    <x v="1687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x v="1687"/>
    <x v="1686"/>
    <x v="1"/>
    <b v="0"/>
    <n v="39"/>
    <x v="1"/>
    <x v="28"/>
  </r>
  <r>
    <x v="1688"/>
    <x v="1688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x v="1688"/>
    <x v="1687"/>
    <x v="1"/>
    <b v="0"/>
    <n v="7"/>
    <x v="1"/>
    <x v="28"/>
  </r>
  <r>
    <x v="1689"/>
    <x v="1689"/>
    <s v="Praising the Living God in the second half of life."/>
    <n v="2400"/>
    <n v="2400"/>
    <x v="3"/>
    <x v="0"/>
    <x v="0"/>
    <n v="1489700230"/>
    <n v="1487111830"/>
    <x v="1689"/>
    <x v="1688"/>
    <x v="1"/>
    <b v="0"/>
    <n v="14"/>
    <x v="1"/>
    <x v="28"/>
  </r>
  <r>
    <x v="1690"/>
    <x v="1690"/>
    <s v="Our newest project! We are hard at it trying to bring music that uplifts the spirit, and tells a story of life-changing love."/>
    <n v="2500"/>
    <n v="635"/>
    <x v="3"/>
    <x v="0"/>
    <x v="0"/>
    <n v="1491470442"/>
    <n v="1488882042"/>
    <x v="1690"/>
    <x v="1689"/>
    <x v="1"/>
    <b v="0"/>
    <n v="11"/>
    <x v="1"/>
    <x v="28"/>
  </r>
  <r>
    <x v="1691"/>
    <x v="1691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x v="1691"/>
    <x v="1690"/>
    <x v="1"/>
    <b v="0"/>
    <n v="38"/>
    <x v="1"/>
    <x v="28"/>
  </r>
  <r>
    <x v="1692"/>
    <x v="1692"/>
    <s v="After 3 years.....It's time for some new music! Album #2 is in motion and I can't wait to share it with all of you!"/>
    <n v="5000"/>
    <n v="2390"/>
    <x v="3"/>
    <x v="0"/>
    <x v="0"/>
    <n v="1490572740"/>
    <n v="1487734667"/>
    <x v="1692"/>
    <x v="1691"/>
    <x v="1"/>
    <b v="0"/>
    <n v="15"/>
    <x v="1"/>
    <x v="28"/>
  </r>
  <r>
    <x v="1693"/>
    <x v="1693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x v="1693"/>
    <x v="1692"/>
    <x v="1"/>
    <b v="0"/>
    <n v="8"/>
    <x v="1"/>
    <x v="28"/>
  </r>
  <r>
    <x v="1694"/>
    <x v="1694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x v="1694"/>
    <x v="1693"/>
    <x v="1"/>
    <b v="0"/>
    <n v="1"/>
    <x v="1"/>
    <x v="28"/>
  </r>
  <r>
    <x v="1695"/>
    <x v="1695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x v="1695"/>
    <x v="1694"/>
    <x v="1"/>
    <b v="0"/>
    <n v="23"/>
    <x v="1"/>
    <x v="28"/>
  </r>
  <r>
    <x v="1696"/>
    <x v="1696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x v="1696"/>
    <x v="1695"/>
    <x v="1"/>
    <b v="0"/>
    <n v="0"/>
    <x v="1"/>
    <x v="28"/>
  </r>
  <r>
    <x v="1697"/>
    <x v="1697"/>
    <s v="You can help create an awesome new worship album and in return get exclusive rewards ONLY for backers of this project."/>
    <n v="12500"/>
    <n v="2526"/>
    <x v="3"/>
    <x v="0"/>
    <x v="0"/>
    <n v="1491781648"/>
    <n v="1489193248"/>
    <x v="1697"/>
    <x v="1696"/>
    <x v="1"/>
    <b v="0"/>
    <n v="22"/>
    <x v="1"/>
    <x v="28"/>
  </r>
  <r>
    <x v="1698"/>
    <x v="1698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x v="1698"/>
    <x v="1697"/>
    <x v="1"/>
    <b v="0"/>
    <n v="0"/>
    <x v="1"/>
    <x v="28"/>
  </r>
  <r>
    <x v="1699"/>
    <x v="1699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x v="1699"/>
    <x v="1698"/>
    <x v="1"/>
    <b v="0"/>
    <n v="4"/>
    <x v="1"/>
    <x v="28"/>
  </r>
  <r>
    <x v="1700"/>
    <x v="1700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x v="1700"/>
    <x v="1699"/>
    <x v="1"/>
    <b v="0"/>
    <n v="79"/>
    <x v="1"/>
    <x v="28"/>
  </r>
  <r>
    <x v="1701"/>
    <x v="1701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x v="1701"/>
    <x v="1700"/>
    <x v="0"/>
    <b v="0"/>
    <n v="2"/>
    <x v="1"/>
    <x v="28"/>
  </r>
  <r>
    <x v="1702"/>
    <x v="1702"/>
    <s v="I can do all things through christ jesus"/>
    <n v="16500"/>
    <n v="1"/>
    <x v="2"/>
    <x v="0"/>
    <x v="0"/>
    <n v="1427745150"/>
    <n v="1425156750"/>
    <x v="1702"/>
    <x v="1701"/>
    <x v="0"/>
    <b v="0"/>
    <n v="1"/>
    <x v="1"/>
    <x v="28"/>
  </r>
  <r>
    <x v="1703"/>
    <x v="1703"/>
    <s v="I would love for you to be a part of helping me raise money for music and video production to launch my first Worship album!"/>
    <n v="5000"/>
    <n v="51"/>
    <x v="2"/>
    <x v="0"/>
    <x v="0"/>
    <n v="1441003537"/>
    <n v="1435819537"/>
    <x v="1703"/>
    <x v="1702"/>
    <x v="0"/>
    <b v="0"/>
    <n v="2"/>
    <x v="1"/>
    <x v="28"/>
  </r>
  <r>
    <x v="1704"/>
    <x v="1704"/>
    <s v="We want to record an album of popular praise &amp; worship songs with our own influence and style."/>
    <n v="2000"/>
    <n v="1302"/>
    <x v="2"/>
    <x v="0"/>
    <x v="0"/>
    <n v="1424056873"/>
    <n v="1421464873"/>
    <x v="1704"/>
    <x v="1703"/>
    <x v="0"/>
    <b v="0"/>
    <n v="11"/>
    <x v="1"/>
    <x v="28"/>
  </r>
  <r>
    <x v="1705"/>
    <x v="1705"/>
    <s v="An instrumental album that ranges from hymns to contemporary music. All the music is recorded by myself."/>
    <n v="2000"/>
    <n v="0"/>
    <x v="2"/>
    <x v="0"/>
    <x v="0"/>
    <n v="1441814400"/>
    <n v="1440807846"/>
    <x v="1705"/>
    <x v="1704"/>
    <x v="0"/>
    <b v="0"/>
    <n v="0"/>
    <x v="1"/>
    <x v="28"/>
  </r>
  <r>
    <x v="1706"/>
    <x v="1706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x v="1706"/>
    <x v="1705"/>
    <x v="0"/>
    <b v="0"/>
    <n v="0"/>
    <x v="1"/>
    <x v="28"/>
  </r>
  <r>
    <x v="1707"/>
    <x v="1707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x v="1707"/>
    <x v="1706"/>
    <x v="2"/>
    <b v="0"/>
    <n v="9"/>
    <x v="1"/>
    <x v="28"/>
  </r>
  <r>
    <x v="1708"/>
    <x v="1708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x v="1708"/>
    <x v="1707"/>
    <x v="2"/>
    <b v="0"/>
    <n v="0"/>
    <x v="1"/>
    <x v="28"/>
  </r>
  <r>
    <x v="1709"/>
    <x v="1709"/>
    <s v="A project to set psalms to music. The psalms are taken from the English Standard Version (ESV) of the Bible."/>
    <n v="1750"/>
    <n v="85"/>
    <x v="2"/>
    <x v="0"/>
    <x v="0"/>
    <n v="1409513940"/>
    <n v="1405949514"/>
    <x v="1709"/>
    <x v="1708"/>
    <x v="3"/>
    <b v="0"/>
    <n v="4"/>
    <x v="1"/>
    <x v="28"/>
  </r>
  <r>
    <x v="1710"/>
    <x v="1710"/>
    <s v="We want to create a gospel live album which has never been produced before."/>
    <n v="5000"/>
    <n v="34"/>
    <x v="2"/>
    <x v="12"/>
    <x v="3"/>
    <n v="1453122000"/>
    <n v="1449151888"/>
    <x v="1710"/>
    <x v="1709"/>
    <x v="2"/>
    <b v="0"/>
    <n v="1"/>
    <x v="1"/>
    <x v="28"/>
  </r>
  <r>
    <x v="1711"/>
    <x v="1711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x v="1711"/>
    <x v="1710"/>
    <x v="3"/>
    <b v="0"/>
    <n v="2"/>
    <x v="1"/>
    <x v="28"/>
  </r>
  <r>
    <x v="1712"/>
    <x v="1712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x v="1712"/>
    <x v="1711"/>
    <x v="0"/>
    <b v="0"/>
    <n v="0"/>
    <x v="1"/>
    <x v="28"/>
  </r>
  <r>
    <x v="1713"/>
    <x v="1713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x v="1713"/>
    <x v="1712"/>
    <x v="3"/>
    <b v="0"/>
    <n v="1"/>
    <x v="1"/>
    <x v="28"/>
  </r>
  <r>
    <x v="1714"/>
    <x v="1714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x v="1714"/>
    <x v="1713"/>
    <x v="0"/>
    <b v="0"/>
    <n v="17"/>
    <x v="1"/>
    <x v="28"/>
  </r>
  <r>
    <x v="1715"/>
    <x v="1715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x v="1715"/>
    <x v="1714"/>
    <x v="0"/>
    <b v="0"/>
    <n v="2"/>
    <x v="1"/>
    <x v="28"/>
  </r>
  <r>
    <x v="1716"/>
    <x v="1716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x v="1716"/>
    <x v="1715"/>
    <x v="2"/>
    <b v="0"/>
    <n v="3"/>
    <x v="1"/>
    <x v="28"/>
  </r>
  <r>
    <x v="1717"/>
    <x v="1717"/>
    <s v="Our first record created to reach, inspire, and ultimately express the love of Jesus to our generation."/>
    <n v="3265"/>
    <n v="1395"/>
    <x v="2"/>
    <x v="0"/>
    <x v="0"/>
    <n v="1461211200"/>
    <n v="1459467238"/>
    <x v="1717"/>
    <x v="1716"/>
    <x v="2"/>
    <b v="0"/>
    <n v="41"/>
    <x v="1"/>
    <x v="28"/>
  </r>
  <r>
    <x v="1718"/>
    <x v="1718"/>
    <s v="A melody for the galaxy."/>
    <n v="35000"/>
    <n v="75"/>
    <x v="2"/>
    <x v="0"/>
    <x v="0"/>
    <n v="1463201940"/>
    <n v="1459435149"/>
    <x v="1718"/>
    <x v="1717"/>
    <x v="2"/>
    <b v="0"/>
    <n v="2"/>
    <x v="1"/>
    <x v="28"/>
  </r>
  <r>
    <x v="1719"/>
    <x v="1719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x v="1719"/>
    <x v="1718"/>
    <x v="3"/>
    <b v="0"/>
    <n v="3"/>
    <x v="1"/>
    <x v="28"/>
  </r>
  <r>
    <x v="1720"/>
    <x v="1720"/>
    <s v="Justin and Elly Heckel just finished recording their Debut Album and need your help to release it to the rest of the World!"/>
    <n v="4000"/>
    <n v="225"/>
    <x v="2"/>
    <x v="0"/>
    <x v="0"/>
    <n v="1415562471"/>
    <n v="1412966871"/>
    <x v="1720"/>
    <x v="1719"/>
    <x v="3"/>
    <b v="0"/>
    <n v="8"/>
    <x v="1"/>
    <x v="28"/>
  </r>
  <r>
    <x v="1721"/>
    <x v="1721"/>
    <s v="Heavens calling is an album for people all over the world in need of a healing for the soul, positive mindset and total prosperity"/>
    <n v="5000"/>
    <n v="0"/>
    <x v="2"/>
    <x v="0"/>
    <x v="0"/>
    <n v="1449831863"/>
    <n v="1447239863"/>
    <x v="1721"/>
    <x v="1720"/>
    <x v="0"/>
    <b v="0"/>
    <n v="0"/>
    <x v="1"/>
    <x v="28"/>
  </r>
  <r>
    <x v="1722"/>
    <x v="1722"/>
    <s v="I am raising money to leave a legacy for the DC Gospel Stars and preserve this art form for music lovers of this style."/>
    <n v="2880"/>
    <n v="1"/>
    <x v="2"/>
    <x v="0"/>
    <x v="0"/>
    <n v="1459642200"/>
    <n v="1456441429"/>
    <x v="1722"/>
    <x v="1721"/>
    <x v="2"/>
    <b v="0"/>
    <n v="1"/>
    <x v="1"/>
    <x v="28"/>
  </r>
  <r>
    <x v="1723"/>
    <x v="1723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x v="1723"/>
    <x v="1722"/>
    <x v="0"/>
    <b v="0"/>
    <n v="3"/>
    <x v="1"/>
    <x v="28"/>
  </r>
  <r>
    <x v="1724"/>
    <x v="1724"/>
    <s v="We are just some guys who Love the Lord and want to share our personal experiences of what GOD has done for us through our music."/>
    <n v="6000"/>
    <n v="35"/>
    <x v="2"/>
    <x v="0"/>
    <x v="0"/>
    <n v="1414707762"/>
    <n v="1412115762"/>
    <x v="1724"/>
    <x v="1723"/>
    <x v="3"/>
    <b v="0"/>
    <n v="4"/>
    <x v="1"/>
    <x v="28"/>
  </r>
  <r>
    <x v="1725"/>
    <x v="1725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x v="1725"/>
    <x v="1724"/>
    <x v="3"/>
    <b v="0"/>
    <n v="9"/>
    <x v="1"/>
    <x v="28"/>
  </r>
  <r>
    <x v="1726"/>
    <x v="1726"/>
    <s v="Amanda Joy Hall's sophomore album, &quot;Every Day&quot;. Release expected July 2014"/>
    <n v="6500"/>
    <n v="2196"/>
    <x v="2"/>
    <x v="0"/>
    <x v="0"/>
    <n v="1403906664"/>
    <n v="1401401064"/>
    <x v="1726"/>
    <x v="1725"/>
    <x v="3"/>
    <b v="0"/>
    <n v="16"/>
    <x v="1"/>
    <x v="28"/>
  </r>
  <r>
    <x v="1727"/>
    <x v="1727"/>
    <s v="Please help fund my second Prophetic Guitar album. Be a part of a pioneering and groundbreaking sound released from Heaven."/>
    <n v="3000"/>
    <n v="1"/>
    <x v="2"/>
    <x v="1"/>
    <x v="1"/>
    <n v="1428231600"/>
    <n v="1423520177"/>
    <x v="1727"/>
    <x v="1726"/>
    <x v="0"/>
    <b v="0"/>
    <n v="1"/>
    <x v="1"/>
    <x v="28"/>
  </r>
  <r>
    <x v="1728"/>
    <x v="1728"/>
    <s v="Be in God's presence through instrumental covers of hymns. Help me build a home studio to freely distribute this album."/>
    <n v="1250"/>
    <n v="855"/>
    <x v="2"/>
    <x v="0"/>
    <x v="0"/>
    <n v="1445439674"/>
    <n v="1442847674"/>
    <x v="1728"/>
    <x v="1727"/>
    <x v="0"/>
    <b v="0"/>
    <n v="7"/>
    <x v="1"/>
    <x v="28"/>
  </r>
  <r>
    <x v="1729"/>
    <x v="1729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x v="1729"/>
    <x v="1728"/>
    <x v="2"/>
    <b v="0"/>
    <n v="0"/>
    <x v="1"/>
    <x v="28"/>
  </r>
  <r>
    <x v="1730"/>
    <x v="1730"/>
    <s v="Hello, I am raising money to fund my first solo Album.  This project is my testimony that God is truly our shelter in the storm."/>
    <n v="3000"/>
    <n v="0"/>
    <x v="2"/>
    <x v="0"/>
    <x v="0"/>
    <n v="1445738783"/>
    <n v="1443146783"/>
    <x v="1730"/>
    <x v="1729"/>
    <x v="0"/>
    <b v="0"/>
    <n v="0"/>
    <x v="1"/>
    <x v="28"/>
  </r>
  <r>
    <x v="1731"/>
    <x v="1731"/>
    <s v="We are a Christin Worship band looking to midwest tour. God Bless!"/>
    <n v="1000"/>
    <n v="0"/>
    <x v="2"/>
    <x v="0"/>
    <x v="0"/>
    <n v="1434034800"/>
    <n v="1432849552"/>
    <x v="1731"/>
    <x v="1730"/>
    <x v="0"/>
    <b v="0"/>
    <n v="0"/>
    <x v="1"/>
    <x v="28"/>
  </r>
  <r>
    <x v="1732"/>
    <x v="1732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x v="1732"/>
    <x v="1731"/>
    <x v="2"/>
    <b v="0"/>
    <n v="0"/>
    <x v="1"/>
    <x v="28"/>
  </r>
  <r>
    <x v="1733"/>
    <x v="1733"/>
    <s v="I am trying to share the music I am blessed to have written. https://www.johncox4.com or https://reverbnation.com/johncox4"/>
    <n v="10000"/>
    <n v="0"/>
    <x v="2"/>
    <x v="0"/>
    <x v="0"/>
    <n v="1473802200"/>
    <n v="1472746374"/>
    <x v="1733"/>
    <x v="1732"/>
    <x v="2"/>
    <b v="0"/>
    <n v="0"/>
    <x v="1"/>
    <x v="28"/>
  </r>
  <r>
    <x v="1734"/>
    <x v="1734"/>
    <s v="This is a double venture project. I have finished a new manuscript and currently working on creating a Christian rap CD."/>
    <n v="4500"/>
    <n v="1"/>
    <x v="2"/>
    <x v="0"/>
    <x v="0"/>
    <n v="1431046356"/>
    <n v="1428454356"/>
    <x v="1734"/>
    <x v="1733"/>
    <x v="0"/>
    <b v="0"/>
    <n v="1"/>
    <x v="1"/>
    <x v="28"/>
  </r>
  <r>
    <x v="1735"/>
    <x v="1735"/>
    <s v="RainSong is letting my buy a discounted guitar. I will use this to offer my talents to the ministry programs I'm a part of."/>
    <n v="1000"/>
    <n v="110"/>
    <x v="2"/>
    <x v="0"/>
    <x v="0"/>
    <n v="1470598345"/>
    <n v="1468006345"/>
    <x v="1735"/>
    <x v="1734"/>
    <x v="2"/>
    <b v="0"/>
    <n v="2"/>
    <x v="1"/>
    <x v="28"/>
  </r>
  <r>
    <x v="1736"/>
    <x v="1736"/>
    <s v="A unique meditative album reflecting on the life of Christ, inviting Him into your presence"/>
    <n v="3000"/>
    <n v="22"/>
    <x v="2"/>
    <x v="0"/>
    <x v="0"/>
    <n v="1447018833"/>
    <n v="1444423233"/>
    <x v="1736"/>
    <x v="1735"/>
    <x v="0"/>
    <b v="0"/>
    <n v="1"/>
    <x v="1"/>
    <x v="28"/>
  </r>
  <r>
    <x v="1737"/>
    <x v="1737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x v="1737"/>
    <x v="1736"/>
    <x v="0"/>
    <b v="0"/>
    <n v="15"/>
    <x v="1"/>
    <x v="28"/>
  </r>
  <r>
    <x v="1738"/>
    <x v="1738"/>
    <s v="Music that inspires and gives hope for overcoming and change. And it is good music."/>
    <n v="5000"/>
    <n v="20"/>
    <x v="2"/>
    <x v="0"/>
    <x v="0"/>
    <n v="1412283542"/>
    <n v="1409691542"/>
    <x v="1738"/>
    <x v="1737"/>
    <x v="3"/>
    <b v="0"/>
    <n v="1"/>
    <x v="1"/>
    <x v="28"/>
  </r>
  <r>
    <x v="1739"/>
    <x v="1739"/>
    <s v="HELP US RECORD -- SWEET LOVE -- Listen to this sped up ROUGH version and be sure and check out the unique REWARDS ---"/>
    <n v="1000"/>
    <n v="1"/>
    <x v="2"/>
    <x v="0"/>
    <x v="0"/>
    <n v="1462391932"/>
    <n v="1457297932"/>
    <x v="1739"/>
    <x v="1738"/>
    <x v="2"/>
    <b v="0"/>
    <n v="1"/>
    <x v="1"/>
    <x v="28"/>
  </r>
  <r>
    <x v="1740"/>
    <x v="1740"/>
    <s v="I recently recorded a new single. With your help I can return to the studio. Would you like to be part of my next worship project?"/>
    <n v="3000"/>
    <n v="0"/>
    <x v="2"/>
    <x v="0"/>
    <x v="0"/>
    <n v="1437075422"/>
    <n v="1434483422"/>
    <x v="1740"/>
    <x v="1739"/>
    <x v="0"/>
    <b v="0"/>
    <n v="0"/>
    <x v="1"/>
    <x v="28"/>
  </r>
  <r>
    <x v="1741"/>
    <x v="1741"/>
    <s v="A photo journal documenting my experiences and travels across New Zealand"/>
    <n v="1200"/>
    <n v="1330"/>
    <x v="0"/>
    <x v="1"/>
    <x v="1"/>
    <n v="1433948671"/>
    <n v="1430060671"/>
    <x v="1741"/>
    <x v="1740"/>
    <x v="0"/>
    <b v="0"/>
    <n v="52"/>
    <x v="0"/>
    <x v="20"/>
  </r>
  <r>
    <x v="1742"/>
    <x v="1742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x v="1742"/>
    <x v="1741"/>
    <x v="1"/>
    <b v="0"/>
    <n v="34"/>
    <x v="0"/>
    <x v="20"/>
  </r>
  <r>
    <x v="1743"/>
    <x v="1743"/>
    <s v="Visual documentation of the endangered IÃ±upiat language, captured in the form of a printed photography book."/>
    <n v="6000"/>
    <n v="6025"/>
    <x v="0"/>
    <x v="0"/>
    <x v="0"/>
    <n v="1472270340"/>
    <n v="1470348775"/>
    <x v="1743"/>
    <x v="1742"/>
    <x v="2"/>
    <b v="0"/>
    <n v="67"/>
    <x v="0"/>
    <x v="20"/>
  </r>
  <r>
    <x v="1744"/>
    <x v="1744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x v="1744"/>
    <x v="1743"/>
    <x v="0"/>
    <b v="0"/>
    <n v="70"/>
    <x v="0"/>
    <x v="20"/>
  </r>
  <r>
    <x v="1745"/>
    <x v="1745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x v="1745"/>
    <x v="1744"/>
    <x v="2"/>
    <b v="0"/>
    <n v="89"/>
    <x v="0"/>
    <x v="20"/>
  </r>
  <r>
    <x v="1746"/>
    <x v="1746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x v="1746"/>
    <x v="1745"/>
    <x v="2"/>
    <b v="0"/>
    <n v="107"/>
    <x v="0"/>
    <x v="20"/>
  </r>
  <r>
    <x v="1747"/>
    <x v="1747"/>
    <s v="A beautiful, limited edition, photobook about the story of the last year of my mother's life, to be published by Dewi Lewis."/>
    <n v="9000"/>
    <n v="9446"/>
    <x v="0"/>
    <x v="1"/>
    <x v="1"/>
    <n v="1447426800"/>
    <n v="1444904830"/>
    <x v="1747"/>
    <x v="1746"/>
    <x v="0"/>
    <b v="0"/>
    <n v="159"/>
    <x v="0"/>
    <x v="20"/>
  </r>
  <r>
    <x v="1748"/>
    <x v="1748"/>
    <s v="Telling the story of the city through remarkable people who live in Vancouver today."/>
    <n v="50000"/>
    <n v="64974"/>
    <x v="0"/>
    <x v="5"/>
    <x v="5"/>
    <n v="1441234143"/>
    <n v="1438642143"/>
    <x v="1748"/>
    <x v="1747"/>
    <x v="0"/>
    <b v="0"/>
    <n v="181"/>
    <x v="0"/>
    <x v="20"/>
  </r>
  <r>
    <x v="1749"/>
    <x v="1749"/>
    <s v="Help me fund the production run of my first book by local Photographer Sandro Ortolani."/>
    <n v="10050"/>
    <n v="12410.5"/>
    <x v="0"/>
    <x v="19"/>
    <x v="3"/>
    <n v="1488394800"/>
    <n v="1485213921"/>
    <x v="1749"/>
    <x v="1748"/>
    <x v="1"/>
    <b v="0"/>
    <n v="131"/>
    <x v="0"/>
    <x v="20"/>
  </r>
  <r>
    <x v="1750"/>
    <x v="1750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x v="1750"/>
    <x v="1749"/>
    <x v="2"/>
    <b v="0"/>
    <n v="125"/>
    <x v="0"/>
    <x v="20"/>
  </r>
  <r>
    <x v="1751"/>
    <x v="1751"/>
    <s v="Photographs and stories culled from 10 years of road trips through rural Greece"/>
    <n v="10000"/>
    <n v="10290"/>
    <x v="0"/>
    <x v="0"/>
    <x v="0"/>
    <n v="1426787123"/>
    <n v="1424198723"/>
    <x v="1751"/>
    <x v="1750"/>
    <x v="0"/>
    <b v="0"/>
    <n v="61"/>
    <x v="0"/>
    <x v="20"/>
  </r>
  <r>
    <x v="1752"/>
    <x v="1752"/>
    <s v="A little book of calm, in picture form, that will soothe the soul and un-furrow the brow."/>
    <n v="1200"/>
    <n v="3122"/>
    <x v="0"/>
    <x v="1"/>
    <x v="1"/>
    <n v="1476425082"/>
    <n v="1473833082"/>
    <x v="1752"/>
    <x v="1751"/>
    <x v="2"/>
    <b v="0"/>
    <n v="90"/>
    <x v="0"/>
    <x v="20"/>
  </r>
  <r>
    <x v="1753"/>
    <x v="1753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x v="1753"/>
    <x v="1752"/>
    <x v="2"/>
    <b v="0"/>
    <n v="35"/>
    <x v="0"/>
    <x v="20"/>
  </r>
  <r>
    <x v="1754"/>
    <x v="1754"/>
    <s v="A photography publication that looks behind the myths, clichÃ©s and fairytales that surround Ottawa, the capital of Canada."/>
    <n v="8500"/>
    <n v="9395"/>
    <x v="0"/>
    <x v="5"/>
    <x v="5"/>
    <n v="1428091353"/>
    <n v="1425502953"/>
    <x v="1754"/>
    <x v="1753"/>
    <x v="0"/>
    <b v="0"/>
    <n v="90"/>
    <x v="0"/>
    <x v="20"/>
  </r>
  <r>
    <x v="1755"/>
    <x v="1755"/>
    <s v="For about a year I've been taking pictures while walking around the block with my dog. Want to publish a ebook of what I captured."/>
    <n v="25"/>
    <n v="30"/>
    <x v="0"/>
    <x v="0"/>
    <x v="0"/>
    <n v="1444071361"/>
    <n v="1441479361"/>
    <x v="1755"/>
    <x v="1754"/>
    <x v="0"/>
    <b v="0"/>
    <n v="4"/>
    <x v="0"/>
    <x v="20"/>
  </r>
  <r>
    <x v="1756"/>
    <x v="1756"/>
    <s v="214 is a photobook about the local hip hop culture in Dallas, Texas between 2012 and 2014 by photographer, Mariah Tyler."/>
    <n v="5500"/>
    <n v="5655.6"/>
    <x v="0"/>
    <x v="0"/>
    <x v="0"/>
    <n v="1472443269"/>
    <n v="1468987269"/>
    <x v="1756"/>
    <x v="1755"/>
    <x v="2"/>
    <b v="0"/>
    <n v="120"/>
    <x v="0"/>
    <x v="20"/>
  </r>
  <r>
    <x v="1757"/>
    <x v="1757"/>
    <s v="I want to create a self published photo art book on the topic of the resurgence of femininity."/>
    <n v="5000"/>
    <n v="5800"/>
    <x v="0"/>
    <x v="0"/>
    <x v="0"/>
    <n v="1485631740"/>
    <n v="1483041083"/>
    <x v="1757"/>
    <x v="1756"/>
    <x v="1"/>
    <b v="0"/>
    <n v="14"/>
    <x v="0"/>
    <x v="20"/>
  </r>
  <r>
    <x v="1758"/>
    <x v="1758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x v="1758"/>
    <x v="1757"/>
    <x v="2"/>
    <b v="0"/>
    <n v="27"/>
    <x v="0"/>
    <x v="20"/>
  </r>
  <r>
    <x v="1759"/>
    <x v="1759"/>
    <s v="Death Valley will be the first photo book of Andi State"/>
    <n v="5000"/>
    <n v="5330"/>
    <x v="0"/>
    <x v="0"/>
    <x v="0"/>
    <n v="1427309629"/>
    <n v="1425585229"/>
    <x v="1759"/>
    <x v="1758"/>
    <x v="0"/>
    <b v="0"/>
    <n v="49"/>
    <x v="0"/>
    <x v="20"/>
  </r>
  <r>
    <x v="1760"/>
    <x v="1760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x v="1760"/>
    <x v="1759"/>
    <x v="2"/>
    <b v="0"/>
    <n v="102"/>
    <x v="0"/>
    <x v="20"/>
  </r>
  <r>
    <x v="1761"/>
    <x v="1761"/>
    <s v="A hardcover photobook telling the naked truth of a young photographers journey."/>
    <n v="100"/>
    <n v="155"/>
    <x v="0"/>
    <x v="1"/>
    <x v="1"/>
    <n v="1442065060"/>
    <n v="1437745060"/>
    <x v="1761"/>
    <x v="1760"/>
    <x v="0"/>
    <b v="0"/>
    <n v="3"/>
    <x v="0"/>
    <x v="20"/>
  </r>
  <r>
    <x v="1762"/>
    <x v="1762"/>
    <s v="Project rewards $25 gets you 190+ digital images"/>
    <n v="100"/>
    <n v="885"/>
    <x v="0"/>
    <x v="0"/>
    <x v="0"/>
    <n v="1457739245"/>
    <n v="1455147245"/>
    <x v="1762"/>
    <x v="1761"/>
    <x v="2"/>
    <b v="0"/>
    <n v="25"/>
    <x v="0"/>
    <x v="20"/>
  </r>
  <r>
    <x v="1763"/>
    <x v="1763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x v="1763"/>
    <x v="1762"/>
    <x v="2"/>
    <b v="0"/>
    <n v="118"/>
    <x v="0"/>
    <x v="20"/>
  </r>
  <r>
    <x v="1764"/>
    <x v="1764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x v="1764"/>
    <x v="1763"/>
    <x v="3"/>
    <b v="1"/>
    <n v="39"/>
    <x v="1"/>
    <x v="20"/>
  </r>
  <r>
    <x v="1765"/>
    <x v="1765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x v="1765"/>
    <x v="1764"/>
    <x v="3"/>
    <b v="1"/>
    <n v="103"/>
    <x v="1"/>
    <x v="20"/>
  </r>
  <r>
    <x v="1766"/>
    <x v="1766"/>
    <s v="I want to create a beautiful book which documents the Melbourne music scene."/>
    <n v="1500"/>
    <n v="0"/>
    <x v="2"/>
    <x v="2"/>
    <x v="2"/>
    <n v="1408999088"/>
    <n v="1407184688"/>
    <x v="1766"/>
    <x v="1765"/>
    <x v="3"/>
    <b v="1"/>
    <n v="0"/>
    <x v="1"/>
    <x v="20"/>
  </r>
  <r>
    <x v="1767"/>
    <x v="1767"/>
    <s v="A photographic search for the true meaning of pride for ones country during the World Cup"/>
    <n v="5000"/>
    <n v="2286"/>
    <x v="2"/>
    <x v="0"/>
    <x v="0"/>
    <n v="1407080884"/>
    <n v="1404488884"/>
    <x v="1767"/>
    <x v="1766"/>
    <x v="3"/>
    <b v="1"/>
    <n v="39"/>
    <x v="1"/>
    <x v="20"/>
  </r>
  <r>
    <x v="1768"/>
    <x v="1768"/>
    <s v="My goal is to create a catalog of farm-to-table recipes with stunning images from restaurants and farms in the southwest."/>
    <n v="5000"/>
    <n v="187"/>
    <x v="2"/>
    <x v="0"/>
    <x v="0"/>
    <n v="1411824444"/>
    <n v="1406640444"/>
    <x v="1768"/>
    <x v="1767"/>
    <x v="3"/>
    <b v="1"/>
    <n v="15"/>
    <x v="1"/>
    <x v="20"/>
  </r>
  <r>
    <x v="1769"/>
    <x v="1769"/>
    <s v="To create a publication, and exhibition documenting the collection of Jamie Ross, longtime collector of Navajo Textiles"/>
    <n v="40000"/>
    <n v="1081"/>
    <x v="2"/>
    <x v="0"/>
    <x v="0"/>
    <n v="1421177959"/>
    <n v="1418585959"/>
    <x v="1769"/>
    <x v="1768"/>
    <x v="0"/>
    <b v="1"/>
    <n v="22"/>
    <x v="1"/>
    <x v="20"/>
  </r>
  <r>
    <x v="1770"/>
    <x v="1770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x v="1770"/>
    <x v="1769"/>
    <x v="3"/>
    <b v="1"/>
    <n v="92"/>
    <x v="1"/>
    <x v="20"/>
  </r>
  <r>
    <x v="1771"/>
    <x v="1771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x v="1771"/>
    <x v="1770"/>
    <x v="3"/>
    <b v="1"/>
    <n v="25"/>
    <x v="1"/>
    <x v="20"/>
  </r>
  <r>
    <x v="1772"/>
    <x v="1772"/>
    <s v="A photobook and a short documentary film telling the story of Holocaust in Northwestern Lithuania"/>
    <n v="5500"/>
    <n v="858"/>
    <x v="2"/>
    <x v="1"/>
    <x v="1"/>
    <n v="1404666836"/>
    <n v="1399482836"/>
    <x v="1772"/>
    <x v="1771"/>
    <x v="3"/>
    <b v="1"/>
    <n v="19"/>
    <x v="1"/>
    <x v="20"/>
  </r>
  <r>
    <x v="1773"/>
    <x v="1773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x v="1773"/>
    <x v="1772"/>
    <x v="0"/>
    <b v="1"/>
    <n v="19"/>
    <x v="1"/>
    <x v="20"/>
  </r>
  <r>
    <x v="1774"/>
    <x v="1774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x v="1774"/>
    <x v="1773"/>
    <x v="3"/>
    <b v="1"/>
    <n v="13"/>
    <x v="1"/>
    <x v="20"/>
  </r>
  <r>
    <x v="1775"/>
    <x v="1775"/>
    <s v="Rarely seen images of Muhammad Ali in his prime as he trained in Miami Beach at the famous 5th Street Gym in the early 70s"/>
    <n v="32500"/>
    <n v="21158"/>
    <x v="2"/>
    <x v="0"/>
    <x v="0"/>
    <n v="1414193160"/>
    <n v="1410305160"/>
    <x v="1775"/>
    <x v="1774"/>
    <x v="3"/>
    <b v="1"/>
    <n v="124"/>
    <x v="1"/>
    <x v="20"/>
  </r>
  <r>
    <x v="1776"/>
    <x v="1776"/>
    <s v="A documentation of the implications of hedonistic architectural ventures in Dubai, the fastest growing city on the planet."/>
    <n v="5000"/>
    <n v="335"/>
    <x v="2"/>
    <x v="1"/>
    <x v="1"/>
    <n v="1414623471"/>
    <n v="1411513071"/>
    <x v="1776"/>
    <x v="1775"/>
    <x v="3"/>
    <b v="1"/>
    <n v="4"/>
    <x v="1"/>
    <x v="20"/>
  </r>
  <r>
    <x v="1777"/>
    <x v="1777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x v="1777"/>
    <x v="1776"/>
    <x v="0"/>
    <b v="1"/>
    <n v="10"/>
    <x v="1"/>
    <x v="20"/>
  </r>
  <r>
    <x v="1778"/>
    <x v="1778"/>
    <s v="This book combines portraits of Cuban life and and society with quotes from a diverse group of Cubans that live in Cuba now."/>
    <n v="50000"/>
    <n v="995"/>
    <x v="2"/>
    <x v="0"/>
    <x v="0"/>
    <n v="1427485395"/>
    <n v="1423600995"/>
    <x v="1778"/>
    <x v="1777"/>
    <x v="0"/>
    <b v="1"/>
    <n v="15"/>
    <x v="1"/>
    <x v="20"/>
  </r>
  <r>
    <x v="1779"/>
    <x v="1779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x v="1779"/>
    <x v="1778"/>
    <x v="2"/>
    <b v="1"/>
    <n v="38"/>
    <x v="1"/>
    <x v="20"/>
  </r>
  <r>
    <x v="1780"/>
    <x v="1780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x v="1780"/>
    <x v="1779"/>
    <x v="2"/>
    <b v="1"/>
    <n v="152"/>
    <x v="1"/>
    <x v="20"/>
  </r>
  <r>
    <x v="1781"/>
    <x v="1781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x v="1781"/>
    <x v="1780"/>
    <x v="2"/>
    <b v="1"/>
    <n v="24"/>
    <x v="1"/>
    <x v="20"/>
  </r>
  <r>
    <x v="1782"/>
    <x v="1782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x v="1782"/>
    <x v="1781"/>
    <x v="2"/>
    <b v="1"/>
    <n v="76"/>
    <x v="1"/>
    <x v="20"/>
  </r>
  <r>
    <x v="1783"/>
    <x v="1783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x v="1783"/>
    <x v="1782"/>
    <x v="0"/>
    <b v="1"/>
    <n v="185"/>
    <x v="1"/>
    <x v="20"/>
  </r>
  <r>
    <x v="1784"/>
    <x v="1784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x v="1784"/>
    <x v="1783"/>
    <x v="0"/>
    <b v="1"/>
    <n v="33"/>
    <x v="1"/>
    <x v="20"/>
  </r>
  <r>
    <x v="1785"/>
    <x v="1785"/>
    <s v="A book about a school bus converted into a living space, and the adventure shared by friends on its maiden voyage."/>
    <n v="24000"/>
    <n v="4853"/>
    <x v="2"/>
    <x v="0"/>
    <x v="0"/>
    <n v="1413417600"/>
    <n v="1410750855"/>
    <x v="1785"/>
    <x v="1784"/>
    <x v="3"/>
    <b v="1"/>
    <n v="108"/>
    <x v="1"/>
    <x v="20"/>
  </r>
  <r>
    <x v="1786"/>
    <x v="178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x v="1786"/>
    <x v="1785"/>
    <x v="3"/>
    <b v="1"/>
    <n v="29"/>
    <x v="1"/>
    <x v="20"/>
  </r>
  <r>
    <x v="1787"/>
    <x v="1787"/>
    <s v="Raising awareness to the effects of global warming through photographs of the high mountains of Peru."/>
    <n v="10000"/>
    <n v="1533"/>
    <x v="2"/>
    <x v="0"/>
    <x v="0"/>
    <n v="1428158637"/>
    <n v="1425570237"/>
    <x v="1787"/>
    <x v="1786"/>
    <x v="0"/>
    <b v="1"/>
    <n v="24"/>
    <x v="1"/>
    <x v="20"/>
  </r>
  <r>
    <x v="1788"/>
    <x v="1788"/>
    <s v="A photo book celebrating Goths, exploring their lives and giving an insight into what Goth is for them."/>
    <n v="5500"/>
    <n v="76"/>
    <x v="2"/>
    <x v="1"/>
    <x v="1"/>
    <n v="1414795542"/>
    <n v="1412203542"/>
    <x v="1788"/>
    <x v="1787"/>
    <x v="3"/>
    <b v="1"/>
    <n v="4"/>
    <x v="1"/>
    <x v="20"/>
  </r>
  <r>
    <x v="1789"/>
    <x v="1789"/>
    <s v="I want to create a portfolio to show all the aspects of the adrenaline filled game of paintball. Focusing on tournament players"/>
    <n v="8000"/>
    <n v="40"/>
    <x v="2"/>
    <x v="0"/>
    <x v="0"/>
    <n v="1421042403"/>
    <n v="1415858403"/>
    <x v="1789"/>
    <x v="1788"/>
    <x v="0"/>
    <b v="1"/>
    <n v="4"/>
    <x v="1"/>
    <x v="20"/>
  </r>
  <r>
    <x v="1790"/>
    <x v="1790"/>
    <s v="70 years of incredible photography sits patiently in old film sheet boxes, waiting for a return to relevance."/>
    <n v="33000"/>
    <n v="1636"/>
    <x v="2"/>
    <x v="0"/>
    <x v="0"/>
    <n v="1423152678"/>
    <n v="1420560678"/>
    <x v="1790"/>
    <x v="1789"/>
    <x v="0"/>
    <b v="1"/>
    <n v="15"/>
    <x v="1"/>
    <x v="20"/>
  </r>
  <r>
    <x v="1791"/>
    <x v="1791"/>
    <s v="For the love of street photography and the beauty of traditional cultures in southern Italy."/>
    <n v="3000"/>
    <n v="107"/>
    <x v="2"/>
    <x v="1"/>
    <x v="1"/>
    <n v="1422553565"/>
    <n v="1417369565"/>
    <x v="1791"/>
    <x v="1790"/>
    <x v="0"/>
    <b v="1"/>
    <n v="4"/>
    <x v="1"/>
    <x v="20"/>
  </r>
  <r>
    <x v="1792"/>
    <x v="1792"/>
    <s v="In 1970 Helaine Garren shot a series of images at Bensingerâ€™s Pool Hall in Chicago, Illinois."/>
    <n v="25000"/>
    <n v="15281"/>
    <x v="2"/>
    <x v="0"/>
    <x v="0"/>
    <n v="1439189940"/>
    <n v="1435970682"/>
    <x v="1792"/>
    <x v="1791"/>
    <x v="0"/>
    <b v="1"/>
    <n v="139"/>
    <x v="1"/>
    <x v="20"/>
  </r>
  <r>
    <x v="1793"/>
    <x v="1793"/>
    <s v="The beginning of a long term project to document life of the Karen ethnic group on the border of Thailand and Burma."/>
    <n v="3000"/>
    <n v="40"/>
    <x v="2"/>
    <x v="2"/>
    <x v="2"/>
    <n v="1417127040"/>
    <n v="1414531440"/>
    <x v="1793"/>
    <x v="1792"/>
    <x v="3"/>
    <b v="1"/>
    <n v="2"/>
    <x v="1"/>
    <x v="20"/>
  </r>
  <r>
    <x v="1794"/>
    <x v="1794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x v="1794"/>
    <x v="1793"/>
    <x v="0"/>
    <b v="1"/>
    <n v="18"/>
    <x v="1"/>
    <x v="20"/>
  </r>
  <r>
    <x v="1795"/>
    <x v="1795"/>
    <s v="A photography book documenting the impact of the ISAF mission on the Afghan people of Mazar-e Sharif."/>
    <n v="28000"/>
    <n v="10846"/>
    <x v="2"/>
    <x v="12"/>
    <x v="3"/>
    <n v="1476460800"/>
    <n v="1473922541"/>
    <x v="1795"/>
    <x v="1794"/>
    <x v="2"/>
    <b v="1"/>
    <n v="81"/>
    <x v="1"/>
    <x v="20"/>
  </r>
  <r>
    <x v="1796"/>
    <x v="1796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x v="1796"/>
    <x v="1795"/>
    <x v="2"/>
    <b v="1"/>
    <n v="86"/>
    <x v="1"/>
    <x v="20"/>
  </r>
  <r>
    <x v="1797"/>
    <x v="1797"/>
    <s v="A photography book that serves as a call to action for Congress to stand up for survivors of domestic and sexual assault."/>
    <n v="10000"/>
    <n v="6755"/>
    <x v="2"/>
    <x v="0"/>
    <x v="0"/>
    <n v="1481809189"/>
    <n v="1479217189"/>
    <x v="1797"/>
    <x v="1796"/>
    <x v="2"/>
    <b v="1"/>
    <n v="140"/>
    <x v="1"/>
    <x v="20"/>
  </r>
  <r>
    <x v="1798"/>
    <x v="1798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x v="1798"/>
    <x v="1797"/>
    <x v="2"/>
    <b v="1"/>
    <n v="37"/>
    <x v="1"/>
    <x v="20"/>
  </r>
  <r>
    <x v="1799"/>
    <x v="1799"/>
    <s v="The UnDiscovered Image, a monthly publication dedicated to photographers."/>
    <n v="4000"/>
    <n v="69.83"/>
    <x v="2"/>
    <x v="1"/>
    <x v="1"/>
    <n v="1415740408"/>
    <n v="1414008808"/>
    <x v="1799"/>
    <x v="1798"/>
    <x v="3"/>
    <b v="1"/>
    <n v="6"/>
    <x v="1"/>
    <x v="20"/>
  </r>
  <r>
    <x v="1800"/>
    <x v="1800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x v="1800"/>
    <x v="1799"/>
    <x v="2"/>
    <b v="1"/>
    <n v="113"/>
    <x v="1"/>
    <x v="20"/>
  </r>
  <r>
    <x v="1801"/>
    <x v="1801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x v="1801"/>
    <x v="1800"/>
    <x v="0"/>
    <b v="1"/>
    <n v="37"/>
    <x v="1"/>
    <x v="20"/>
  </r>
  <r>
    <x v="1802"/>
    <x v="1802"/>
    <s v="Inner Darkness turned into a photobook. Personal work i shot during my recovery...in Berlin."/>
    <n v="3500"/>
    <n v="1697"/>
    <x v="2"/>
    <x v="12"/>
    <x v="3"/>
    <n v="1435442340"/>
    <n v="1433416830"/>
    <x v="1802"/>
    <x v="1801"/>
    <x v="0"/>
    <b v="1"/>
    <n v="18"/>
    <x v="1"/>
    <x v="20"/>
  </r>
  <r>
    <x v="1803"/>
    <x v="1803"/>
    <s v="Photographs capture fleeting experiences, where childhood is our past and adulthood is our future. In between. On the verge."/>
    <n v="17500"/>
    <n v="5390"/>
    <x v="2"/>
    <x v="0"/>
    <x v="0"/>
    <n v="1423878182"/>
    <n v="1421199782"/>
    <x v="1803"/>
    <x v="1802"/>
    <x v="0"/>
    <b v="1"/>
    <n v="75"/>
    <x v="1"/>
    <x v="20"/>
  </r>
  <r>
    <x v="1804"/>
    <x v="1804"/>
    <s v="A beautiful book of Polaroid photographs which celebrates the beauty, diversity, and distinctive character of Colombia"/>
    <n v="15500"/>
    <n v="5452"/>
    <x v="2"/>
    <x v="0"/>
    <x v="0"/>
    <n v="1447521404"/>
    <n v="1444061804"/>
    <x v="1804"/>
    <x v="1803"/>
    <x v="0"/>
    <b v="1"/>
    <n v="52"/>
    <x v="1"/>
    <x v="20"/>
  </r>
  <r>
    <x v="1805"/>
    <x v="1805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x v="1805"/>
    <x v="1804"/>
    <x v="0"/>
    <b v="1"/>
    <n v="122"/>
    <x v="1"/>
    <x v="20"/>
  </r>
  <r>
    <x v="1806"/>
    <x v="1806"/>
    <s v="Join me in publishing an amazing and unprecedented book with full frontal photopraphs of 8 American Presidents Naked"/>
    <n v="20000"/>
    <n v="591"/>
    <x v="2"/>
    <x v="1"/>
    <x v="1"/>
    <n v="1412090349"/>
    <n v="1409066349"/>
    <x v="1806"/>
    <x v="1805"/>
    <x v="3"/>
    <b v="1"/>
    <n v="8"/>
    <x v="1"/>
    <x v="20"/>
  </r>
  <r>
    <x v="1807"/>
    <x v="1807"/>
    <s v="I want to explore alternative cultures and lifestyles in America."/>
    <n v="5000"/>
    <n v="553"/>
    <x v="2"/>
    <x v="0"/>
    <x v="0"/>
    <n v="1411868313"/>
    <n v="1409276313"/>
    <x v="1807"/>
    <x v="1806"/>
    <x v="3"/>
    <b v="1"/>
    <n v="8"/>
    <x v="1"/>
    <x v="20"/>
  </r>
  <r>
    <x v="1808"/>
    <x v="1808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x v="1808"/>
    <x v="1807"/>
    <x v="1"/>
    <b v="1"/>
    <n v="96"/>
    <x v="1"/>
    <x v="20"/>
  </r>
  <r>
    <x v="1809"/>
    <x v="1809"/>
    <s v="A stunning photo book highlighting the visual diversity of the City of Hamilton and showcasing it in a new light."/>
    <n v="3500"/>
    <n v="380"/>
    <x v="2"/>
    <x v="5"/>
    <x v="5"/>
    <n v="1425246439"/>
    <n v="1422222439"/>
    <x v="1809"/>
    <x v="1808"/>
    <x v="0"/>
    <b v="1"/>
    <n v="9"/>
    <x v="1"/>
    <x v="20"/>
  </r>
  <r>
    <x v="1810"/>
    <x v="1810"/>
    <s v="Film Speed is a series of Zines focusing on architecture shot completely on 35 and 120mm film."/>
    <n v="450"/>
    <n v="15"/>
    <x v="2"/>
    <x v="0"/>
    <x v="0"/>
    <n v="1408657826"/>
    <n v="1407621026"/>
    <x v="1810"/>
    <x v="1809"/>
    <x v="3"/>
    <b v="0"/>
    <n v="2"/>
    <x v="1"/>
    <x v="20"/>
  </r>
  <r>
    <x v="1811"/>
    <x v="1811"/>
    <s v="A collection of 365 color photographs of sunsets in 2014, beautifully presented in a hardcover book."/>
    <n v="54000"/>
    <n v="40"/>
    <x v="2"/>
    <x v="0"/>
    <x v="0"/>
    <n v="1414123200"/>
    <n v="1408962270"/>
    <x v="1811"/>
    <x v="1810"/>
    <x v="3"/>
    <b v="0"/>
    <n v="26"/>
    <x v="1"/>
    <x v="20"/>
  </r>
  <r>
    <x v="1812"/>
    <x v="1812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x v="1812"/>
    <x v="1811"/>
    <x v="2"/>
    <b v="0"/>
    <n v="23"/>
    <x v="1"/>
    <x v="20"/>
  </r>
  <r>
    <x v="1813"/>
    <x v="1813"/>
    <s v="This project aims to document, Libyan photographic history; through both print and artisan mediums ."/>
    <n v="8750"/>
    <n v="0"/>
    <x v="2"/>
    <x v="1"/>
    <x v="1"/>
    <n v="1407532812"/>
    <n v="1404940812"/>
    <x v="1813"/>
    <x v="1812"/>
    <x v="3"/>
    <b v="0"/>
    <n v="0"/>
    <x v="1"/>
    <x v="20"/>
  </r>
  <r>
    <x v="1814"/>
    <x v="1814"/>
    <s v="A self published photo book documenting the overwhelming presence of the colour pink, in young girls lives here in the UK."/>
    <n v="12000"/>
    <n v="5902"/>
    <x v="2"/>
    <x v="1"/>
    <x v="1"/>
    <n v="1425108736"/>
    <n v="1422516736"/>
    <x v="1814"/>
    <x v="1813"/>
    <x v="0"/>
    <b v="0"/>
    <n v="140"/>
    <x v="1"/>
    <x v="20"/>
  </r>
  <r>
    <x v="1815"/>
    <x v="1815"/>
    <s v="Photographic roadtrip from Dallas/Ft Worth, Texas to Florida's beaches. A summer photography roadtrip project to include 5 states."/>
    <n v="3000"/>
    <n v="0"/>
    <x v="2"/>
    <x v="0"/>
    <x v="0"/>
    <n v="1435787137"/>
    <n v="1434577537"/>
    <x v="1815"/>
    <x v="1814"/>
    <x v="0"/>
    <b v="0"/>
    <n v="0"/>
    <x v="1"/>
    <x v="20"/>
  </r>
  <r>
    <x v="1816"/>
    <x v="1816"/>
    <s v="A unique Photographic Book Project about the Passionate Moments and Strong Emotions that lie within Karate"/>
    <n v="25000"/>
    <n v="509"/>
    <x v="2"/>
    <x v="16"/>
    <x v="11"/>
    <n v="1469473200"/>
    <n v="1467061303"/>
    <x v="1816"/>
    <x v="1815"/>
    <x v="2"/>
    <b v="0"/>
    <n v="6"/>
    <x v="1"/>
    <x v="20"/>
  </r>
  <r>
    <x v="1817"/>
    <x v="1817"/>
    <s v="Hundreds of breathtaking rodeo photographs collected in a beautiful coffee table book."/>
    <n v="18000"/>
    <n v="9419"/>
    <x v="2"/>
    <x v="0"/>
    <x v="0"/>
    <n v="1485759540"/>
    <n v="1480607607"/>
    <x v="1817"/>
    <x v="1816"/>
    <x v="1"/>
    <b v="0"/>
    <n v="100"/>
    <x v="1"/>
    <x v="20"/>
  </r>
  <r>
    <x v="1818"/>
    <x v="1818"/>
    <s v="We are all different, this is a way to honor and celebrate the authenticity in being different."/>
    <n v="15000"/>
    <n v="0"/>
    <x v="2"/>
    <x v="0"/>
    <x v="0"/>
    <n v="1428035850"/>
    <n v="1425447450"/>
    <x v="1818"/>
    <x v="1817"/>
    <x v="0"/>
    <b v="0"/>
    <n v="0"/>
    <x v="1"/>
    <x v="20"/>
  </r>
  <r>
    <x v="1819"/>
    <x v="1819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x v="1819"/>
    <x v="1818"/>
    <x v="3"/>
    <b v="0"/>
    <n v="4"/>
    <x v="1"/>
    <x v="20"/>
  </r>
  <r>
    <x v="1820"/>
    <x v="1820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x v="1820"/>
    <x v="1819"/>
    <x v="0"/>
    <b v="0"/>
    <n v="8"/>
    <x v="1"/>
    <x v="20"/>
  </r>
  <r>
    <x v="1821"/>
    <x v="1821"/>
    <s v="Glass Cloud tour dates are already beginning to pile up. They are turning to YOU to help get them from town to town."/>
    <n v="2500"/>
    <n v="3372.25"/>
    <x v="0"/>
    <x v="0"/>
    <x v="0"/>
    <n v="1330760367"/>
    <n v="1326872367"/>
    <x v="1821"/>
    <x v="1820"/>
    <x v="5"/>
    <b v="0"/>
    <n v="57"/>
    <x v="0"/>
    <x v="11"/>
  </r>
  <r>
    <x v="1822"/>
    <x v="1822"/>
    <s v="Wood Butcher needs your help to make this happen. Buy a CD, support local music!"/>
    <n v="300"/>
    <n v="300"/>
    <x v="0"/>
    <x v="5"/>
    <x v="5"/>
    <n v="1391194860"/>
    <n v="1388084862"/>
    <x v="1822"/>
    <x v="1821"/>
    <x v="3"/>
    <b v="0"/>
    <n v="11"/>
    <x v="0"/>
    <x v="11"/>
  </r>
  <r>
    <x v="1823"/>
    <x v="1823"/>
    <s v="Just as we are getting prepared to tour we find out our van has serious damage and can't run. We unfortunately don't have enough."/>
    <n v="700"/>
    <n v="811"/>
    <x v="0"/>
    <x v="0"/>
    <x v="0"/>
    <n v="1351095976"/>
    <n v="1348503976"/>
    <x v="1823"/>
    <x v="1822"/>
    <x v="5"/>
    <b v="0"/>
    <n v="33"/>
    <x v="0"/>
    <x v="11"/>
  </r>
  <r>
    <x v="1824"/>
    <x v="1824"/>
    <s v="cd fund raiser"/>
    <n v="3000"/>
    <n v="3002"/>
    <x v="0"/>
    <x v="0"/>
    <x v="0"/>
    <n v="1389146880"/>
    <n v="1387403967"/>
    <x v="1824"/>
    <x v="1823"/>
    <x v="3"/>
    <b v="0"/>
    <n v="40"/>
    <x v="0"/>
    <x v="11"/>
  </r>
  <r>
    <x v="1825"/>
    <x v="1825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x v="1825"/>
    <x v="1824"/>
    <x v="4"/>
    <b v="0"/>
    <n v="50"/>
    <x v="0"/>
    <x v="11"/>
  </r>
  <r>
    <x v="1826"/>
    <x v="1826"/>
    <s v="Hear your favorite Bear Ghost in eargasmic quality!"/>
    <n v="2000"/>
    <n v="2020"/>
    <x v="0"/>
    <x v="0"/>
    <x v="0"/>
    <n v="1392675017"/>
    <n v="1390083017"/>
    <x v="1826"/>
    <x v="1825"/>
    <x v="3"/>
    <b v="0"/>
    <n v="38"/>
    <x v="0"/>
    <x v="11"/>
  </r>
  <r>
    <x v="1827"/>
    <x v="1827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x v="1827"/>
    <x v="1826"/>
    <x v="6"/>
    <b v="0"/>
    <n v="96"/>
    <x v="0"/>
    <x v="11"/>
  </r>
  <r>
    <x v="1828"/>
    <x v="1828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x v="1828"/>
    <x v="1827"/>
    <x v="3"/>
    <b v="0"/>
    <n v="48"/>
    <x v="0"/>
    <x v="11"/>
  </r>
  <r>
    <x v="1829"/>
    <x v="1829"/>
    <s v="Everything is set to record are EP except for our finances. Please donate if you can! Any amount is appreciated. "/>
    <n v="1500"/>
    <n v="2500.25"/>
    <x v="0"/>
    <x v="0"/>
    <x v="0"/>
    <n v="1295647200"/>
    <n v="1291428371"/>
    <x v="1829"/>
    <x v="1828"/>
    <x v="6"/>
    <b v="0"/>
    <n v="33"/>
    <x v="0"/>
    <x v="11"/>
  </r>
  <r>
    <x v="1830"/>
    <x v="1830"/>
    <s v="We have come a long way on our new record, but now we need your help.  Help us, and together we can make magic!"/>
    <n v="15000"/>
    <n v="15230"/>
    <x v="0"/>
    <x v="0"/>
    <x v="0"/>
    <n v="1393259107"/>
    <n v="1390667107"/>
    <x v="1830"/>
    <x v="1829"/>
    <x v="3"/>
    <b v="0"/>
    <n v="226"/>
    <x v="0"/>
    <x v="11"/>
  </r>
  <r>
    <x v="1831"/>
    <x v="1831"/>
    <s v="After a 2 year Odyssey, Darling Waste's trailer is still not home! We need $3,500 to get it through U.S. Customs!"/>
    <n v="1000"/>
    <n v="1030"/>
    <x v="0"/>
    <x v="0"/>
    <x v="0"/>
    <n v="1336866863"/>
    <n v="1335570863"/>
    <x v="1831"/>
    <x v="1830"/>
    <x v="5"/>
    <b v="0"/>
    <n v="14"/>
    <x v="0"/>
    <x v="11"/>
  </r>
  <r>
    <x v="1832"/>
    <x v="1832"/>
    <s v="Hi! We're the music duo Black Swan Theories and our project is to manufacture our debut CD of 10 already-completed songs.  "/>
    <n v="350"/>
    <n v="500"/>
    <x v="0"/>
    <x v="0"/>
    <x v="0"/>
    <n v="1299243427"/>
    <n v="1296651427"/>
    <x v="1832"/>
    <x v="1831"/>
    <x v="6"/>
    <b v="0"/>
    <n v="20"/>
    <x v="0"/>
    <x v="11"/>
  </r>
  <r>
    <x v="1833"/>
    <x v="1833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x v="1833"/>
    <x v="1832"/>
    <x v="4"/>
    <b v="0"/>
    <n v="25"/>
    <x v="0"/>
    <x v="11"/>
  </r>
  <r>
    <x v="1834"/>
    <x v="1834"/>
    <s v="Help us fund our first tour and promote our new EP!"/>
    <n v="10000"/>
    <n v="11805"/>
    <x v="0"/>
    <x v="0"/>
    <x v="0"/>
    <n v="1422140895"/>
    <n v="1418684895"/>
    <x v="1834"/>
    <x v="1833"/>
    <x v="0"/>
    <b v="0"/>
    <n v="90"/>
    <x v="0"/>
    <x v="11"/>
  </r>
  <r>
    <x v="1835"/>
    <x v="1835"/>
    <s v="WE ARE A HARD ROCK/PUNK BAND SEEKING FUNDS TO RECORD A NEW EP. _x000a__x000a_https://www.reverbnation.com/dirtylittlerebel"/>
    <n v="500"/>
    <n v="520"/>
    <x v="0"/>
    <x v="1"/>
    <x v="1"/>
    <n v="1459439471"/>
    <n v="1456851071"/>
    <x v="1835"/>
    <x v="1834"/>
    <x v="2"/>
    <b v="0"/>
    <n v="11"/>
    <x v="0"/>
    <x v="11"/>
  </r>
  <r>
    <x v="1836"/>
    <x v="1836"/>
    <s v="Help fund our 2013 Sound &amp; Lighting Touring rig!"/>
    <n v="5000"/>
    <n v="10017"/>
    <x v="0"/>
    <x v="0"/>
    <x v="0"/>
    <n v="1361129129"/>
    <n v="1359660329"/>
    <x v="1836"/>
    <x v="1835"/>
    <x v="4"/>
    <b v="0"/>
    <n v="55"/>
    <x v="0"/>
    <x v="11"/>
  </r>
  <r>
    <x v="1837"/>
    <x v="1837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x v="1837"/>
    <x v="1836"/>
    <x v="5"/>
    <b v="0"/>
    <n v="30"/>
    <x v="0"/>
    <x v="11"/>
  </r>
  <r>
    <x v="1838"/>
    <x v="1838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x v="1838"/>
    <x v="1837"/>
    <x v="6"/>
    <b v="0"/>
    <n v="28"/>
    <x v="0"/>
    <x v="11"/>
  </r>
  <r>
    <x v="1839"/>
    <x v="1839"/>
    <s v="The King of Mars, a Chicago rock band, needs your help funding their first EP! Visit us at thekingofmars.com for more."/>
    <n v="1000"/>
    <n v="2053"/>
    <x v="0"/>
    <x v="0"/>
    <x v="0"/>
    <n v="1475342382"/>
    <n v="1472750382"/>
    <x v="1839"/>
    <x v="1838"/>
    <x v="2"/>
    <b v="0"/>
    <n v="45"/>
    <x v="0"/>
    <x v="11"/>
  </r>
  <r>
    <x v="1840"/>
    <x v="1840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x v="1840"/>
    <x v="1839"/>
    <x v="4"/>
    <b v="0"/>
    <n v="13"/>
    <x v="0"/>
    <x v="11"/>
  </r>
  <r>
    <x v="1841"/>
    <x v="1841"/>
    <s v="Hard Rock with a Positive Message. Help us fund, release and promote our debut EP!"/>
    <n v="2000"/>
    <n v="2035"/>
    <x v="0"/>
    <x v="0"/>
    <x v="0"/>
    <n v="1400561940"/>
    <n v="1397679445"/>
    <x v="1841"/>
    <x v="1840"/>
    <x v="3"/>
    <b v="0"/>
    <n v="40"/>
    <x v="0"/>
    <x v="11"/>
  </r>
  <r>
    <x v="1842"/>
    <x v="1842"/>
    <s v="Every time we sit down to rehearse, thoughts of recording a CD excite us! We are ready to do this!  It's time, so read on..."/>
    <n v="2000"/>
    <n v="2505"/>
    <x v="0"/>
    <x v="0"/>
    <x v="0"/>
    <n v="1425275940"/>
    <n v="1422371381"/>
    <x v="1842"/>
    <x v="1841"/>
    <x v="0"/>
    <b v="0"/>
    <n v="21"/>
    <x v="0"/>
    <x v="11"/>
  </r>
  <r>
    <x v="1843"/>
    <x v="1843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x v="1843"/>
    <x v="1842"/>
    <x v="6"/>
    <b v="0"/>
    <n v="134"/>
    <x v="0"/>
    <x v="11"/>
  </r>
  <r>
    <x v="1844"/>
    <x v="1844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x v="1844"/>
    <x v="1843"/>
    <x v="6"/>
    <b v="0"/>
    <n v="20"/>
    <x v="0"/>
    <x v="11"/>
  </r>
  <r>
    <x v="1845"/>
    <x v="1845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x v="1845"/>
    <x v="1844"/>
    <x v="2"/>
    <b v="0"/>
    <n v="19"/>
    <x v="0"/>
    <x v="11"/>
  </r>
  <r>
    <x v="1846"/>
    <x v="1846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x v="1846"/>
    <x v="1845"/>
    <x v="5"/>
    <b v="0"/>
    <n v="209"/>
    <x v="0"/>
    <x v="11"/>
  </r>
  <r>
    <x v="1847"/>
    <x v="1847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x v="1847"/>
    <x v="1846"/>
    <x v="0"/>
    <b v="0"/>
    <n v="38"/>
    <x v="0"/>
    <x v="11"/>
  </r>
  <r>
    <x v="1848"/>
    <x v="1848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x v="1848"/>
    <x v="1847"/>
    <x v="6"/>
    <b v="0"/>
    <n v="24"/>
    <x v="0"/>
    <x v="11"/>
  </r>
  <r>
    <x v="1849"/>
    <x v="1849"/>
    <s v="Release the Skylines is a small, local Cleveland metal band looking to record an album."/>
    <n v="300"/>
    <n v="301"/>
    <x v="0"/>
    <x v="0"/>
    <x v="0"/>
    <n v="1350505059"/>
    <n v="1347913059"/>
    <x v="1849"/>
    <x v="1848"/>
    <x v="5"/>
    <b v="0"/>
    <n v="8"/>
    <x v="0"/>
    <x v="11"/>
  </r>
  <r>
    <x v="1850"/>
    <x v="1850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x v="1850"/>
    <x v="1849"/>
    <x v="3"/>
    <b v="0"/>
    <n v="179"/>
    <x v="0"/>
    <x v="11"/>
  </r>
  <r>
    <x v="1851"/>
    <x v="1851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x v="1851"/>
    <x v="1850"/>
    <x v="3"/>
    <b v="0"/>
    <n v="26"/>
    <x v="0"/>
    <x v="11"/>
  </r>
  <r>
    <x v="1852"/>
    <x v="1852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x v="1852"/>
    <x v="1851"/>
    <x v="0"/>
    <b v="0"/>
    <n v="131"/>
    <x v="0"/>
    <x v="11"/>
  </r>
  <r>
    <x v="1853"/>
    <x v="1853"/>
    <s v="The money will go towards our debut EP being Recorded mixed by Andrew Baylis and mastered by Drew Fulk of Think Sound Studios."/>
    <n v="800"/>
    <n v="815"/>
    <x v="0"/>
    <x v="0"/>
    <x v="0"/>
    <n v="1352860017"/>
    <n v="1348536417"/>
    <x v="1853"/>
    <x v="1852"/>
    <x v="5"/>
    <b v="0"/>
    <n v="14"/>
    <x v="0"/>
    <x v="11"/>
  </r>
  <r>
    <x v="1854"/>
    <x v="1854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x v="1854"/>
    <x v="1853"/>
    <x v="4"/>
    <b v="0"/>
    <n v="174"/>
    <x v="0"/>
    <x v="11"/>
  </r>
  <r>
    <x v="1855"/>
    <x v="1855"/>
    <s v="11 year old Sara &amp; Motion Device want rock &amp; metal fans all over the world to unite and join the ROCK REVOLUTION!!!"/>
    <n v="8750"/>
    <n v="13480.16"/>
    <x v="0"/>
    <x v="5"/>
    <x v="5"/>
    <n v="1389012940"/>
    <n v="1385124940"/>
    <x v="1855"/>
    <x v="1854"/>
    <x v="3"/>
    <b v="0"/>
    <n v="191"/>
    <x v="0"/>
    <x v="11"/>
  </r>
  <r>
    <x v="1856"/>
    <x v="1856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x v="1856"/>
    <x v="1855"/>
    <x v="3"/>
    <b v="0"/>
    <n v="38"/>
    <x v="0"/>
    <x v="11"/>
  </r>
  <r>
    <x v="1857"/>
    <x v="1857"/>
    <s v="We need to get back to Nashville to record our second record, a full LP this time.  It ain't cheap and we need your help!"/>
    <n v="3000"/>
    <n v="3000"/>
    <x v="0"/>
    <x v="0"/>
    <x v="0"/>
    <n v="1410546413"/>
    <n v="1407954413"/>
    <x v="1857"/>
    <x v="1856"/>
    <x v="3"/>
    <b v="0"/>
    <n v="22"/>
    <x v="0"/>
    <x v="11"/>
  </r>
  <r>
    <x v="1858"/>
    <x v="1858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x v="1858"/>
    <x v="1857"/>
    <x v="6"/>
    <b v="0"/>
    <n v="149"/>
    <x v="0"/>
    <x v="11"/>
  </r>
  <r>
    <x v="1859"/>
    <x v="1859"/>
    <s v="Queen Kwong is going ON TOUR to London and Paris!"/>
    <n v="3000"/>
    <n v="3955"/>
    <x v="0"/>
    <x v="0"/>
    <x v="0"/>
    <n v="1316716129"/>
    <n v="1314124129"/>
    <x v="1859"/>
    <x v="1858"/>
    <x v="6"/>
    <b v="0"/>
    <n v="56"/>
    <x v="0"/>
    <x v="11"/>
  </r>
  <r>
    <x v="1860"/>
    <x v="1860"/>
    <s v="ASC had a one-of-a-kind CD release party in 2013, and we want to share it with the world - in DVD format!"/>
    <n v="750"/>
    <n v="1001"/>
    <x v="0"/>
    <x v="0"/>
    <x v="0"/>
    <n v="1391706084"/>
    <n v="1389891684"/>
    <x v="1860"/>
    <x v="1859"/>
    <x v="3"/>
    <b v="0"/>
    <n v="19"/>
    <x v="0"/>
    <x v="11"/>
  </r>
  <r>
    <x v="1861"/>
    <x v="1861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x v="1861"/>
    <x v="1860"/>
    <x v="0"/>
    <b v="0"/>
    <n v="0"/>
    <x v="1"/>
    <x v="18"/>
  </r>
  <r>
    <x v="1862"/>
    <x v="1862"/>
    <s v="Purple Fishing is an online game and social media platform for Trump Supporters and Critics to have fun finding common ground."/>
    <n v="18000"/>
    <n v="1455"/>
    <x v="2"/>
    <x v="0"/>
    <x v="0"/>
    <n v="1488958200"/>
    <n v="1484912974"/>
    <x v="1862"/>
    <x v="1861"/>
    <x v="1"/>
    <b v="0"/>
    <n v="16"/>
    <x v="1"/>
    <x v="18"/>
  </r>
  <r>
    <x v="1863"/>
    <x v="1863"/>
    <s v="This is an Android game where you take control of the zombies and try to eat your way to world domination!"/>
    <n v="2500"/>
    <n v="10"/>
    <x v="2"/>
    <x v="0"/>
    <x v="0"/>
    <n v="1402600085"/>
    <n v="1400008085"/>
    <x v="1863"/>
    <x v="1862"/>
    <x v="3"/>
    <b v="0"/>
    <n v="2"/>
    <x v="1"/>
    <x v="18"/>
  </r>
  <r>
    <x v="1864"/>
    <x v="1864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x v="1864"/>
    <x v="1863"/>
    <x v="3"/>
    <b v="0"/>
    <n v="48"/>
    <x v="1"/>
    <x v="18"/>
  </r>
  <r>
    <x v="1865"/>
    <x v="1865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x v="1865"/>
    <x v="1864"/>
    <x v="2"/>
    <b v="0"/>
    <n v="2"/>
    <x v="1"/>
    <x v="18"/>
  </r>
  <r>
    <x v="1866"/>
    <x v="1866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x v="1866"/>
    <x v="1865"/>
    <x v="1"/>
    <b v="0"/>
    <n v="2"/>
    <x v="1"/>
    <x v="18"/>
  </r>
  <r>
    <x v="1867"/>
    <x v="1867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x v="1867"/>
    <x v="1866"/>
    <x v="2"/>
    <b v="0"/>
    <n v="1"/>
    <x v="1"/>
    <x v="18"/>
  </r>
  <r>
    <x v="1868"/>
    <x v="1868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x v="1868"/>
    <x v="1867"/>
    <x v="0"/>
    <b v="0"/>
    <n v="17"/>
    <x v="1"/>
    <x v="18"/>
  </r>
  <r>
    <x v="1869"/>
    <x v="1869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x v="1869"/>
    <x v="1868"/>
    <x v="1"/>
    <b v="0"/>
    <n v="0"/>
    <x v="1"/>
    <x v="18"/>
  </r>
  <r>
    <x v="1870"/>
    <x v="1870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x v="1870"/>
    <x v="1869"/>
    <x v="2"/>
    <b v="0"/>
    <n v="11"/>
    <x v="1"/>
    <x v="18"/>
  </r>
  <r>
    <x v="1871"/>
    <x v="1871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x v="1871"/>
    <x v="1870"/>
    <x v="3"/>
    <b v="0"/>
    <n v="95"/>
    <x v="1"/>
    <x v="18"/>
  </r>
  <r>
    <x v="1872"/>
    <x v="1872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x v="1872"/>
    <x v="1871"/>
    <x v="0"/>
    <b v="0"/>
    <n v="13"/>
    <x v="1"/>
    <x v="18"/>
  </r>
  <r>
    <x v="1873"/>
    <x v="1873"/>
    <s v="It's time for The Red Card Blue Card Game to be available everywhere! Help save the sanity of ALL parent's! Help make it an App!!"/>
    <n v="8000"/>
    <n v="36"/>
    <x v="2"/>
    <x v="5"/>
    <x v="5"/>
    <n v="1436373900"/>
    <n v="1433861210"/>
    <x v="1873"/>
    <x v="1872"/>
    <x v="0"/>
    <b v="0"/>
    <n v="2"/>
    <x v="1"/>
    <x v="18"/>
  </r>
  <r>
    <x v="1874"/>
    <x v="1874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x v="1874"/>
    <x v="1873"/>
    <x v="2"/>
    <b v="0"/>
    <n v="2"/>
    <x v="1"/>
    <x v="18"/>
  </r>
  <r>
    <x v="1875"/>
    <x v="1875"/>
    <s v="Sea opposition of Crab's family and angry fishes. Who is going to win, and who is going to loose ?!"/>
    <n v="10000"/>
    <n v="51"/>
    <x v="2"/>
    <x v="0"/>
    <x v="0"/>
    <n v="1470519308"/>
    <n v="1465335308"/>
    <x v="1875"/>
    <x v="1874"/>
    <x v="2"/>
    <b v="0"/>
    <n v="3"/>
    <x v="1"/>
    <x v="18"/>
  </r>
  <r>
    <x v="1876"/>
    <x v="1876"/>
    <s v="An arcade styled side scroller. Help Bob the pilot steer his plane through hordes of migrating birds strapped with explosives."/>
    <n v="280"/>
    <n v="0"/>
    <x v="2"/>
    <x v="2"/>
    <x v="2"/>
    <n v="1402901405"/>
    <n v="1400309405"/>
    <x v="1876"/>
    <x v="1875"/>
    <x v="3"/>
    <b v="0"/>
    <n v="0"/>
    <x v="1"/>
    <x v="18"/>
  </r>
  <r>
    <x v="1877"/>
    <x v="1877"/>
    <s v="It's obvious you won't survive by your wits alone. Unfortunately that's all you've got, Chip. Run!"/>
    <n v="60"/>
    <n v="0"/>
    <x v="2"/>
    <x v="0"/>
    <x v="0"/>
    <n v="1425170525"/>
    <n v="1422664925"/>
    <x v="1877"/>
    <x v="1876"/>
    <x v="0"/>
    <b v="0"/>
    <n v="0"/>
    <x v="1"/>
    <x v="18"/>
  </r>
  <r>
    <x v="1878"/>
    <x v="1878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x v="1878"/>
    <x v="1877"/>
    <x v="3"/>
    <b v="0"/>
    <n v="0"/>
    <x v="1"/>
    <x v="18"/>
  </r>
  <r>
    <x v="1879"/>
    <x v="1879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x v="1879"/>
    <x v="1878"/>
    <x v="2"/>
    <b v="0"/>
    <n v="2"/>
    <x v="1"/>
    <x v="18"/>
  </r>
  <r>
    <x v="1880"/>
    <x v="1880"/>
    <s v="Sim Betting Football is the only football (soccer) betting simulation  game."/>
    <n v="5000"/>
    <n v="1004"/>
    <x v="2"/>
    <x v="1"/>
    <x v="1"/>
    <n v="1459341380"/>
    <n v="1456839380"/>
    <x v="1880"/>
    <x v="1879"/>
    <x v="2"/>
    <b v="0"/>
    <n v="24"/>
    <x v="1"/>
    <x v="18"/>
  </r>
  <r>
    <x v="1881"/>
    <x v="1881"/>
    <s v="We're now raising money to produce a music video. Those who donate get a vote in deciding which song!"/>
    <n v="2000"/>
    <n v="3453.69"/>
    <x v="0"/>
    <x v="0"/>
    <x v="0"/>
    <n v="1425955189"/>
    <n v="1423366789"/>
    <x v="1881"/>
    <x v="1880"/>
    <x v="0"/>
    <b v="0"/>
    <n v="70"/>
    <x v="0"/>
    <x v="14"/>
  </r>
  <r>
    <x v="1882"/>
    <x v="1882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x v="1882"/>
    <x v="1881"/>
    <x v="5"/>
    <b v="0"/>
    <n v="81"/>
    <x v="0"/>
    <x v="14"/>
  </r>
  <r>
    <x v="1883"/>
    <x v="1883"/>
    <s v="Afraid Of Figs is a high energy pop/rock band, with off-the-wall humor, catchy hooks, and wild interactive live shows."/>
    <n v="999"/>
    <n v="1047"/>
    <x v="0"/>
    <x v="0"/>
    <x v="0"/>
    <n v="1333921508"/>
    <n v="1331333108"/>
    <x v="1883"/>
    <x v="1882"/>
    <x v="5"/>
    <b v="0"/>
    <n v="32"/>
    <x v="0"/>
    <x v="14"/>
  </r>
  <r>
    <x v="1884"/>
    <x v="1884"/>
    <s v="Glad Hearts Latest Album, Twenty Two, Pressed In A Very Limited Edition On Beautiful Vinyl With Accompanying Digital Download"/>
    <n v="1000"/>
    <n v="1351"/>
    <x v="0"/>
    <x v="0"/>
    <x v="0"/>
    <n v="1354017600"/>
    <n v="1350967535"/>
    <x v="1884"/>
    <x v="1883"/>
    <x v="5"/>
    <b v="0"/>
    <n v="26"/>
    <x v="0"/>
    <x v="14"/>
  </r>
  <r>
    <x v="1885"/>
    <x v="1885"/>
    <s v="KATA's debut album 'The Rising' is ready for your ears, now all we need to do is press the vinyl. That's where you come in!"/>
    <n v="4575"/>
    <n v="5322"/>
    <x v="0"/>
    <x v="0"/>
    <x v="0"/>
    <n v="1344636000"/>
    <n v="1341800110"/>
    <x v="1885"/>
    <x v="1884"/>
    <x v="5"/>
    <b v="0"/>
    <n v="105"/>
    <x v="0"/>
    <x v="14"/>
  </r>
  <r>
    <x v="1886"/>
    <x v="1886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x v="1886"/>
    <x v="1885"/>
    <x v="3"/>
    <b v="0"/>
    <n v="29"/>
    <x v="0"/>
    <x v="14"/>
  </r>
  <r>
    <x v="1887"/>
    <x v="1887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x v="1887"/>
    <x v="1886"/>
    <x v="0"/>
    <b v="0"/>
    <n v="8"/>
    <x v="0"/>
    <x v="14"/>
  </r>
  <r>
    <x v="1888"/>
    <x v="1888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x v="1888"/>
    <x v="1887"/>
    <x v="7"/>
    <b v="0"/>
    <n v="89"/>
    <x v="0"/>
    <x v="14"/>
  </r>
  <r>
    <x v="1889"/>
    <x v="1889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x v="1889"/>
    <x v="1888"/>
    <x v="4"/>
    <b v="0"/>
    <n v="44"/>
    <x v="0"/>
    <x v="14"/>
  </r>
  <r>
    <x v="1890"/>
    <x v="1890"/>
    <s v="We want to record a live album at this year's annual Boxing Day show at the Arden Gild Hall - we need your help to do it!"/>
    <n v="12000"/>
    <n v="17350.13"/>
    <x v="0"/>
    <x v="0"/>
    <x v="0"/>
    <n v="1355597528"/>
    <n v="1353005528"/>
    <x v="1890"/>
    <x v="1889"/>
    <x v="5"/>
    <b v="0"/>
    <n v="246"/>
    <x v="0"/>
    <x v="14"/>
  </r>
  <r>
    <x v="1891"/>
    <x v="1891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x v="1891"/>
    <x v="1890"/>
    <x v="7"/>
    <b v="0"/>
    <n v="120"/>
    <x v="0"/>
    <x v="14"/>
  </r>
  <r>
    <x v="1892"/>
    <x v="1892"/>
    <s v="Nemes has just recorded a new album and is raising $500 to get it mixed and mastered professionally."/>
    <n v="500"/>
    <n v="683"/>
    <x v="0"/>
    <x v="0"/>
    <x v="0"/>
    <n v="1307459881"/>
    <n v="1304867881"/>
    <x v="1892"/>
    <x v="1891"/>
    <x v="6"/>
    <b v="0"/>
    <n v="26"/>
    <x v="0"/>
    <x v="14"/>
  </r>
  <r>
    <x v="1893"/>
    <x v="1893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x v="1893"/>
    <x v="1892"/>
    <x v="6"/>
    <b v="0"/>
    <n v="45"/>
    <x v="0"/>
    <x v="14"/>
  </r>
  <r>
    <x v="1894"/>
    <x v="1894"/>
    <s v="Im trying to raise $1000 for a 3 song EP in a studio!"/>
    <n v="1000"/>
    <n v="1145"/>
    <x v="0"/>
    <x v="0"/>
    <x v="0"/>
    <n v="1329082983"/>
    <n v="1326404583"/>
    <x v="1894"/>
    <x v="1893"/>
    <x v="5"/>
    <b v="0"/>
    <n v="20"/>
    <x v="0"/>
    <x v="14"/>
  </r>
  <r>
    <x v="1895"/>
    <x v="1895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x v="1895"/>
    <x v="1894"/>
    <x v="0"/>
    <b v="0"/>
    <n v="47"/>
    <x v="0"/>
    <x v="14"/>
  </r>
  <r>
    <x v="1896"/>
    <x v="1896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x v="1896"/>
    <x v="1895"/>
    <x v="5"/>
    <b v="0"/>
    <n v="13"/>
    <x v="0"/>
    <x v="14"/>
  </r>
  <r>
    <x v="1897"/>
    <x v="1897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x v="1897"/>
    <x v="1896"/>
    <x v="3"/>
    <b v="0"/>
    <n v="183"/>
    <x v="0"/>
    <x v="14"/>
  </r>
  <r>
    <x v="1898"/>
    <x v="1898"/>
    <s v="We are heading into the studio to create the most soulfully orchestrated Indie Pop masterpiece mankind has ever witnessed."/>
    <n v="1000"/>
    <n v="1445"/>
    <x v="0"/>
    <x v="0"/>
    <x v="0"/>
    <n v="1454349600"/>
    <n v="1451277473"/>
    <x v="1898"/>
    <x v="1897"/>
    <x v="2"/>
    <b v="0"/>
    <n v="21"/>
    <x v="0"/>
    <x v="14"/>
  </r>
  <r>
    <x v="1899"/>
    <x v="1899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x v="1899"/>
    <x v="1898"/>
    <x v="0"/>
    <b v="0"/>
    <n v="42"/>
    <x v="0"/>
    <x v="14"/>
  </r>
  <r>
    <x v="1900"/>
    <x v="1900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x v="1900"/>
    <x v="1899"/>
    <x v="5"/>
    <b v="0"/>
    <n v="54"/>
    <x v="0"/>
    <x v="14"/>
  </r>
  <r>
    <x v="1901"/>
    <x v="1901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x v="1901"/>
    <x v="1900"/>
    <x v="0"/>
    <b v="0"/>
    <n v="25"/>
    <x v="1"/>
    <x v="29"/>
  </r>
  <r>
    <x v="1902"/>
    <x v="1902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x v="1902"/>
    <x v="1901"/>
    <x v="0"/>
    <b v="0"/>
    <n v="3"/>
    <x v="1"/>
    <x v="29"/>
  </r>
  <r>
    <x v="1903"/>
    <x v="1903"/>
    <s v="A cool smart laser pointer for presenting professionals. Unique by design, widest functional coverage for both IOS and Android."/>
    <n v="3000"/>
    <n v="1398"/>
    <x v="2"/>
    <x v="0"/>
    <x v="0"/>
    <n v="1485541791"/>
    <n v="1480357791"/>
    <x v="1903"/>
    <x v="1902"/>
    <x v="1"/>
    <b v="0"/>
    <n v="41"/>
    <x v="1"/>
    <x v="29"/>
  </r>
  <r>
    <x v="1904"/>
    <x v="1904"/>
    <s v="Animals knocking over your waste wheeler making a mess on trash day? The S.A.D.L. will help prevent that from happening!"/>
    <n v="50000"/>
    <n v="50"/>
    <x v="2"/>
    <x v="0"/>
    <x v="0"/>
    <n v="1451752021"/>
    <n v="1447864021"/>
    <x v="1904"/>
    <x v="1903"/>
    <x v="2"/>
    <b v="0"/>
    <n v="2"/>
    <x v="1"/>
    <x v="29"/>
  </r>
  <r>
    <x v="1905"/>
    <x v="1905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x v="1905"/>
    <x v="1904"/>
    <x v="3"/>
    <b v="0"/>
    <n v="4"/>
    <x v="1"/>
    <x v="29"/>
  </r>
  <r>
    <x v="1906"/>
    <x v="1906"/>
    <s v="Max 5Tb storage, Wired lan, Additional USB ports and Hi-res DAC, 10000mAh battery, Real portable docking station"/>
    <n v="50000"/>
    <n v="21380"/>
    <x v="2"/>
    <x v="0"/>
    <x v="0"/>
    <n v="1466697983"/>
    <n v="1464105983"/>
    <x v="1906"/>
    <x v="1905"/>
    <x v="2"/>
    <b v="0"/>
    <n v="99"/>
    <x v="1"/>
    <x v="29"/>
  </r>
  <r>
    <x v="1907"/>
    <x v="1907"/>
    <s v="Litter-Buddy is great economical alternative to leading pet waste disposal systems with cartridge bag elements."/>
    <n v="30000"/>
    <n v="85"/>
    <x v="2"/>
    <x v="0"/>
    <x v="0"/>
    <n v="1400853925"/>
    <n v="1399557925"/>
    <x v="1907"/>
    <x v="1906"/>
    <x v="3"/>
    <b v="0"/>
    <n v="4"/>
    <x v="1"/>
    <x v="29"/>
  </r>
  <r>
    <x v="1908"/>
    <x v="1908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x v="1908"/>
    <x v="1907"/>
    <x v="2"/>
    <b v="0"/>
    <n v="4"/>
    <x v="1"/>
    <x v="29"/>
  </r>
  <r>
    <x v="1909"/>
    <x v="1909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x v="1909"/>
    <x v="1908"/>
    <x v="3"/>
    <b v="0"/>
    <n v="38"/>
    <x v="1"/>
    <x v="29"/>
  </r>
  <r>
    <x v="1910"/>
    <x v="1910"/>
    <s v="Thinking Cleaner is an add-on for your iRobotÂ® RoombaÂ® 700/800 that makes it smarter and aware of its owner."/>
    <n v="85000"/>
    <n v="33486"/>
    <x v="2"/>
    <x v="9"/>
    <x v="3"/>
    <n v="1446331500"/>
    <n v="1442531217"/>
    <x v="1910"/>
    <x v="1909"/>
    <x v="0"/>
    <b v="0"/>
    <n v="285"/>
    <x v="1"/>
    <x v="29"/>
  </r>
  <r>
    <x v="1911"/>
    <x v="1911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x v="1911"/>
    <x v="1910"/>
    <x v="3"/>
    <b v="0"/>
    <n v="1"/>
    <x v="1"/>
    <x v="29"/>
  </r>
  <r>
    <x v="1912"/>
    <x v="1912"/>
    <s v="Finally! Electrical Wiring Testing Made Easy...  Designed by a Professional for Professionals, Homeowners and DIYs, Too!"/>
    <n v="5000"/>
    <n v="2965"/>
    <x v="2"/>
    <x v="0"/>
    <x v="0"/>
    <n v="1433395560"/>
    <n v="1430803560"/>
    <x v="1912"/>
    <x v="1911"/>
    <x v="0"/>
    <b v="0"/>
    <n v="42"/>
    <x v="1"/>
    <x v="29"/>
  </r>
  <r>
    <x v="1913"/>
    <x v="1913"/>
    <s v="Tibio is a revolutionary new product designed to solve an age old problem."/>
    <n v="48000"/>
    <n v="637"/>
    <x v="2"/>
    <x v="1"/>
    <x v="1"/>
    <n v="1412770578"/>
    <n v="1410178578"/>
    <x v="1913"/>
    <x v="1912"/>
    <x v="3"/>
    <b v="0"/>
    <n v="26"/>
    <x v="1"/>
    <x v="29"/>
  </r>
  <r>
    <x v="1914"/>
    <x v="1914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x v="1914"/>
    <x v="1913"/>
    <x v="3"/>
    <b v="0"/>
    <n v="2"/>
    <x v="1"/>
    <x v="29"/>
  </r>
  <r>
    <x v="1915"/>
    <x v="1915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x v="1915"/>
    <x v="1914"/>
    <x v="3"/>
    <b v="0"/>
    <n v="4"/>
    <x v="1"/>
    <x v="29"/>
  </r>
  <r>
    <x v="1916"/>
    <x v="1916"/>
    <s v="The Paint Can Holder Makes Painting Easier and Safer on Extension Ladders."/>
    <n v="20000"/>
    <n v="102"/>
    <x v="2"/>
    <x v="0"/>
    <x v="0"/>
    <n v="1478542375"/>
    <n v="1476378775"/>
    <x v="1916"/>
    <x v="1915"/>
    <x v="2"/>
    <b v="0"/>
    <n v="6"/>
    <x v="1"/>
    <x v="29"/>
  </r>
  <r>
    <x v="1917"/>
    <x v="1917"/>
    <s v="Let's build a legendary brand altogether"/>
    <n v="390000"/>
    <n v="205025"/>
    <x v="2"/>
    <x v="7"/>
    <x v="6"/>
    <n v="1486708133"/>
    <n v="1484116133"/>
    <x v="1917"/>
    <x v="1916"/>
    <x v="1"/>
    <b v="0"/>
    <n v="70"/>
    <x v="1"/>
    <x v="29"/>
  </r>
  <r>
    <x v="1918"/>
    <x v="1918"/>
    <s v="Repel Japanese beetles and garden pests. Grow organic fruit and vegetables to help the environment, one plant at a time."/>
    <n v="25000"/>
    <n v="260"/>
    <x v="2"/>
    <x v="0"/>
    <x v="0"/>
    <n v="1407869851"/>
    <n v="1404845851"/>
    <x v="1918"/>
    <x v="1917"/>
    <x v="3"/>
    <b v="0"/>
    <n v="9"/>
    <x v="1"/>
    <x v="29"/>
  </r>
  <r>
    <x v="1919"/>
    <x v="1919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x v="1919"/>
    <x v="1918"/>
    <x v="0"/>
    <b v="0"/>
    <n v="8"/>
    <x v="1"/>
    <x v="29"/>
  </r>
  <r>
    <x v="1920"/>
    <x v="1920"/>
    <s v="A new concept in bike light safety, protecting cyclists from being hit in the side. Bright, amber sideways."/>
    <n v="10000"/>
    <n v="4303"/>
    <x v="2"/>
    <x v="1"/>
    <x v="1"/>
    <n v="1445468400"/>
    <n v="1443042061"/>
    <x v="1920"/>
    <x v="1919"/>
    <x v="0"/>
    <b v="0"/>
    <n v="105"/>
    <x v="1"/>
    <x v="29"/>
  </r>
  <r>
    <x v="1921"/>
    <x v="1921"/>
    <s v="The Fine Spirits are making an album, but we need your help!"/>
    <n v="1500"/>
    <n v="2052"/>
    <x v="0"/>
    <x v="0"/>
    <x v="0"/>
    <n v="1342243143"/>
    <n v="1339651143"/>
    <x v="1921"/>
    <x v="1920"/>
    <x v="5"/>
    <b v="0"/>
    <n v="38"/>
    <x v="0"/>
    <x v="14"/>
  </r>
  <r>
    <x v="1922"/>
    <x v="1922"/>
    <s v="Low Weather's debut album is halfway finished.  With your help and your help alone we can record the rest!"/>
    <n v="2000"/>
    <n v="2311"/>
    <x v="0"/>
    <x v="0"/>
    <x v="0"/>
    <n v="1386828507"/>
    <n v="1384236507"/>
    <x v="1922"/>
    <x v="1921"/>
    <x v="4"/>
    <b v="0"/>
    <n v="64"/>
    <x v="0"/>
    <x v="14"/>
  </r>
  <r>
    <x v="1923"/>
    <x v="1923"/>
    <s v="We just finished recording our first album! All we need is a little extra help to be able to get it printed!"/>
    <n v="125"/>
    <n v="301"/>
    <x v="0"/>
    <x v="0"/>
    <x v="0"/>
    <n v="1317099540"/>
    <n v="1313612532"/>
    <x v="1923"/>
    <x v="1922"/>
    <x v="6"/>
    <b v="0"/>
    <n v="13"/>
    <x v="0"/>
    <x v="14"/>
  </r>
  <r>
    <x v="1924"/>
    <x v="1924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x v="1924"/>
    <x v="1923"/>
    <x v="3"/>
    <b v="0"/>
    <n v="33"/>
    <x v="0"/>
    <x v="14"/>
  </r>
  <r>
    <x v="1925"/>
    <x v="1925"/>
    <s v="The Freakniks are making their psychedelic freak-folk debut studio album and they need your help."/>
    <n v="1500"/>
    <n v="1655"/>
    <x v="0"/>
    <x v="0"/>
    <x v="0"/>
    <n v="1381449600"/>
    <n v="1379540288"/>
    <x v="1925"/>
    <x v="1924"/>
    <x v="4"/>
    <b v="0"/>
    <n v="52"/>
    <x v="0"/>
    <x v="14"/>
  </r>
  <r>
    <x v="1926"/>
    <x v="1926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x v="1926"/>
    <x v="1925"/>
    <x v="7"/>
    <b v="0"/>
    <n v="107"/>
    <x v="0"/>
    <x v="14"/>
  </r>
  <r>
    <x v="1927"/>
    <x v="1927"/>
    <s v="Hampshire is headed to GBS Detroit."/>
    <n v="600"/>
    <n v="620"/>
    <x v="0"/>
    <x v="0"/>
    <x v="0"/>
    <n v="1331182740"/>
    <n v="1329856839"/>
    <x v="1927"/>
    <x v="1926"/>
    <x v="5"/>
    <b v="0"/>
    <n v="11"/>
    <x v="0"/>
    <x v="14"/>
  </r>
  <r>
    <x v="1928"/>
    <x v="1928"/>
    <s v="Help us master and release our debut album &quot;The Kaleidoscope Dawn&quot;"/>
    <n v="2550"/>
    <n v="2630"/>
    <x v="0"/>
    <x v="0"/>
    <x v="0"/>
    <n v="1367940794"/>
    <n v="1365348794"/>
    <x v="1928"/>
    <x v="1927"/>
    <x v="4"/>
    <b v="0"/>
    <n v="34"/>
    <x v="0"/>
    <x v="14"/>
  </r>
  <r>
    <x v="1929"/>
    <x v="1929"/>
    <s v="Trying to raise funds to release a full-length album on LP and CD by my post-punk studio project, Surplus 1980."/>
    <n v="3200"/>
    <n v="3210"/>
    <x v="0"/>
    <x v="0"/>
    <x v="0"/>
    <n v="1309825866"/>
    <n v="1306197066"/>
    <x v="1929"/>
    <x v="1928"/>
    <x v="6"/>
    <b v="0"/>
    <n v="75"/>
    <x v="0"/>
    <x v="14"/>
  </r>
  <r>
    <x v="1930"/>
    <x v="1930"/>
    <s v="We're nearly done recording, but we're out of money! Help us release the record!!!"/>
    <n v="1000"/>
    <n v="1270"/>
    <x v="0"/>
    <x v="0"/>
    <x v="0"/>
    <n v="1373203482"/>
    <n v="1368019482"/>
    <x v="1930"/>
    <x v="1929"/>
    <x v="4"/>
    <b v="0"/>
    <n v="26"/>
    <x v="0"/>
    <x v="14"/>
  </r>
  <r>
    <x v="1931"/>
    <x v="1931"/>
    <s v="We're an indie rock band from Clearwater, FL headed back into the studio to finish our latest EP."/>
    <n v="2000"/>
    <n v="2412.02"/>
    <x v="0"/>
    <x v="0"/>
    <x v="0"/>
    <n v="1337657400"/>
    <n v="1336512309"/>
    <x v="1931"/>
    <x v="1930"/>
    <x v="5"/>
    <b v="0"/>
    <n v="50"/>
    <x v="0"/>
    <x v="14"/>
  </r>
  <r>
    <x v="1932"/>
    <x v="1932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x v="1932"/>
    <x v="1931"/>
    <x v="5"/>
    <b v="0"/>
    <n v="80"/>
    <x v="0"/>
    <x v="14"/>
  </r>
  <r>
    <x v="1933"/>
    <x v="1933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x v="1933"/>
    <x v="1932"/>
    <x v="3"/>
    <b v="0"/>
    <n v="110"/>
    <x v="0"/>
    <x v="14"/>
  </r>
  <r>
    <x v="1934"/>
    <x v="1934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x v="1934"/>
    <x v="1933"/>
    <x v="6"/>
    <b v="0"/>
    <n v="77"/>
    <x v="0"/>
    <x v="14"/>
  </r>
  <r>
    <x v="1935"/>
    <x v="1935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x v="1935"/>
    <x v="1934"/>
    <x v="3"/>
    <b v="0"/>
    <n v="50"/>
    <x v="0"/>
    <x v="14"/>
  </r>
  <r>
    <x v="1936"/>
    <x v="1936"/>
    <s v="Hey, we're Grandkids! We have enough songs to record an LP, and we need your help! We're going to make you proud, promise!"/>
    <n v="7500"/>
    <n v="8739.01"/>
    <x v="0"/>
    <x v="0"/>
    <x v="0"/>
    <n v="1323151140"/>
    <n v="1320528070"/>
    <x v="1936"/>
    <x v="1935"/>
    <x v="6"/>
    <b v="0"/>
    <n v="145"/>
    <x v="0"/>
    <x v="14"/>
  </r>
  <r>
    <x v="1937"/>
    <x v="1937"/>
    <s v="My Pal Val is headed to Groovebox Studios in Detroit, Michigan on June 15th to record and film a live GBS Detroit EP."/>
    <n v="600"/>
    <n v="1123.47"/>
    <x v="0"/>
    <x v="0"/>
    <x v="0"/>
    <n v="1339732740"/>
    <n v="1338346281"/>
    <x v="1937"/>
    <x v="1936"/>
    <x v="5"/>
    <b v="0"/>
    <n v="29"/>
    <x v="0"/>
    <x v="14"/>
  </r>
  <r>
    <x v="1938"/>
    <x v="1938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x v="1938"/>
    <x v="1937"/>
    <x v="4"/>
    <b v="0"/>
    <n v="114"/>
    <x v="0"/>
    <x v="14"/>
  </r>
  <r>
    <x v="1939"/>
    <x v="1939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x v="1939"/>
    <x v="1938"/>
    <x v="4"/>
    <b v="0"/>
    <n v="96"/>
    <x v="0"/>
    <x v="14"/>
  </r>
  <r>
    <x v="1940"/>
    <x v="1940"/>
    <s v="K. is about *this* close to finishing up our third record, History Grows.  Now we just need to master it and release it!"/>
    <n v="650"/>
    <n v="1111"/>
    <x v="0"/>
    <x v="0"/>
    <x v="0"/>
    <n v="1308110340"/>
    <n v="1304770233"/>
    <x v="1940"/>
    <x v="1939"/>
    <x v="6"/>
    <b v="0"/>
    <n v="31"/>
    <x v="0"/>
    <x v="14"/>
  </r>
  <r>
    <x v="1941"/>
    <x v="1941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x v="1941"/>
    <x v="1940"/>
    <x v="3"/>
    <b v="1"/>
    <n v="4883"/>
    <x v="0"/>
    <x v="30"/>
  </r>
  <r>
    <x v="1942"/>
    <x v="1942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x v="1942"/>
    <x v="1941"/>
    <x v="6"/>
    <b v="1"/>
    <n v="95"/>
    <x v="0"/>
    <x v="30"/>
  </r>
  <r>
    <x v="1943"/>
    <x v="1943"/>
    <s v="Next-gen 100% open-source sensor beacon platform designed especially for makers, developers and IoT companies."/>
    <n v="10000"/>
    <n v="170525"/>
    <x v="0"/>
    <x v="0"/>
    <x v="0"/>
    <n v="1470896916"/>
    <n v="1467008916"/>
    <x v="1943"/>
    <x v="1942"/>
    <x v="2"/>
    <b v="1"/>
    <n v="2478"/>
    <x v="0"/>
    <x v="30"/>
  </r>
  <r>
    <x v="1944"/>
    <x v="1944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x v="1944"/>
    <x v="1943"/>
    <x v="3"/>
    <b v="1"/>
    <n v="1789"/>
    <x v="0"/>
    <x v="30"/>
  </r>
  <r>
    <x v="1945"/>
    <x v="1945"/>
    <s v="A new electronic musical instrument which allows you to play, learn and perform music using any sound you can imagine."/>
    <n v="100000"/>
    <n v="348018"/>
    <x v="0"/>
    <x v="3"/>
    <x v="3"/>
    <n v="1436680958"/>
    <n v="1433224958"/>
    <x v="1945"/>
    <x v="1944"/>
    <x v="0"/>
    <b v="1"/>
    <n v="680"/>
    <x v="0"/>
    <x v="30"/>
  </r>
  <r>
    <x v="1946"/>
    <x v="1946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x v="1946"/>
    <x v="1945"/>
    <x v="3"/>
    <b v="1"/>
    <n v="70"/>
    <x v="0"/>
    <x v="30"/>
  </r>
  <r>
    <x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x v="1947"/>
    <x v="1946"/>
    <x v="8"/>
    <b v="1"/>
    <n v="23"/>
    <x v="0"/>
    <x v="30"/>
  </r>
  <r>
    <x v="1948"/>
    <x v="1948"/>
    <s v="10 times more powerful than Raspberry Pi 3, x86 64-bit architecture"/>
    <n v="100000"/>
    <n v="800211"/>
    <x v="0"/>
    <x v="0"/>
    <x v="0"/>
    <n v="1465232520"/>
    <n v="1460557809"/>
    <x v="1948"/>
    <x v="1947"/>
    <x v="2"/>
    <b v="1"/>
    <n v="4245"/>
    <x v="0"/>
    <x v="30"/>
  </r>
  <r>
    <x v="1949"/>
    <x v="1949"/>
    <s v="#ShakeYourPower brings clean energy to places in the world without electricity through the power of music."/>
    <n v="50000"/>
    <n v="53001.3"/>
    <x v="0"/>
    <x v="1"/>
    <x v="1"/>
    <n v="1404986951"/>
    <n v="1402394951"/>
    <x v="1949"/>
    <x v="1948"/>
    <x v="3"/>
    <b v="1"/>
    <n v="943"/>
    <x v="0"/>
    <x v="30"/>
  </r>
  <r>
    <x v="1950"/>
    <x v="1950"/>
    <s v="We're building snap-together model trebuchets that are perfect for office warfare or annoying your roommate!"/>
    <n v="48000"/>
    <n v="96248.960000000006"/>
    <x v="0"/>
    <x v="0"/>
    <x v="0"/>
    <n v="1303446073"/>
    <n v="1300767673"/>
    <x v="1950"/>
    <x v="1949"/>
    <x v="6"/>
    <b v="1"/>
    <n v="1876"/>
    <x v="0"/>
    <x v="30"/>
  </r>
  <r>
    <x v="1951"/>
    <x v="1951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x v="1951"/>
    <x v="1950"/>
    <x v="2"/>
    <b v="1"/>
    <n v="834"/>
    <x v="0"/>
    <x v="30"/>
  </r>
  <r>
    <x v="1952"/>
    <x v="1952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x v="1952"/>
    <x v="1951"/>
    <x v="4"/>
    <b v="1"/>
    <n v="682"/>
    <x v="0"/>
    <x v="30"/>
  </r>
  <r>
    <x v="1953"/>
    <x v="1953"/>
    <s v="The NTH is an open source music synthesizer featuring instant fun, awesome sound, and a hackable design."/>
    <n v="15000"/>
    <n v="33892"/>
    <x v="0"/>
    <x v="0"/>
    <x v="0"/>
    <n v="1330657200"/>
    <n v="1328158065"/>
    <x v="1953"/>
    <x v="1952"/>
    <x v="5"/>
    <b v="1"/>
    <n v="147"/>
    <x v="0"/>
    <x v="30"/>
  </r>
  <r>
    <x v="1954"/>
    <x v="1954"/>
    <s v="The First Home Battery System You Simply Plug in to Install"/>
    <n v="50000"/>
    <n v="349474"/>
    <x v="0"/>
    <x v="0"/>
    <x v="0"/>
    <n v="1457758800"/>
    <n v="1453730176"/>
    <x v="1954"/>
    <x v="1953"/>
    <x v="2"/>
    <b v="1"/>
    <n v="415"/>
    <x v="0"/>
    <x v="30"/>
  </r>
  <r>
    <x v="1955"/>
    <x v="1955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x v="1955"/>
    <x v="1954"/>
    <x v="5"/>
    <b v="1"/>
    <n v="290"/>
    <x v="0"/>
    <x v="30"/>
  </r>
  <r>
    <x v="1956"/>
    <x v="1956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x v="1956"/>
    <x v="1955"/>
    <x v="0"/>
    <b v="1"/>
    <n v="365"/>
    <x v="0"/>
    <x v="30"/>
  </r>
  <r>
    <x v="1957"/>
    <x v="1957"/>
    <s v="An open hardware platform for the best microcontroller in the world."/>
    <n v="30000"/>
    <n v="50251.41"/>
    <x v="0"/>
    <x v="0"/>
    <x v="0"/>
    <n v="1351304513"/>
    <n v="1348712513"/>
    <x v="1957"/>
    <x v="1956"/>
    <x v="5"/>
    <b v="1"/>
    <n v="660"/>
    <x v="0"/>
    <x v="30"/>
  </r>
  <r>
    <x v="1958"/>
    <x v="1958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x v="1958"/>
    <x v="1957"/>
    <x v="4"/>
    <b v="1"/>
    <n v="1356"/>
    <x v="0"/>
    <x v="30"/>
  </r>
  <r>
    <x v="1959"/>
    <x v="1959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x v="1959"/>
    <x v="1958"/>
    <x v="3"/>
    <b v="1"/>
    <n v="424"/>
    <x v="0"/>
    <x v="30"/>
  </r>
  <r>
    <x v="1960"/>
    <x v="1960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x v="1960"/>
    <x v="1959"/>
    <x v="3"/>
    <b v="1"/>
    <n v="33"/>
    <x v="0"/>
    <x v="30"/>
  </r>
  <r>
    <x v="1961"/>
    <x v="1961"/>
    <s v="This DIY kit helps analyze materials and contaminants. We need your help to build a library of open-source spectral data."/>
    <n v="10000"/>
    <n v="110538.12"/>
    <x v="0"/>
    <x v="0"/>
    <x v="0"/>
    <n v="1349495940"/>
    <n v="1346042417"/>
    <x v="1961"/>
    <x v="1960"/>
    <x v="5"/>
    <b v="1"/>
    <n v="1633"/>
    <x v="0"/>
    <x v="30"/>
  </r>
  <r>
    <x v="1962"/>
    <x v="1962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x v="1962"/>
    <x v="1961"/>
    <x v="3"/>
    <b v="1"/>
    <n v="306"/>
    <x v="0"/>
    <x v="30"/>
  </r>
  <r>
    <x v="1963"/>
    <x v="1963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x v="1963"/>
    <x v="1962"/>
    <x v="3"/>
    <b v="1"/>
    <n v="205"/>
    <x v="0"/>
    <x v="30"/>
  </r>
  <r>
    <x v="1964"/>
    <x v="1964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x v="1964"/>
    <x v="1963"/>
    <x v="2"/>
    <b v="1"/>
    <n v="1281"/>
    <x v="0"/>
    <x v="30"/>
  </r>
  <r>
    <x v="1965"/>
    <x v="1965"/>
    <s v="BoardX is a collection of electronic circuit boards that stack on top of one another to share resources and communicate"/>
    <n v="5000"/>
    <n v="13114"/>
    <x v="0"/>
    <x v="0"/>
    <x v="0"/>
    <n v="1326330000"/>
    <n v="1324433310"/>
    <x v="1965"/>
    <x v="1964"/>
    <x v="5"/>
    <b v="1"/>
    <n v="103"/>
    <x v="0"/>
    <x v="30"/>
  </r>
  <r>
    <x v="1966"/>
    <x v="1966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x v="1966"/>
    <x v="1965"/>
    <x v="3"/>
    <b v="1"/>
    <n v="1513"/>
    <x v="0"/>
    <x v="30"/>
  </r>
  <r>
    <x v="1967"/>
    <x v="1967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x v="1967"/>
    <x v="1966"/>
    <x v="3"/>
    <b v="1"/>
    <n v="405"/>
    <x v="0"/>
    <x v="30"/>
  </r>
  <r>
    <x v="1968"/>
    <x v="1968"/>
    <s v="Bringing the advantages of wireless smart shifting to every cyclist. FITS ANY BIKE"/>
    <n v="50000"/>
    <n v="142483"/>
    <x v="0"/>
    <x v="0"/>
    <x v="0"/>
    <n v="1480777515"/>
    <n v="1478095515"/>
    <x v="1968"/>
    <x v="1967"/>
    <x v="2"/>
    <b v="1"/>
    <n v="510"/>
    <x v="0"/>
    <x v="30"/>
  </r>
  <r>
    <x v="1969"/>
    <x v="1969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x v="1969"/>
    <x v="1968"/>
    <x v="2"/>
    <b v="1"/>
    <n v="1887"/>
    <x v="0"/>
    <x v="30"/>
  </r>
  <r>
    <x v="1970"/>
    <x v="1970"/>
    <s v="The APOC is a gamma particle detector that will help you learn about radiation and find radioactive things!"/>
    <n v="5000"/>
    <n v="56590"/>
    <x v="0"/>
    <x v="0"/>
    <x v="0"/>
    <n v="1366429101"/>
    <n v="1361248701"/>
    <x v="1970"/>
    <x v="1969"/>
    <x v="4"/>
    <b v="1"/>
    <n v="701"/>
    <x v="0"/>
    <x v="30"/>
  </r>
  <r>
    <x v="1971"/>
    <x v="1971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x v="1971"/>
    <x v="1970"/>
    <x v="4"/>
    <b v="1"/>
    <n v="3863"/>
    <x v="0"/>
    <x v="30"/>
  </r>
  <r>
    <x v="1972"/>
    <x v="1972"/>
    <s v="Jog It! Is an open source hand held controller designed to make running a program in Linux CNC (EMC2) and MACH3 a breeze."/>
    <n v="2500"/>
    <n v="16862"/>
    <x v="0"/>
    <x v="0"/>
    <x v="0"/>
    <n v="1353201444"/>
    <n v="1350605844"/>
    <x v="1972"/>
    <x v="1971"/>
    <x v="5"/>
    <b v="1"/>
    <n v="238"/>
    <x v="0"/>
    <x v="30"/>
  </r>
  <r>
    <x v="1973"/>
    <x v="1973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x v="1973"/>
    <x v="1972"/>
    <x v="2"/>
    <b v="1"/>
    <n v="2051"/>
    <x v="0"/>
    <x v="30"/>
  </r>
  <r>
    <x v="1974"/>
    <x v="1974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x v="1974"/>
    <x v="1973"/>
    <x v="4"/>
    <b v="1"/>
    <n v="402"/>
    <x v="0"/>
    <x v="30"/>
  </r>
  <r>
    <x v="1975"/>
    <x v="1975"/>
    <s v="The Bugle2 is a second generation DIY kit phono preamplifier for vinyl playback."/>
    <n v="16000"/>
    <n v="33393.339999999997"/>
    <x v="0"/>
    <x v="0"/>
    <x v="0"/>
    <n v="1362938851"/>
    <n v="1360346851"/>
    <x v="1975"/>
    <x v="1974"/>
    <x v="4"/>
    <b v="1"/>
    <n v="253"/>
    <x v="0"/>
    <x v="30"/>
  </r>
  <r>
    <x v="1976"/>
    <x v="1976"/>
    <s v="Can you help us make an ultra bright white one a reality?"/>
    <n v="4000"/>
    <n v="13864"/>
    <x v="0"/>
    <x v="1"/>
    <x v="1"/>
    <n v="1373751325"/>
    <n v="1371159325"/>
    <x v="1976"/>
    <x v="1975"/>
    <x v="4"/>
    <b v="1"/>
    <n v="473"/>
    <x v="0"/>
    <x v="30"/>
  </r>
  <r>
    <x v="1977"/>
    <x v="1977"/>
    <s v="Ario learns about you, syncs your body clock, and keeps you healthy through natural lighting patterns."/>
    <n v="50000"/>
    <n v="201165"/>
    <x v="0"/>
    <x v="0"/>
    <x v="0"/>
    <n v="1450511940"/>
    <n v="1446527540"/>
    <x v="1977"/>
    <x v="1976"/>
    <x v="0"/>
    <b v="1"/>
    <n v="821"/>
    <x v="0"/>
    <x v="30"/>
  </r>
  <r>
    <x v="1978"/>
    <x v="1978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x v="1978"/>
    <x v="1977"/>
    <x v="5"/>
    <b v="1"/>
    <n v="388"/>
    <x v="0"/>
    <x v="30"/>
  </r>
  <r>
    <x v="1979"/>
    <x v="1979"/>
    <s v="Truly wireless premium earbuds with a battery-boosting smartphone case for charging and storage"/>
    <n v="200000"/>
    <n v="229802.31"/>
    <x v="0"/>
    <x v="0"/>
    <x v="0"/>
    <n v="1447909140"/>
    <n v="1444734146"/>
    <x v="1979"/>
    <x v="1978"/>
    <x v="0"/>
    <b v="1"/>
    <n v="813"/>
    <x v="0"/>
    <x v="30"/>
  </r>
  <r>
    <x v="1980"/>
    <x v="1980"/>
    <s v="Multi-power charging that is smarter, stylish and designed for you."/>
    <n v="50000"/>
    <n v="177412.01"/>
    <x v="0"/>
    <x v="12"/>
    <x v="3"/>
    <n v="1459684862"/>
    <n v="1456232462"/>
    <x v="1980"/>
    <x v="1979"/>
    <x v="2"/>
    <b v="1"/>
    <n v="1945"/>
    <x v="0"/>
    <x v="30"/>
  </r>
  <r>
    <x v="1981"/>
    <x v="1981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x v="1981"/>
    <x v="1980"/>
    <x v="3"/>
    <b v="0"/>
    <n v="12"/>
    <x v="1"/>
    <x v="31"/>
  </r>
  <r>
    <x v="1982"/>
    <x v="1982"/>
    <s v="Express a very dark place in my childhood. Release my emotions through photography in a form of Art."/>
    <n v="180000"/>
    <n v="0"/>
    <x v="2"/>
    <x v="7"/>
    <x v="6"/>
    <n v="1480863887"/>
    <n v="1478268287"/>
    <x v="1982"/>
    <x v="1981"/>
    <x v="2"/>
    <b v="0"/>
    <n v="0"/>
    <x v="1"/>
    <x v="31"/>
  </r>
  <r>
    <x v="1983"/>
    <x v="1983"/>
    <s v="A vegan photographer bringing Hawaii to the tipping point of plant pure wisdom, featuring the most influential early adopters."/>
    <n v="33000"/>
    <n v="1419"/>
    <x v="2"/>
    <x v="0"/>
    <x v="0"/>
    <n v="1472799600"/>
    <n v="1470874618"/>
    <x v="1983"/>
    <x v="1982"/>
    <x v="2"/>
    <b v="0"/>
    <n v="16"/>
    <x v="1"/>
    <x v="31"/>
  </r>
  <r>
    <x v="1984"/>
    <x v="1984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x v="1984"/>
    <x v="1983"/>
    <x v="3"/>
    <b v="0"/>
    <n v="7"/>
    <x v="1"/>
    <x v="31"/>
  </r>
  <r>
    <x v="1985"/>
    <x v="1985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x v="1985"/>
    <x v="1984"/>
    <x v="2"/>
    <b v="0"/>
    <n v="4"/>
    <x v="1"/>
    <x v="31"/>
  </r>
  <r>
    <x v="1986"/>
    <x v="1986"/>
    <s v="We are a married couple who have started a child photography business from home. We need help to put together equipment to grow."/>
    <n v="2000"/>
    <n v="1"/>
    <x v="2"/>
    <x v="1"/>
    <x v="1"/>
    <n v="1457947483"/>
    <n v="1455359083"/>
    <x v="1986"/>
    <x v="1985"/>
    <x v="2"/>
    <b v="0"/>
    <n v="1"/>
    <x v="1"/>
    <x v="31"/>
  </r>
  <r>
    <x v="1987"/>
    <x v="1987"/>
    <s v="A collection of images that depicts the beauty and diversity within Ethiopia"/>
    <n v="5500"/>
    <n v="2336"/>
    <x v="2"/>
    <x v="1"/>
    <x v="1"/>
    <n v="1425223276"/>
    <n v="1422631276"/>
    <x v="1987"/>
    <x v="1986"/>
    <x v="0"/>
    <b v="0"/>
    <n v="28"/>
    <x v="1"/>
    <x v="31"/>
  </r>
  <r>
    <x v="1988"/>
    <x v="1988"/>
    <s v="Expressing art in an image!"/>
    <n v="6000"/>
    <n v="25"/>
    <x v="2"/>
    <x v="0"/>
    <x v="0"/>
    <n v="1440094742"/>
    <n v="1437502742"/>
    <x v="1988"/>
    <x v="1987"/>
    <x v="0"/>
    <b v="0"/>
    <n v="1"/>
    <x v="1"/>
    <x v="31"/>
  </r>
  <r>
    <x v="1989"/>
    <x v="1989"/>
    <s v="Creating an awareness for infertility through photographing families and showcasing the real faces of infertility."/>
    <n v="5000"/>
    <n v="50"/>
    <x v="2"/>
    <x v="0"/>
    <x v="0"/>
    <n v="1481473208"/>
    <n v="1478881208"/>
    <x v="1989"/>
    <x v="1988"/>
    <x v="2"/>
    <b v="0"/>
    <n v="1"/>
    <x v="1"/>
    <x v="31"/>
  </r>
  <r>
    <x v="1990"/>
    <x v="1990"/>
    <s v="An art nude photography book that includes traditional black and white sepia nudes as well as experimiental color nudes."/>
    <n v="3000"/>
    <n v="509"/>
    <x v="2"/>
    <x v="0"/>
    <x v="0"/>
    <n v="1455338532"/>
    <n v="1454042532"/>
    <x v="1990"/>
    <x v="1989"/>
    <x v="2"/>
    <b v="0"/>
    <n v="5"/>
    <x v="1"/>
    <x v="31"/>
  </r>
  <r>
    <x v="1991"/>
    <x v="1991"/>
    <s v="Taking (and giving) professional portraits of survivors of human trafficking in Myanmar."/>
    <n v="2000"/>
    <n v="140"/>
    <x v="2"/>
    <x v="0"/>
    <x v="0"/>
    <n v="1435958786"/>
    <n v="1434144386"/>
    <x v="1991"/>
    <x v="1990"/>
    <x v="0"/>
    <b v="0"/>
    <n v="3"/>
    <x v="1"/>
    <x v="31"/>
  </r>
  <r>
    <x v="1992"/>
    <x v="1992"/>
    <s v="A complete revamp of all the Disney Princes &amp; Princesses!"/>
    <n v="1500"/>
    <n v="2"/>
    <x v="2"/>
    <x v="0"/>
    <x v="0"/>
    <n v="1424229991"/>
    <n v="1421637991"/>
    <x v="1992"/>
    <x v="1991"/>
    <x v="0"/>
    <b v="0"/>
    <n v="2"/>
    <x v="1"/>
    <x v="31"/>
  </r>
  <r>
    <x v="1993"/>
    <x v="1993"/>
    <s v="I am looking for help to open up an affordable photography studio in Cornwall for baby and family portraiture photography"/>
    <n v="2000"/>
    <n v="0"/>
    <x v="2"/>
    <x v="1"/>
    <x v="1"/>
    <n v="1450706837"/>
    <n v="1448114837"/>
    <x v="1993"/>
    <x v="1992"/>
    <x v="0"/>
    <b v="0"/>
    <n v="0"/>
    <x v="1"/>
    <x v="31"/>
  </r>
  <r>
    <x v="1994"/>
    <x v="1994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x v="1994"/>
    <x v="1993"/>
    <x v="2"/>
    <b v="0"/>
    <n v="0"/>
    <x v="1"/>
    <x v="31"/>
  </r>
  <r>
    <x v="1995"/>
    <x v="1995"/>
    <s v="I'm looking to pursue my dream of becoming a full time photographer, using my current creative experience as a graphic designer."/>
    <n v="1000"/>
    <n v="78"/>
    <x v="2"/>
    <x v="5"/>
    <x v="5"/>
    <n v="1437082736"/>
    <n v="1435354736"/>
    <x v="1995"/>
    <x v="1994"/>
    <x v="0"/>
    <b v="0"/>
    <n v="3"/>
    <x v="1"/>
    <x v="31"/>
  </r>
  <r>
    <x v="1996"/>
    <x v="1996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x v="1996"/>
    <x v="1995"/>
    <x v="3"/>
    <b v="0"/>
    <n v="0"/>
    <x v="1"/>
    <x v="31"/>
  </r>
  <r>
    <x v="1997"/>
    <x v="1997"/>
    <s v="There is so many unseen places in the world, and I've made it my personal goal to show everyone through photography &amp; travel."/>
    <n v="6500"/>
    <n v="0"/>
    <x v="2"/>
    <x v="0"/>
    <x v="0"/>
    <n v="1409091612"/>
    <n v="1406499612"/>
    <x v="1997"/>
    <x v="1996"/>
    <x v="3"/>
    <b v="0"/>
    <n v="0"/>
    <x v="1"/>
    <x v="31"/>
  </r>
  <r>
    <x v="1998"/>
    <x v="1998"/>
    <s v="I am moving to Guatemala to document and report on the growing community resistance movements across Central America and Mexico"/>
    <n v="2500"/>
    <n v="655"/>
    <x v="2"/>
    <x v="0"/>
    <x v="0"/>
    <n v="1406861438"/>
    <n v="1402973438"/>
    <x v="1998"/>
    <x v="1997"/>
    <x v="3"/>
    <b v="0"/>
    <n v="3"/>
    <x v="1"/>
    <x v="31"/>
  </r>
  <r>
    <x v="1999"/>
    <x v="1999"/>
    <s v="This is a portrait photo project aiming to inspire women to explore themselves and live their passion"/>
    <n v="31000"/>
    <n v="236"/>
    <x v="2"/>
    <x v="1"/>
    <x v="1"/>
    <n v="1415882108"/>
    <n v="1413286508"/>
    <x v="1999"/>
    <x v="1998"/>
    <x v="3"/>
    <b v="0"/>
    <n v="7"/>
    <x v="1"/>
    <x v="31"/>
  </r>
  <r>
    <x v="2000"/>
    <x v="2000"/>
    <s v="What do you get when you combine 2 of the hottest alt-models in North America with one Canadian photographer? Make a CALENDAR!!!"/>
    <n v="5000"/>
    <n v="625"/>
    <x v="2"/>
    <x v="5"/>
    <x v="5"/>
    <n v="1452120613"/>
    <n v="1449528613"/>
    <x v="2000"/>
    <x v="1999"/>
    <x v="2"/>
    <b v="0"/>
    <n v="25"/>
    <x v="1"/>
    <x v="31"/>
  </r>
  <r>
    <x v="2001"/>
    <x v="2001"/>
    <s v="Nuimo is a universal controller for the internet of things. Control your music, lights, locks and more."/>
    <n v="55000"/>
    <n v="210171"/>
    <x v="0"/>
    <x v="12"/>
    <x v="3"/>
    <n v="1434139200"/>
    <n v="1431406916"/>
    <x v="2001"/>
    <x v="2000"/>
    <x v="0"/>
    <b v="1"/>
    <n v="1637"/>
    <x v="0"/>
    <x v="30"/>
  </r>
  <r>
    <x v="2002"/>
    <x v="2002"/>
    <s v="Open-source quad-core camera effortlessly adds powerful machine vision to all your PC/Arduino/Raspberry Pi projects"/>
    <n v="50000"/>
    <n v="108397.11"/>
    <x v="0"/>
    <x v="0"/>
    <x v="0"/>
    <n v="1485191143"/>
    <n v="1482599143"/>
    <x v="2002"/>
    <x v="2001"/>
    <x v="1"/>
    <b v="1"/>
    <n v="1375"/>
    <x v="0"/>
    <x v="30"/>
  </r>
  <r>
    <x v="2003"/>
    <x v="2003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x v="2003"/>
    <x v="2002"/>
    <x v="7"/>
    <b v="1"/>
    <n v="17"/>
    <x v="0"/>
    <x v="30"/>
  </r>
  <r>
    <x v="2004"/>
    <x v="2004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x v="2004"/>
    <x v="2003"/>
    <x v="3"/>
    <b v="1"/>
    <n v="354"/>
    <x v="0"/>
    <x v="30"/>
  </r>
  <r>
    <x v="2005"/>
    <x v="2005"/>
    <s v="The bassAware Holster is a new type of wearable audio technology that uses vibration to create a massive bass experience."/>
    <n v="30000"/>
    <n v="37104.03"/>
    <x v="0"/>
    <x v="0"/>
    <x v="0"/>
    <n v="1381895940"/>
    <n v="1379532618"/>
    <x v="2005"/>
    <x v="2004"/>
    <x v="4"/>
    <b v="1"/>
    <n v="191"/>
    <x v="0"/>
    <x v="30"/>
  </r>
  <r>
    <x v="2006"/>
    <x v="2006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x v="2006"/>
    <x v="2005"/>
    <x v="3"/>
    <b v="1"/>
    <n v="303"/>
    <x v="0"/>
    <x v="30"/>
  </r>
  <r>
    <x v="2007"/>
    <x v="2007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x v="2007"/>
    <x v="2006"/>
    <x v="7"/>
    <b v="1"/>
    <n v="137"/>
    <x v="0"/>
    <x v="30"/>
  </r>
  <r>
    <x v="2008"/>
    <x v="2008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x v="2008"/>
    <x v="2007"/>
    <x v="6"/>
    <b v="1"/>
    <n v="41"/>
    <x v="0"/>
    <x v="30"/>
  </r>
  <r>
    <x v="2009"/>
    <x v="2009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x v="2009"/>
    <x v="2008"/>
    <x v="2"/>
    <b v="1"/>
    <n v="398"/>
    <x v="0"/>
    <x v="30"/>
  </r>
  <r>
    <x v="2010"/>
    <x v="2010"/>
    <s v="Weighitz are miniature smart scales designed to weigh anything in the home."/>
    <n v="30000"/>
    <n v="96015.9"/>
    <x v="0"/>
    <x v="0"/>
    <x v="0"/>
    <n v="1471564491"/>
    <n v="1468972491"/>
    <x v="2010"/>
    <x v="2009"/>
    <x v="2"/>
    <b v="1"/>
    <n v="1737"/>
    <x v="0"/>
    <x v="30"/>
  </r>
  <r>
    <x v="2011"/>
    <x v="2011"/>
    <s v="FLUXO â€“ The first smart design lamp where you can move the light in any direction with app and sensor control."/>
    <n v="50000"/>
    <n v="409782"/>
    <x v="0"/>
    <x v="15"/>
    <x v="3"/>
    <n v="1452553200"/>
    <n v="1449650173"/>
    <x v="2011"/>
    <x v="2010"/>
    <x v="2"/>
    <b v="1"/>
    <n v="971"/>
    <x v="0"/>
    <x v="30"/>
  </r>
  <r>
    <x v="2012"/>
    <x v="2012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x v="2012"/>
    <x v="2011"/>
    <x v="0"/>
    <b v="1"/>
    <n v="183"/>
    <x v="0"/>
    <x v="30"/>
  </r>
  <r>
    <x v="2013"/>
    <x v="2013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x v="2013"/>
    <x v="2012"/>
    <x v="2"/>
    <b v="1"/>
    <n v="4562"/>
    <x v="0"/>
    <x v="30"/>
  </r>
  <r>
    <x v="2014"/>
    <x v="2014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x v="2014"/>
    <x v="2013"/>
    <x v="4"/>
    <b v="1"/>
    <n v="26457"/>
    <x v="0"/>
    <x v="30"/>
  </r>
  <r>
    <x v="2015"/>
    <x v="2015"/>
    <s v="ExtraCore is a 1&quot; x 1&quot; 22 I/O pin Arduino Compatible. It's 1.7 grams and 16mhz of tiny Arduino style coolness."/>
    <n v="7200"/>
    <n v="8136.01"/>
    <x v="0"/>
    <x v="0"/>
    <x v="0"/>
    <n v="1315602163"/>
    <n v="1313010163"/>
    <x v="2015"/>
    <x v="2014"/>
    <x v="6"/>
    <b v="1"/>
    <n v="162"/>
    <x v="0"/>
    <x v="30"/>
  </r>
  <r>
    <x v="2016"/>
    <x v="2016"/>
    <s v="A smart, compact power supply designed to power anything, anywhere"/>
    <n v="10000"/>
    <n v="92154.22"/>
    <x v="0"/>
    <x v="0"/>
    <x v="0"/>
    <n v="1362863299"/>
    <n v="1360271299"/>
    <x v="2016"/>
    <x v="2015"/>
    <x v="4"/>
    <b v="1"/>
    <n v="479"/>
    <x v="0"/>
    <x v="30"/>
  </r>
  <r>
    <x v="2017"/>
    <x v="2017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x v="2017"/>
    <x v="2016"/>
    <x v="5"/>
    <b v="1"/>
    <n v="426"/>
    <x v="0"/>
    <x v="30"/>
  </r>
  <r>
    <x v="2018"/>
    <x v="2018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x v="2018"/>
    <x v="2017"/>
    <x v="0"/>
    <b v="1"/>
    <n v="450"/>
    <x v="0"/>
    <x v="30"/>
  </r>
  <r>
    <x v="2019"/>
    <x v="2019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x v="2019"/>
    <x v="2018"/>
    <x v="2"/>
    <b v="1"/>
    <n v="1780"/>
    <x v="0"/>
    <x v="30"/>
  </r>
  <r>
    <x v="2020"/>
    <x v="2020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x v="2020"/>
    <x v="2019"/>
    <x v="3"/>
    <b v="1"/>
    <n v="122"/>
    <x v="0"/>
    <x v="30"/>
  </r>
  <r>
    <x v="2021"/>
    <x v="2021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x v="2021"/>
    <x v="2020"/>
    <x v="3"/>
    <b v="1"/>
    <n v="95"/>
    <x v="0"/>
    <x v="30"/>
  </r>
  <r>
    <x v="2022"/>
    <x v="2022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x v="2022"/>
    <x v="2021"/>
    <x v="2"/>
    <b v="1"/>
    <n v="325"/>
    <x v="0"/>
    <x v="30"/>
  </r>
  <r>
    <x v="2023"/>
    <x v="2023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x v="2023"/>
    <x v="2022"/>
    <x v="0"/>
    <b v="1"/>
    <n v="353"/>
    <x v="0"/>
    <x v="30"/>
  </r>
  <r>
    <x v="2024"/>
    <x v="2024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x v="2024"/>
    <x v="2023"/>
    <x v="5"/>
    <b v="1"/>
    <n v="105"/>
    <x v="0"/>
    <x v="30"/>
  </r>
  <r>
    <x v="2025"/>
    <x v="2025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x v="2025"/>
    <x v="2024"/>
    <x v="0"/>
    <b v="1"/>
    <n v="729"/>
    <x v="0"/>
    <x v="30"/>
  </r>
  <r>
    <x v="2026"/>
    <x v="2026"/>
    <s v="MIDI Sprout enables plants to play synthesizers in real time."/>
    <n v="25000"/>
    <n v="33370.769999999997"/>
    <x v="0"/>
    <x v="0"/>
    <x v="0"/>
    <n v="1398052740"/>
    <n v="1394127585"/>
    <x v="2026"/>
    <x v="2025"/>
    <x v="3"/>
    <b v="1"/>
    <n v="454"/>
    <x v="0"/>
    <x v="30"/>
  </r>
  <r>
    <x v="2027"/>
    <x v="2027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x v="2027"/>
    <x v="2026"/>
    <x v="0"/>
    <b v="1"/>
    <n v="539"/>
    <x v="0"/>
    <x v="30"/>
  </r>
  <r>
    <x v="2028"/>
    <x v="2028"/>
    <s v="Building an open source Bussard fusion reactor, aka the Polywell."/>
    <n v="3000"/>
    <n v="3785"/>
    <x v="0"/>
    <x v="0"/>
    <x v="0"/>
    <n v="1268690100"/>
    <n v="1265493806"/>
    <x v="2028"/>
    <x v="2027"/>
    <x v="7"/>
    <b v="1"/>
    <n v="79"/>
    <x v="0"/>
    <x v="30"/>
  </r>
  <r>
    <x v="2029"/>
    <x v="2029"/>
    <s v="Lumin8 Pro is a fun and easy to use light controller that makes light dance to your favorite music."/>
    <n v="2500"/>
    <n v="9030"/>
    <x v="0"/>
    <x v="0"/>
    <x v="0"/>
    <n v="1409099481"/>
    <n v="1406507481"/>
    <x v="2029"/>
    <x v="2028"/>
    <x v="3"/>
    <b v="1"/>
    <n v="94"/>
    <x v="0"/>
    <x v="30"/>
  </r>
  <r>
    <x v="2030"/>
    <x v="2030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x v="2030"/>
    <x v="2029"/>
    <x v="5"/>
    <b v="1"/>
    <n v="625"/>
    <x v="0"/>
    <x v="30"/>
  </r>
  <r>
    <x v="2031"/>
    <x v="2031"/>
    <s v="With Linkio you can use your smartphone to control every electronic you own- for only $100!"/>
    <n v="50000"/>
    <n v="60175"/>
    <x v="0"/>
    <x v="9"/>
    <x v="3"/>
    <n v="1420765200"/>
    <n v="1417506853"/>
    <x v="2031"/>
    <x v="2030"/>
    <x v="0"/>
    <b v="1"/>
    <n v="508"/>
    <x v="0"/>
    <x v="30"/>
  </r>
  <r>
    <x v="2032"/>
    <x v="2032"/>
    <s v="PocketLab Voyager and PocketLab Weather are rugged science labs that you can take anywhere to explore the world around you."/>
    <n v="25000"/>
    <n v="76047"/>
    <x v="0"/>
    <x v="0"/>
    <x v="0"/>
    <n v="1481778000"/>
    <n v="1479216874"/>
    <x v="2032"/>
    <x v="2031"/>
    <x v="2"/>
    <b v="1"/>
    <n v="531"/>
    <x v="0"/>
    <x v="30"/>
  </r>
  <r>
    <x v="2033"/>
    <x v="2033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x v="2033"/>
    <x v="2032"/>
    <x v="3"/>
    <b v="1"/>
    <n v="158"/>
    <x v="0"/>
    <x v="30"/>
  </r>
  <r>
    <x v="2034"/>
    <x v="2034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x v="2034"/>
    <x v="2033"/>
    <x v="0"/>
    <b v="1"/>
    <n v="508"/>
    <x v="0"/>
    <x v="30"/>
  </r>
  <r>
    <x v="2035"/>
    <x v="2035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x v="2035"/>
    <x v="2034"/>
    <x v="0"/>
    <b v="1"/>
    <n v="644"/>
    <x v="0"/>
    <x v="30"/>
  </r>
  <r>
    <x v="2036"/>
    <x v="2036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x v="2036"/>
    <x v="2035"/>
    <x v="3"/>
    <b v="1"/>
    <n v="848"/>
    <x v="0"/>
    <x v="30"/>
  </r>
  <r>
    <x v="2037"/>
    <x v="2037"/>
    <s v="With an efficiency of 97%, bicycle technology is nearly perfect. So why do we use it only for transportation?"/>
    <n v="10000"/>
    <n v="30047.64"/>
    <x v="0"/>
    <x v="0"/>
    <x v="0"/>
    <n v="1388383353"/>
    <n v="1383195753"/>
    <x v="2037"/>
    <x v="2036"/>
    <x v="4"/>
    <b v="1"/>
    <n v="429"/>
    <x v="0"/>
    <x v="30"/>
  </r>
  <r>
    <x v="2038"/>
    <x v="2038"/>
    <s v="The OWL is an open source, open hardware, reprogrammable effects pedal designed for musicians, coders, and hackers."/>
    <n v="8000"/>
    <n v="33641"/>
    <x v="0"/>
    <x v="1"/>
    <x v="1"/>
    <n v="1372701600"/>
    <n v="1369895421"/>
    <x v="2038"/>
    <x v="2037"/>
    <x v="4"/>
    <b v="1"/>
    <n v="204"/>
    <x v="0"/>
    <x v="30"/>
  </r>
  <r>
    <x v="2039"/>
    <x v="2039"/>
    <s v="Open up your digital worlds with the most sophisticated, intuitive android smart projector."/>
    <n v="125000"/>
    <n v="170271"/>
    <x v="0"/>
    <x v="0"/>
    <x v="0"/>
    <n v="1480568340"/>
    <n v="1477996325"/>
    <x v="2039"/>
    <x v="2038"/>
    <x v="2"/>
    <b v="1"/>
    <n v="379"/>
    <x v="0"/>
    <x v="30"/>
  </r>
  <r>
    <x v="2040"/>
    <x v="2040"/>
    <s v="4.29 Billion+ Capacitor Combinations._x000a_No Coding Required."/>
    <n v="3000"/>
    <n v="7445.14"/>
    <x v="0"/>
    <x v="0"/>
    <x v="0"/>
    <n v="1384557303"/>
    <n v="1383257703"/>
    <x v="2040"/>
    <x v="2039"/>
    <x v="4"/>
    <b v="1"/>
    <n v="271"/>
    <x v="0"/>
    <x v="30"/>
  </r>
  <r>
    <x v="2041"/>
    <x v="2041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x v="2041"/>
    <x v="2040"/>
    <x v="2"/>
    <b v="0"/>
    <n v="120"/>
    <x v="0"/>
    <x v="30"/>
  </r>
  <r>
    <x v="2042"/>
    <x v="2042"/>
    <s v="The SoundBrake headphone attachment can be used with any audio player to alert you to important outside sounds."/>
    <n v="10000"/>
    <n v="12353"/>
    <x v="0"/>
    <x v="0"/>
    <x v="0"/>
    <n v="1453481974"/>
    <n v="1448297974"/>
    <x v="2042"/>
    <x v="2041"/>
    <x v="2"/>
    <b v="0"/>
    <n v="140"/>
    <x v="0"/>
    <x v="30"/>
  </r>
  <r>
    <x v="2043"/>
    <x v="2043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x v="2043"/>
    <x v="2042"/>
    <x v="2"/>
    <b v="0"/>
    <n v="193"/>
    <x v="0"/>
    <x v="30"/>
  </r>
  <r>
    <x v="2044"/>
    <x v="2044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x v="2044"/>
    <x v="2043"/>
    <x v="0"/>
    <b v="0"/>
    <n v="180"/>
    <x v="0"/>
    <x v="30"/>
  </r>
  <r>
    <x v="2045"/>
    <x v="2045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x v="2045"/>
    <x v="2044"/>
    <x v="5"/>
    <b v="0"/>
    <n v="263"/>
    <x v="0"/>
    <x v="30"/>
  </r>
  <r>
    <x v="2046"/>
    <x v="2046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x v="2046"/>
    <x v="2045"/>
    <x v="4"/>
    <b v="0"/>
    <n v="217"/>
    <x v="0"/>
    <x v="30"/>
  </r>
  <r>
    <x v="2047"/>
    <x v="2047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x v="2047"/>
    <x v="2046"/>
    <x v="0"/>
    <b v="0"/>
    <n v="443"/>
    <x v="0"/>
    <x v="30"/>
  </r>
  <r>
    <x v="2048"/>
    <x v="2048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x v="2048"/>
    <x v="2047"/>
    <x v="4"/>
    <b v="0"/>
    <n v="1373"/>
    <x v="0"/>
    <x v="30"/>
  </r>
  <r>
    <x v="2049"/>
    <x v="2049"/>
    <s v="Keyless. Alarm secured. GPS tracking."/>
    <n v="50000"/>
    <n v="60095.35"/>
    <x v="0"/>
    <x v="1"/>
    <x v="1"/>
    <n v="1386025140"/>
    <n v="1382963963"/>
    <x v="2049"/>
    <x v="2048"/>
    <x v="4"/>
    <b v="0"/>
    <n v="742"/>
    <x v="0"/>
    <x v="30"/>
  </r>
  <r>
    <x v="2050"/>
    <x v="2050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x v="2050"/>
    <x v="2049"/>
    <x v="0"/>
    <b v="0"/>
    <n v="170"/>
    <x v="0"/>
    <x v="30"/>
  </r>
  <r>
    <x v="2051"/>
    <x v="2051"/>
    <s v="A collaborative effort between three generations who set out to provide a premium, top-quality yoyo at an affordable price."/>
    <n v="8000"/>
    <n v="10429"/>
    <x v="0"/>
    <x v="0"/>
    <x v="0"/>
    <n v="1388017937"/>
    <n v="1385425937"/>
    <x v="2051"/>
    <x v="2050"/>
    <x v="4"/>
    <b v="0"/>
    <n v="242"/>
    <x v="0"/>
    <x v="30"/>
  </r>
  <r>
    <x v="2052"/>
    <x v="2052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x v="2052"/>
    <x v="2051"/>
    <x v="2"/>
    <b v="0"/>
    <n v="541"/>
    <x v="0"/>
    <x v="30"/>
  </r>
  <r>
    <x v="2053"/>
    <x v="2053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x v="2053"/>
    <x v="2052"/>
    <x v="0"/>
    <b v="0"/>
    <n v="121"/>
    <x v="0"/>
    <x v="30"/>
  </r>
  <r>
    <x v="2054"/>
    <x v="2054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x v="2054"/>
    <x v="2053"/>
    <x v="3"/>
    <b v="0"/>
    <n v="621"/>
    <x v="0"/>
    <x v="30"/>
  </r>
  <r>
    <x v="2055"/>
    <x v="2055"/>
    <s v="An Arduino compatible shield matched with a web based tutorial system to teach you how to talk with I2C and SPI components."/>
    <n v="6000"/>
    <n v="10045"/>
    <x v="0"/>
    <x v="0"/>
    <x v="0"/>
    <n v="1417579200"/>
    <n v="1415031043"/>
    <x v="2055"/>
    <x v="2054"/>
    <x v="3"/>
    <b v="0"/>
    <n v="101"/>
    <x v="0"/>
    <x v="30"/>
  </r>
  <r>
    <x v="2056"/>
    <x v="2056"/>
    <s v="A lightweight backpack that can charge your smartphone 4 times or an iPad one full charge, and recharge via a USB port"/>
    <n v="50000"/>
    <n v="76726"/>
    <x v="0"/>
    <x v="0"/>
    <x v="0"/>
    <n v="1366222542"/>
    <n v="1363630542"/>
    <x v="2056"/>
    <x v="2055"/>
    <x v="4"/>
    <b v="0"/>
    <n v="554"/>
    <x v="0"/>
    <x v="30"/>
  </r>
  <r>
    <x v="2057"/>
    <x v="2057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x v="2057"/>
    <x v="2056"/>
    <x v="2"/>
    <b v="0"/>
    <n v="666"/>
    <x v="0"/>
    <x v="30"/>
  </r>
  <r>
    <x v="2058"/>
    <x v="2058"/>
    <s v="Making using the serial terminal on the Raspberry Pi as easy as Pi!"/>
    <n v="2560"/>
    <n v="4308"/>
    <x v="0"/>
    <x v="1"/>
    <x v="1"/>
    <n v="1425326400"/>
    <n v="1421916830"/>
    <x v="2058"/>
    <x v="2057"/>
    <x v="0"/>
    <b v="0"/>
    <n v="410"/>
    <x v="0"/>
    <x v="30"/>
  </r>
  <r>
    <x v="2059"/>
    <x v="2059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x v="2059"/>
    <x v="2058"/>
    <x v="2"/>
    <b v="0"/>
    <n v="375"/>
    <x v="0"/>
    <x v="30"/>
  </r>
  <r>
    <x v="2060"/>
    <x v="2060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x v="2060"/>
    <x v="2059"/>
    <x v="3"/>
    <b v="0"/>
    <n v="1364"/>
    <x v="0"/>
    <x v="30"/>
  </r>
  <r>
    <x v="2061"/>
    <x v="2061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x v="2061"/>
    <x v="2060"/>
    <x v="2"/>
    <b v="0"/>
    <n v="35"/>
    <x v="0"/>
    <x v="30"/>
  </r>
  <r>
    <x v="2062"/>
    <x v="2062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x v="2062"/>
    <x v="2061"/>
    <x v="2"/>
    <b v="0"/>
    <n v="203"/>
    <x v="0"/>
    <x v="30"/>
  </r>
  <r>
    <x v="2063"/>
    <x v="2063"/>
    <s v="Build a professional grade Linux CNC control with Beaglebone black and our CNC cape."/>
    <n v="4000"/>
    <n v="5922"/>
    <x v="0"/>
    <x v="12"/>
    <x v="3"/>
    <n v="1463333701"/>
    <n v="1460482501"/>
    <x v="2063"/>
    <x v="2062"/>
    <x v="2"/>
    <b v="0"/>
    <n v="49"/>
    <x v="0"/>
    <x v="30"/>
  </r>
  <r>
    <x v="2064"/>
    <x v="2064"/>
    <s v="Open-source content-driven lighting system you can use with TV or PC, Mac, HTPC displays in movies, games and daily work"/>
    <n v="261962"/>
    <n v="500784.27"/>
    <x v="0"/>
    <x v="0"/>
    <x v="0"/>
    <n v="1370001600"/>
    <n v="1366879523"/>
    <x v="2064"/>
    <x v="2063"/>
    <x v="4"/>
    <b v="0"/>
    <n v="5812"/>
    <x v="0"/>
    <x v="30"/>
  </r>
  <r>
    <x v="2065"/>
    <x v="2065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x v="2065"/>
    <x v="2064"/>
    <x v="4"/>
    <b v="0"/>
    <n v="1556"/>
    <x v="0"/>
    <x v="30"/>
  </r>
  <r>
    <x v="2066"/>
    <x v="2066"/>
    <s v="Automatically opens your garage door when you come home. Open, close, and monitor your garage door from your phone."/>
    <n v="2000"/>
    <n v="4372"/>
    <x v="0"/>
    <x v="0"/>
    <x v="0"/>
    <n v="1408818683"/>
    <n v="1406226683"/>
    <x v="2066"/>
    <x v="2065"/>
    <x v="3"/>
    <b v="0"/>
    <n v="65"/>
    <x v="0"/>
    <x v="30"/>
  </r>
  <r>
    <x v="2067"/>
    <x v="2067"/>
    <s v="The next generation of premium quality LED lighting. Extreme power efficiency in a small package."/>
    <n v="495"/>
    <n v="628"/>
    <x v="0"/>
    <x v="1"/>
    <x v="1"/>
    <n v="1432499376"/>
    <n v="1429648176"/>
    <x v="2067"/>
    <x v="2066"/>
    <x v="0"/>
    <b v="0"/>
    <n v="10"/>
    <x v="0"/>
    <x v="30"/>
  </r>
  <r>
    <x v="2068"/>
    <x v="2068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x v="2068"/>
    <x v="2067"/>
    <x v="2"/>
    <b v="0"/>
    <n v="76"/>
    <x v="0"/>
    <x v="30"/>
  </r>
  <r>
    <x v="2069"/>
    <x v="2069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x v="2069"/>
    <x v="2068"/>
    <x v="2"/>
    <b v="0"/>
    <n v="263"/>
    <x v="0"/>
    <x v="30"/>
  </r>
  <r>
    <x v="2070"/>
    <x v="2070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x v="2070"/>
    <x v="2069"/>
    <x v="2"/>
    <b v="0"/>
    <n v="1530"/>
    <x v="0"/>
    <x v="30"/>
  </r>
  <r>
    <x v="2071"/>
    <x v="2071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x v="2071"/>
    <x v="2070"/>
    <x v="2"/>
    <b v="0"/>
    <n v="278"/>
    <x v="0"/>
    <x v="30"/>
  </r>
  <r>
    <x v="2072"/>
    <x v="2072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x v="2072"/>
    <x v="2071"/>
    <x v="2"/>
    <b v="0"/>
    <n v="350"/>
    <x v="0"/>
    <x v="30"/>
  </r>
  <r>
    <x v="2073"/>
    <x v="2073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x v="2073"/>
    <x v="2072"/>
    <x v="0"/>
    <b v="0"/>
    <n v="470"/>
    <x v="0"/>
    <x v="30"/>
  </r>
  <r>
    <x v="2074"/>
    <x v="2074"/>
    <s v="Creating PC gaming controllers to bring your gaming experience to a new level."/>
    <n v="600"/>
    <n v="615"/>
    <x v="0"/>
    <x v="0"/>
    <x v="0"/>
    <n v="1462564182"/>
    <n v="1459972182"/>
    <x v="2074"/>
    <x v="2073"/>
    <x v="2"/>
    <b v="0"/>
    <n v="3"/>
    <x v="0"/>
    <x v="30"/>
  </r>
  <r>
    <x v="2075"/>
    <x v="2075"/>
    <s v="The Practical Meter helps you charge your phone faster by solving a problem millions of people experience."/>
    <n v="9999"/>
    <n v="167820.6"/>
    <x v="0"/>
    <x v="0"/>
    <x v="0"/>
    <n v="1374769288"/>
    <n v="1372177288"/>
    <x v="2075"/>
    <x v="2074"/>
    <x v="4"/>
    <b v="0"/>
    <n v="8200"/>
    <x v="0"/>
    <x v="30"/>
  </r>
  <r>
    <x v="2076"/>
    <x v="2076"/>
    <s v="Wireless earbuds filled with sound, yet so small they are almost invisible!"/>
    <n v="179000"/>
    <n v="972594.99"/>
    <x v="0"/>
    <x v="1"/>
    <x v="1"/>
    <n v="1406149689"/>
    <n v="1402693689"/>
    <x v="2076"/>
    <x v="2075"/>
    <x v="3"/>
    <b v="0"/>
    <n v="8359"/>
    <x v="0"/>
    <x v="30"/>
  </r>
  <r>
    <x v="2077"/>
    <x v="2077"/>
    <s v="A Whole New Way to Get TV: Watch four live TV channels at once on your tablet, smartphone, or big screen TV!"/>
    <n v="50000"/>
    <n v="57754"/>
    <x v="0"/>
    <x v="0"/>
    <x v="0"/>
    <n v="1433538000"/>
    <n v="1428541276"/>
    <x v="2077"/>
    <x v="2076"/>
    <x v="0"/>
    <b v="0"/>
    <n v="188"/>
    <x v="0"/>
    <x v="30"/>
  </r>
  <r>
    <x v="2078"/>
    <x v="2078"/>
    <s v="With hoterway you won't wait anymore for hot water in the beginning of your shower. Save Water, Energy, Time and Money."/>
    <n v="20000"/>
    <n v="26241"/>
    <x v="0"/>
    <x v="3"/>
    <x v="3"/>
    <n v="1482085857"/>
    <n v="1479493857"/>
    <x v="2078"/>
    <x v="2077"/>
    <x v="2"/>
    <b v="0"/>
    <n v="48"/>
    <x v="0"/>
    <x v="30"/>
  </r>
  <r>
    <x v="2079"/>
    <x v="2079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x v="2079"/>
    <x v="2078"/>
    <x v="0"/>
    <b v="0"/>
    <n v="607"/>
    <x v="0"/>
    <x v="30"/>
  </r>
  <r>
    <x v="2080"/>
    <x v="2080"/>
    <s v="Tinker Tie is a fully programmable, hackable Arduino-compatible RGB LED bow tie that can last over 20 hours on a single charge!"/>
    <n v="1000"/>
    <n v="5078"/>
    <x v="0"/>
    <x v="0"/>
    <x v="0"/>
    <n v="1447286300"/>
    <n v="1444690700"/>
    <x v="2080"/>
    <x v="2079"/>
    <x v="0"/>
    <b v="0"/>
    <n v="50"/>
    <x v="0"/>
    <x v="30"/>
  </r>
  <r>
    <x v="2081"/>
    <x v="2081"/>
    <s v="Embarking on a Summer Tour to spread their message of cherishing your unforgettable memories through nostalgic rock music."/>
    <n v="3500"/>
    <n v="4010"/>
    <x v="0"/>
    <x v="0"/>
    <x v="0"/>
    <n v="1337144340"/>
    <n v="1333597555"/>
    <x v="2081"/>
    <x v="2080"/>
    <x v="5"/>
    <b v="0"/>
    <n v="55"/>
    <x v="0"/>
    <x v="14"/>
  </r>
  <r>
    <x v="2082"/>
    <x v="2082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x v="2082"/>
    <x v="2081"/>
    <x v="6"/>
    <b v="0"/>
    <n v="38"/>
    <x v="0"/>
    <x v="14"/>
  </r>
  <r>
    <x v="2083"/>
    <x v="2083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x v="2083"/>
    <x v="2082"/>
    <x v="5"/>
    <b v="0"/>
    <n v="25"/>
    <x v="0"/>
    <x v="14"/>
  </r>
  <r>
    <x v="2084"/>
    <x v="2084"/>
    <s v="Los Angeles based Ballerina Black are on their way to tour the UK in May. Join our club &amp; help make it happen."/>
    <n v="3000"/>
    <n v="3250"/>
    <x v="0"/>
    <x v="0"/>
    <x v="0"/>
    <n v="1399186740"/>
    <n v="1396468782"/>
    <x v="2084"/>
    <x v="2083"/>
    <x v="3"/>
    <b v="0"/>
    <n v="46"/>
    <x v="0"/>
    <x v="14"/>
  </r>
  <r>
    <x v="2085"/>
    <x v="2085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x v="2085"/>
    <x v="2084"/>
    <x v="5"/>
    <b v="0"/>
    <n v="83"/>
    <x v="0"/>
    <x v="14"/>
  </r>
  <r>
    <x v="2086"/>
    <x v="2086"/>
    <s v="I am in the process of completing 4 new EPs to be released in Winter, Spring, Summer, and Fall of 2012."/>
    <n v="4000"/>
    <n v="4028"/>
    <x v="0"/>
    <x v="0"/>
    <x v="0"/>
    <n v="1323838740"/>
    <n v="1321200332"/>
    <x v="2086"/>
    <x v="2085"/>
    <x v="6"/>
    <b v="0"/>
    <n v="35"/>
    <x v="0"/>
    <x v="14"/>
  </r>
  <r>
    <x v="2087"/>
    <x v="2087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x v="2087"/>
    <x v="2086"/>
    <x v="6"/>
    <b v="0"/>
    <n v="25"/>
    <x v="0"/>
    <x v="14"/>
  </r>
  <r>
    <x v="2088"/>
    <x v="2088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x v="2088"/>
    <x v="2087"/>
    <x v="7"/>
    <b v="0"/>
    <n v="75"/>
    <x v="0"/>
    <x v="14"/>
  </r>
  <r>
    <x v="2089"/>
    <x v="2089"/>
    <s v="Little Moses is trying to record their first EP, and we can't do it without your help!"/>
    <n v="2500"/>
    <n v="3010.01"/>
    <x v="0"/>
    <x v="0"/>
    <x v="0"/>
    <n v="1375408194"/>
    <n v="1372384194"/>
    <x v="2089"/>
    <x v="2088"/>
    <x v="4"/>
    <b v="0"/>
    <n v="62"/>
    <x v="0"/>
    <x v="14"/>
  </r>
  <r>
    <x v="2090"/>
    <x v="2090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x v="2090"/>
    <x v="2089"/>
    <x v="4"/>
    <b v="0"/>
    <n v="160"/>
    <x v="0"/>
    <x v="14"/>
  </r>
  <r>
    <x v="2091"/>
    <x v="2091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x v="2091"/>
    <x v="2090"/>
    <x v="6"/>
    <b v="0"/>
    <n v="246"/>
    <x v="0"/>
    <x v="14"/>
  </r>
  <r>
    <x v="2092"/>
    <x v="2092"/>
    <s v="Amy Lingamfelter is making an album all about love and she's looking for backers. See see how you can share in the journey!"/>
    <n v="6000"/>
    <n v="6077"/>
    <x v="0"/>
    <x v="0"/>
    <x v="0"/>
    <n v="1318006732"/>
    <n v="1312822732"/>
    <x v="2092"/>
    <x v="2091"/>
    <x v="6"/>
    <b v="0"/>
    <n v="55"/>
    <x v="0"/>
    <x v="14"/>
  </r>
  <r>
    <x v="2093"/>
    <x v="2093"/>
    <s v="Help Lift The Decade record their debut full length album with with Ace Enders! (The Early November, I Can Make A Mess)"/>
    <n v="1500"/>
    <n v="1537"/>
    <x v="0"/>
    <x v="0"/>
    <x v="0"/>
    <n v="1356211832"/>
    <n v="1351024232"/>
    <x v="2093"/>
    <x v="2092"/>
    <x v="5"/>
    <b v="0"/>
    <n v="23"/>
    <x v="0"/>
    <x v="14"/>
  </r>
  <r>
    <x v="2094"/>
    <x v="2094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x v="2094"/>
    <x v="2093"/>
    <x v="5"/>
    <b v="0"/>
    <n v="72"/>
    <x v="0"/>
    <x v="14"/>
  </r>
  <r>
    <x v="2095"/>
    <x v="2095"/>
    <s v="This CD celebrates a journey beginning with the death of a father and culminating with the joyous victory expressed in music!"/>
    <n v="2500"/>
    <n v="2500"/>
    <x v="0"/>
    <x v="0"/>
    <x v="0"/>
    <n v="1317576973"/>
    <n v="1312392973"/>
    <x v="2095"/>
    <x v="2094"/>
    <x v="6"/>
    <b v="0"/>
    <n v="22"/>
    <x v="0"/>
    <x v="14"/>
  </r>
  <r>
    <x v="2096"/>
    <x v="2096"/>
    <s v="Shone Nuisance is heading to GBS Detroit on Friday, October 26th to record and film their GBS Detroit EP and video."/>
    <n v="600"/>
    <n v="610"/>
    <x v="0"/>
    <x v="0"/>
    <x v="0"/>
    <n v="1351223940"/>
    <n v="1349892735"/>
    <x v="2096"/>
    <x v="2095"/>
    <x v="5"/>
    <b v="0"/>
    <n v="14"/>
    <x v="0"/>
    <x v="14"/>
  </r>
  <r>
    <x v="2097"/>
    <x v="2097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x v="2097"/>
    <x v="2096"/>
    <x v="6"/>
    <b v="0"/>
    <n v="38"/>
    <x v="0"/>
    <x v="14"/>
  </r>
  <r>
    <x v="2098"/>
    <x v="2098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x v="2098"/>
    <x v="2097"/>
    <x v="5"/>
    <b v="0"/>
    <n v="32"/>
    <x v="0"/>
    <x v="14"/>
  </r>
  <r>
    <x v="2099"/>
    <x v="2099"/>
    <s v="Our tour van died, we need help!"/>
    <n v="3000"/>
    <n v="3971"/>
    <x v="0"/>
    <x v="0"/>
    <x v="0"/>
    <n v="1435808400"/>
    <n v="1434650084"/>
    <x v="2099"/>
    <x v="2098"/>
    <x v="0"/>
    <b v="0"/>
    <n v="63"/>
    <x v="0"/>
    <x v="14"/>
  </r>
  <r>
    <x v="2100"/>
    <x v="2100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x v="2100"/>
    <x v="2099"/>
    <x v="5"/>
    <b v="0"/>
    <n v="27"/>
    <x v="0"/>
    <x v="14"/>
  </r>
  <r>
    <x v="2101"/>
    <x v="2101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x v="2101"/>
    <x v="2100"/>
    <x v="5"/>
    <b v="0"/>
    <n v="44"/>
    <x v="0"/>
    <x v="14"/>
  </r>
  <r>
    <x v="2102"/>
    <x v="2102"/>
    <s v="The Guru is basement parties, lake swimming, a smile shared between reunited friends, and the doe-eyed innocence of youth."/>
    <n v="1000"/>
    <n v="1360"/>
    <x v="0"/>
    <x v="0"/>
    <x v="0"/>
    <n v="1304628648"/>
    <n v="1302036648"/>
    <x v="2102"/>
    <x v="2101"/>
    <x v="6"/>
    <b v="0"/>
    <n v="38"/>
    <x v="0"/>
    <x v="14"/>
  </r>
  <r>
    <x v="2103"/>
    <x v="2103"/>
    <s v="Indie rocker, Matthew Moon, has something to share with you..."/>
    <n v="7777"/>
    <n v="11364"/>
    <x v="0"/>
    <x v="0"/>
    <x v="0"/>
    <n v="1352488027"/>
    <n v="1349892427"/>
    <x v="2103"/>
    <x v="2102"/>
    <x v="5"/>
    <b v="0"/>
    <n v="115"/>
    <x v="0"/>
    <x v="14"/>
  </r>
  <r>
    <x v="2104"/>
    <x v="2104"/>
    <s v="In the Raw is Seattle's the Ink &amp; the Echo's debut album.  It is honest, compelling, and speaks of raw human emotion."/>
    <n v="800"/>
    <n v="1036"/>
    <x v="0"/>
    <x v="0"/>
    <x v="0"/>
    <n v="1369958400"/>
    <n v="1367286434"/>
    <x v="2104"/>
    <x v="2103"/>
    <x v="4"/>
    <b v="0"/>
    <n v="37"/>
    <x v="0"/>
    <x v="14"/>
  </r>
  <r>
    <x v="2105"/>
    <x v="2105"/>
    <s v="Help Layla the Wolf fund the printing and releasing of our first E.P. Release called &quot;Sugar&quot;."/>
    <n v="2000"/>
    <n v="5080"/>
    <x v="0"/>
    <x v="0"/>
    <x v="0"/>
    <n v="1416542400"/>
    <n v="1415472953"/>
    <x v="2105"/>
    <x v="2104"/>
    <x v="3"/>
    <b v="0"/>
    <n v="99"/>
    <x v="0"/>
    <x v="14"/>
  </r>
  <r>
    <x v="2106"/>
    <x v="2106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x v="2106"/>
    <x v="2105"/>
    <x v="4"/>
    <b v="0"/>
    <n v="44"/>
    <x v="0"/>
    <x v="14"/>
  </r>
  <r>
    <x v="2107"/>
    <x v="2107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x v="2107"/>
    <x v="2106"/>
    <x v="3"/>
    <b v="0"/>
    <n v="58"/>
    <x v="0"/>
    <x v="14"/>
  </r>
  <r>
    <x v="2108"/>
    <x v="2108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x v="2108"/>
    <x v="2107"/>
    <x v="5"/>
    <b v="0"/>
    <n v="191"/>
    <x v="0"/>
    <x v="14"/>
  </r>
  <r>
    <x v="2109"/>
    <x v="2109"/>
    <s v="We are ready to make our first full-length album, and with your help, we can make it happen!"/>
    <n v="4000"/>
    <n v="4261"/>
    <x v="0"/>
    <x v="0"/>
    <x v="0"/>
    <n v="1436115617"/>
    <n v="1433523617"/>
    <x v="2109"/>
    <x v="2108"/>
    <x v="0"/>
    <b v="0"/>
    <n v="40"/>
    <x v="0"/>
    <x v="14"/>
  </r>
  <r>
    <x v="2110"/>
    <x v="2110"/>
    <s v="Brent Brown's breakout new album! Requires help from the record label... You!"/>
    <n v="2000"/>
    <n v="2007"/>
    <x v="0"/>
    <x v="0"/>
    <x v="0"/>
    <n v="1401253140"/>
    <n v="1398873969"/>
    <x v="2110"/>
    <x v="2109"/>
    <x v="3"/>
    <b v="0"/>
    <n v="38"/>
    <x v="0"/>
    <x v="14"/>
  </r>
  <r>
    <x v="2111"/>
    <x v="2111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x v="2111"/>
    <x v="2110"/>
    <x v="6"/>
    <b v="0"/>
    <n v="39"/>
    <x v="0"/>
    <x v="14"/>
  </r>
  <r>
    <x v="2112"/>
    <x v="2112"/>
    <s v="BBB is going back into the studio to record and release &quot;Felix From Canada&quot; by popular demand.  We need your help!"/>
    <n v="300"/>
    <n v="300"/>
    <x v="0"/>
    <x v="0"/>
    <x v="0"/>
    <n v="1366064193"/>
    <n v="1364854593"/>
    <x v="2112"/>
    <x v="2111"/>
    <x v="4"/>
    <b v="0"/>
    <n v="11"/>
    <x v="0"/>
    <x v="14"/>
  </r>
  <r>
    <x v="2113"/>
    <x v="2113"/>
    <s v="Help us fund our second full-length album Honeycomb!"/>
    <n v="7000"/>
    <n v="7340"/>
    <x v="0"/>
    <x v="0"/>
    <x v="0"/>
    <n v="1411505176"/>
    <n v="1408481176"/>
    <x v="2113"/>
    <x v="2112"/>
    <x v="3"/>
    <b v="0"/>
    <n v="107"/>
    <x v="0"/>
    <x v="14"/>
  </r>
  <r>
    <x v="2114"/>
    <x v="2114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x v="2114"/>
    <x v="2113"/>
    <x v="7"/>
    <b v="0"/>
    <n v="147"/>
    <x v="0"/>
    <x v="14"/>
  </r>
  <r>
    <x v="2115"/>
    <x v="2115"/>
    <s v="The Violet Tone is heading to California but we need your help!  We've been at this for years and finally have a shot!"/>
    <n v="1500"/>
    <n v="3385"/>
    <x v="0"/>
    <x v="0"/>
    <x v="0"/>
    <n v="1298167001"/>
    <n v="1295575001"/>
    <x v="2115"/>
    <x v="2114"/>
    <x v="6"/>
    <b v="0"/>
    <n v="36"/>
    <x v="0"/>
    <x v="14"/>
  </r>
  <r>
    <x v="2116"/>
    <x v="2116"/>
    <s v="Launch Bitch's new project, BEACH.  Get a limited edition cassette EP, be on a song, or drive away in Bitch's tour bus/RV."/>
    <n v="48000"/>
    <n v="48434"/>
    <x v="0"/>
    <x v="0"/>
    <x v="0"/>
    <n v="1349203203"/>
    <n v="1345056003"/>
    <x v="2116"/>
    <x v="2115"/>
    <x v="5"/>
    <b v="0"/>
    <n v="92"/>
    <x v="0"/>
    <x v="14"/>
  </r>
  <r>
    <x v="2117"/>
    <x v="2117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x v="2117"/>
    <x v="2116"/>
    <x v="0"/>
    <b v="0"/>
    <n v="35"/>
    <x v="0"/>
    <x v="14"/>
  </r>
  <r>
    <x v="2118"/>
    <x v="2118"/>
    <s v="PORCHES.  and Documentarians tour from New York to San Francisco and back."/>
    <n v="1000"/>
    <n v="1346.11"/>
    <x v="0"/>
    <x v="0"/>
    <x v="0"/>
    <n v="1311538136"/>
    <n v="1308946136"/>
    <x v="2118"/>
    <x v="2117"/>
    <x v="6"/>
    <b v="0"/>
    <n v="17"/>
    <x v="0"/>
    <x v="14"/>
  </r>
  <r>
    <x v="2119"/>
    <x v="2119"/>
    <s v="big long now is recording our debut album and we are looking for help mastering and pressing it to vinyl"/>
    <n v="2000"/>
    <n v="2015"/>
    <x v="0"/>
    <x v="0"/>
    <x v="0"/>
    <n v="1345086445"/>
    <n v="1342494445"/>
    <x v="2119"/>
    <x v="2118"/>
    <x v="5"/>
    <b v="0"/>
    <n v="22"/>
    <x v="0"/>
    <x v="14"/>
  </r>
  <r>
    <x v="2120"/>
    <x v="2120"/>
    <s v="&lt;3_x000a_Coming in from outer space. Help Hearty Har record their 1st album!!"/>
    <n v="8000"/>
    <n v="8070.43"/>
    <x v="0"/>
    <x v="0"/>
    <x v="0"/>
    <n v="1388617736"/>
    <n v="1384384136"/>
    <x v="2120"/>
    <x v="2119"/>
    <x v="3"/>
    <b v="0"/>
    <n v="69"/>
    <x v="0"/>
    <x v="14"/>
  </r>
  <r>
    <x v="2121"/>
    <x v="2121"/>
    <s v="Join us on an epic journey to discover a millennia old secret which will change the world forever."/>
    <n v="50000"/>
    <n v="284"/>
    <x v="2"/>
    <x v="16"/>
    <x v="11"/>
    <n v="1484156948"/>
    <n v="1481564948"/>
    <x v="2121"/>
    <x v="2120"/>
    <x v="1"/>
    <b v="0"/>
    <n v="10"/>
    <x v="1"/>
    <x v="17"/>
  </r>
  <r>
    <x v="2122"/>
    <x v="2122"/>
    <s v="Captain Kalani it's a retro game full of nostalgia for the old gamers but interesting for the new ones"/>
    <n v="80000"/>
    <n v="310"/>
    <x v="2"/>
    <x v="14"/>
    <x v="10"/>
    <n v="1483773169"/>
    <n v="1481181169"/>
    <x v="2122"/>
    <x v="2121"/>
    <x v="1"/>
    <b v="0"/>
    <n v="3"/>
    <x v="1"/>
    <x v="17"/>
  </r>
  <r>
    <x v="2123"/>
    <x v="2123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x v="2123"/>
    <x v="2122"/>
    <x v="7"/>
    <b v="0"/>
    <n v="5"/>
    <x v="1"/>
    <x v="17"/>
  </r>
  <r>
    <x v="2124"/>
    <x v="2124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x v="2124"/>
    <x v="2123"/>
    <x v="7"/>
    <b v="0"/>
    <n v="5"/>
    <x v="1"/>
    <x v="17"/>
  </r>
  <r>
    <x v="2125"/>
    <x v="2125"/>
    <s v="Becoming is a video game that aims to portray mental illness through a metaphysical and emotional story."/>
    <n v="60000"/>
    <n v="852"/>
    <x v="2"/>
    <x v="0"/>
    <x v="0"/>
    <n v="1438734833"/>
    <n v="1436142833"/>
    <x v="2125"/>
    <x v="2124"/>
    <x v="0"/>
    <b v="0"/>
    <n v="27"/>
    <x v="1"/>
    <x v="17"/>
  </r>
  <r>
    <x v="2126"/>
    <x v="2126"/>
    <s v="Lead your team to victory in this fast-paced, action, sports game! Use Power-ups and avoid attacks as you fight for victory!"/>
    <n v="20000"/>
    <n v="10"/>
    <x v="2"/>
    <x v="0"/>
    <x v="0"/>
    <n v="1418080887"/>
    <n v="1415488887"/>
    <x v="2126"/>
    <x v="2125"/>
    <x v="3"/>
    <b v="0"/>
    <n v="2"/>
    <x v="1"/>
    <x v="17"/>
  </r>
  <r>
    <x v="2127"/>
    <x v="2127"/>
    <s v="Three Monkeys is an audio adventure game for PC."/>
    <n v="28000"/>
    <n v="8076"/>
    <x v="2"/>
    <x v="1"/>
    <x v="1"/>
    <n v="1426158463"/>
    <n v="1423570063"/>
    <x v="2127"/>
    <x v="2126"/>
    <x v="0"/>
    <b v="0"/>
    <n v="236"/>
    <x v="1"/>
    <x v="17"/>
  </r>
  <r>
    <x v="2128"/>
    <x v="2128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x v="2128"/>
    <x v="2127"/>
    <x v="3"/>
    <b v="0"/>
    <n v="1"/>
    <x v="1"/>
    <x v="17"/>
  </r>
  <r>
    <x v="2129"/>
    <x v="2129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x v="2129"/>
    <x v="2128"/>
    <x v="2"/>
    <b v="0"/>
    <n v="12"/>
    <x v="1"/>
    <x v="17"/>
  </r>
  <r>
    <x v="2130"/>
    <x v="2130"/>
    <s v="You are the hero tasked to save your home from the villainous Sanword."/>
    <n v="42000"/>
    <n v="85"/>
    <x v="2"/>
    <x v="0"/>
    <x v="0"/>
    <n v="1408154663"/>
    <n v="1405130663"/>
    <x v="2130"/>
    <x v="2129"/>
    <x v="3"/>
    <b v="0"/>
    <n v="4"/>
    <x v="1"/>
    <x v="17"/>
  </r>
  <r>
    <x v="2131"/>
    <x v="2131"/>
    <s v="From frightened girl to empowered woman, Scout's Honor is a tale about facing your fears and overcoming odds."/>
    <n v="500"/>
    <n v="25"/>
    <x v="2"/>
    <x v="0"/>
    <x v="0"/>
    <n v="1436677091"/>
    <n v="1434085091"/>
    <x v="2131"/>
    <x v="2130"/>
    <x v="0"/>
    <b v="0"/>
    <n v="3"/>
    <x v="1"/>
    <x v="17"/>
  </r>
  <r>
    <x v="2132"/>
    <x v="2132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x v="2132"/>
    <x v="2131"/>
    <x v="3"/>
    <b v="0"/>
    <n v="99"/>
    <x v="1"/>
    <x v="17"/>
  </r>
  <r>
    <x v="2133"/>
    <x v="2133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x v="2133"/>
    <x v="2132"/>
    <x v="6"/>
    <b v="0"/>
    <n v="3"/>
    <x v="1"/>
    <x v="17"/>
  </r>
  <r>
    <x v="2134"/>
    <x v="2134"/>
    <s v="1st person Action Survivalist Rpg game. You get sent to a deadly Island to die not knowing that your not alone on the island."/>
    <n v="6000"/>
    <n v="104"/>
    <x v="2"/>
    <x v="0"/>
    <x v="0"/>
    <n v="1367097391"/>
    <n v="1364505391"/>
    <x v="2134"/>
    <x v="2133"/>
    <x v="4"/>
    <b v="0"/>
    <n v="3"/>
    <x v="1"/>
    <x v="17"/>
  </r>
  <r>
    <x v="2135"/>
    <x v="2135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x v="2135"/>
    <x v="2134"/>
    <x v="5"/>
    <b v="0"/>
    <n v="22"/>
    <x v="1"/>
    <x v="17"/>
  </r>
  <r>
    <x v="2136"/>
    <x v="2136"/>
    <s v="A dark and twisted game with physiological madness and corruption as a man becomes the ultimate bio weapon."/>
    <n v="80000"/>
    <n v="47.69"/>
    <x v="2"/>
    <x v="0"/>
    <x v="0"/>
    <n v="1382184786"/>
    <n v="1379592786"/>
    <x v="2136"/>
    <x v="2135"/>
    <x v="4"/>
    <b v="0"/>
    <n v="4"/>
    <x v="1"/>
    <x v="17"/>
  </r>
  <r>
    <x v="2137"/>
    <x v="2137"/>
    <s v="Arrest, interrogate, and uncover the truth as a local woman recruited by the KGB. For Windows, Mac &amp; Linux."/>
    <n v="50000"/>
    <n v="14203"/>
    <x v="2"/>
    <x v="5"/>
    <x v="5"/>
    <n v="1417804229"/>
    <n v="1415212229"/>
    <x v="2137"/>
    <x v="2136"/>
    <x v="3"/>
    <b v="0"/>
    <n v="534"/>
    <x v="1"/>
    <x v="17"/>
  </r>
  <r>
    <x v="2138"/>
    <x v="2138"/>
    <s v="A game with a mixture of a few genres from RPG, Simulation and to adventure elements."/>
    <n v="1000"/>
    <n v="128"/>
    <x v="2"/>
    <x v="1"/>
    <x v="1"/>
    <n v="1383959939"/>
    <n v="1381364339"/>
    <x v="2138"/>
    <x v="2137"/>
    <x v="4"/>
    <b v="0"/>
    <n v="12"/>
    <x v="1"/>
    <x v="17"/>
  </r>
  <r>
    <x v="2139"/>
    <x v="2139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x v="2139"/>
    <x v="2138"/>
    <x v="2"/>
    <b v="0"/>
    <n v="56"/>
    <x v="1"/>
    <x v="17"/>
  </r>
  <r>
    <x v="2140"/>
    <x v="2140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x v="2140"/>
    <x v="2139"/>
    <x v="4"/>
    <b v="0"/>
    <n v="11"/>
    <x v="1"/>
    <x v="17"/>
  </r>
  <r>
    <x v="2141"/>
    <x v="2141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x v="2141"/>
    <x v="2140"/>
    <x v="3"/>
    <b v="0"/>
    <n v="0"/>
    <x v="1"/>
    <x v="17"/>
  </r>
  <r>
    <x v="2142"/>
    <x v="2142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x v="2142"/>
    <x v="2141"/>
    <x v="0"/>
    <b v="0"/>
    <n v="12"/>
    <x v="1"/>
    <x v="17"/>
  </r>
  <r>
    <x v="2143"/>
    <x v="2143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x v="2143"/>
    <x v="2142"/>
    <x v="7"/>
    <b v="0"/>
    <n v="5"/>
    <x v="1"/>
    <x v="17"/>
  </r>
  <r>
    <x v="2144"/>
    <x v="2144"/>
    <s v="A thousand community-built sandbox games (and more!) with a fully-customizable game engine."/>
    <n v="35500"/>
    <n v="607"/>
    <x v="2"/>
    <x v="0"/>
    <x v="0"/>
    <n v="1379164040"/>
    <n v="1376399240"/>
    <x v="2144"/>
    <x v="2143"/>
    <x v="4"/>
    <b v="0"/>
    <n v="24"/>
    <x v="1"/>
    <x v="17"/>
  </r>
  <r>
    <x v="2145"/>
    <x v="2145"/>
    <s v="When the gods of religions and days passed return to our modern world, humanity must fight for its survival and future."/>
    <n v="15000"/>
    <n v="4565"/>
    <x v="2"/>
    <x v="0"/>
    <x v="0"/>
    <n v="1385534514"/>
    <n v="1382938914"/>
    <x v="2145"/>
    <x v="2144"/>
    <x v="4"/>
    <b v="0"/>
    <n v="89"/>
    <x v="1"/>
    <x v="17"/>
  </r>
  <r>
    <x v="2146"/>
    <x v="2146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x v="2146"/>
    <x v="2145"/>
    <x v="2"/>
    <b v="0"/>
    <n v="1"/>
    <x v="1"/>
    <x v="17"/>
  </r>
  <r>
    <x v="2147"/>
    <x v="2147"/>
    <s v="A Point and Click Adventure on Steroids."/>
    <n v="390000"/>
    <n v="2716"/>
    <x v="2"/>
    <x v="0"/>
    <x v="0"/>
    <n v="1416125148"/>
    <n v="1413356748"/>
    <x v="2147"/>
    <x v="2146"/>
    <x v="3"/>
    <b v="0"/>
    <n v="55"/>
    <x v="1"/>
    <x v="17"/>
  </r>
  <r>
    <x v="2148"/>
    <x v="2148"/>
    <s v="zomblock's is a online zombie survival game where you can craft new weapons,find food and water to keep yourself alive."/>
    <n v="100"/>
    <n v="2"/>
    <x v="2"/>
    <x v="1"/>
    <x v="1"/>
    <n v="1427992582"/>
    <n v="1425404182"/>
    <x v="2148"/>
    <x v="2147"/>
    <x v="0"/>
    <b v="0"/>
    <n v="2"/>
    <x v="1"/>
    <x v="17"/>
  </r>
  <r>
    <x v="2149"/>
    <x v="2149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x v="2149"/>
    <x v="2148"/>
    <x v="7"/>
    <b v="0"/>
    <n v="0"/>
    <x v="1"/>
    <x v="17"/>
  </r>
  <r>
    <x v="2150"/>
    <x v="2150"/>
    <s v="A pixel styled open world detective game."/>
    <n v="50000"/>
    <n v="405"/>
    <x v="2"/>
    <x v="10"/>
    <x v="8"/>
    <n v="1468392599"/>
    <n v="1465800599"/>
    <x v="2150"/>
    <x v="2149"/>
    <x v="2"/>
    <b v="0"/>
    <n v="4"/>
    <x v="1"/>
    <x v="17"/>
  </r>
  <r>
    <x v="2151"/>
    <x v="2151"/>
    <s v="Crazy Artist makes gaming more comfortable and fun for Playstation 4 users. I really want to give you a Handee Job!"/>
    <n v="45000"/>
    <n v="118"/>
    <x v="2"/>
    <x v="0"/>
    <x v="0"/>
    <n v="1467231614"/>
    <n v="1464639614"/>
    <x v="2151"/>
    <x v="2150"/>
    <x v="2"/>
    <b v="0"/>
    <n v="6"/>
    <x v="1"/>
    <x v="17"/>
  </r>
  <r>
    <x v="2152"/>
    <x v="2152"/>
    <s v="Our game is going to be a space shooter that has RPG elements with New Game+! It will be unlike any space shooter ever played."/>
    <n v="30000"/>
    <n v="50"/>
    <x v="2"/>
    <x v="0"/>
    <x v="0"/>
    <n v="1394909909"/>
    <n v="1392321509"/>
    <x v="2152"/>
    <x v="2151"/>
    <x v="3"/>
    <b v="0"/>
    <n v="4"/>
    <x v="1"/>
    <x v="17"/>
  </r>
  <r>
    <x v="2153"/>
    <x v="2153"/>
    <s v="Crowdfunding the Gamers Way. An online game with real world consequences.Do you dare to play? Can you turn the world around?"/>
    <n v="372625"/>
    <n v="34"/>
    <x v="2"/>
    <x v="0"/>
    <x v="0"/>
    <n v="1420876740"/>
    <n v="1417470718"/>
    <x v="2153"/>
    <x v="2152"/>
    <x v="0"/>
    <b v="0"/>
    <n v="4"/>
    <x v="1"/>
    <x v="17"/>
  </r>
  <r>
    <x v="2154"/>
    <x v="2154"/>
    <s v="A Real Time Strategy game based on Greek mythology in a fictional world."/>
    <n v="250"/>
    <n v="2"/>
    <x v="2"/>
    <x v="0"/>
    <x v="0"/>
    <n v="1390921827"/>
    <n v="1389193827"/>
    <x v="2154"/>
    <x v="2153"/>
    <x v="3"/>
    <b v="0"/>
    <n v="2"/>
    <x v="1"/>
    <x v="17"/>
  </r>
  <r>
    <x v="2155"/>
    <x v="2155"/>
    <s v="A Level Editor, Turned up to eleven. Infinite creativity in one package, solo or with up to 16 of your friends."/>
    <n v="5000"/>
    <n v="115"/>
    <x v="2"/>
    <x v="1"/>
    <x v="1"/>
    <n v="1459443385"/>
    <n v="1456854985"/>
    <x v="2155"/>
    <x v="2154"/>
    <x v="2"/>
    <b v="0"/>
    <n v="5"/>
    <x v="1"/>
    <x v="17"/>
  </r>
  <r>
    <x v="2156"/>
    <x v="2156"/>
    <s v="Captain and manage your ship along with your crew in this deep space adventure! (PC/Linux/Mac)"/>
    <n v="56000"/>
    <n v="1493"/>
    <x v="2"/>
    <x v="0"/>
    <x v="0"/>
    <n v="1379363406"/>
    <n v="1375475406"/>
    <x v="2156"/>
    <x v="2155"/>
    <x v="4"/>
    <b v="0"/>
    <n v="83"/>
    <x v="1"/>
    <x v="17"/>
  </r>
  <r>
    <x v="2157"/>
    <x v="2157"/>
    <s v="Gamers and 90's fans unite in this small tale of epic proportions!"/>
    <n v="75000"/>
    <n v="21144"/>
    <x v="2"/>
    <x v="0"/>
    <x v="0"/>
    <n v="1482479940"/>
    <n v="1479684783"/>
    <x v="2157"/>
    <x v="2156"/>
    <x v="2"/>
    <b v="0"/>
    <n v="57"/>
    <x v="1"/>
    <x v="17"/>
  </r>
  <r>
    <x v="2158"/>
    <x v="2158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x v="2158"/>
    <x v="2157"/>
    <x v="4"/>
    <b v="0"/>
    <n v="311"/>
    <x v="1"/>
    <x v="17"/>
  </r>
  <r>
    <x v="2159"/>
    <x v="2159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x v="2159"/>
    <x v="2158"/>
    <x v="6"/>
    <b v="0"/>
    <n v="2"/>
    <x v="1"/>
    <x v="17"/>
  </r>
  <r>
    <x v="2160"/>
    <x v="2160"/>
    <s v="An awesome side-scroller tower defense game.  Think &quot;Plants vs Zombies&quot; but from a side-on perspective."/>
    <n v="10000"/>
    <n v="85"/>
    <x v="2"/>
    <x v="0"/>
    <x v="0"/>
    <n v="1337447105"/>
    <n v="1334855105"/>
    <x v="2160"/>
    <x v="2159"/>
    <x v="5"/>
    <b v="0"/>
    <n v="16"/>
    <x v="1"/>
    <x v="17"/>
  </r>
  <r>
    <x v="2161"/>
    <x v="2161"/>
    <s v="We're trying to fund hard copies of our debut album!"/>
    <n v="400"/>
    <n v="463"/>
    <x v="0"/>
    <x v="0"/>
    <x v="0"/>
    <n v="1443040059"/>
    <n v="1440448059"/>
    <x v="2161"/>
    <x v="2160"/>
    <x v="0"/>
    <b v="0"/>
    <n v="13"/>
    <x v="0"/>
    <x v="11"/>
  </r>
  <r>
    <x v="2162"/>
    <x v="2162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x v="2162"/>
    <x v="2161"/>
    <x v="3"/>
    <b v="0"/>
    <n v="58"/>
    <x v="0"/>
    <x v="11"/>
  </r>
  <r>
    <x v="2163"/>
    <x v="2163"/>
    <s v="Mongrel is looking to hit the studio once again in June so we can bring you a new cd later this year and we need your help!"/>
    <n v="2500"/>
    <n v="3305"/>
    <x v="0"/>
    <x v="0"/>
    <x v="0"/>
    <n v="1433735400"/>
    <n v="1429306520"/>
    <x v="2163"/>
    <x v="2162"/>
    <x v="0"/>
    <b v="0"/>
    <n v="44"/>
    <x v="0"/>
    <x v="11"/>
  </r>
  <r>
    <x v="2164"/>
    <x v="2164"/>
    <s v="South Florida roots country/rock outfit's long awaited debut record"/>
    <n v="5500"/>
    <n v="5645"/>
    <x v="0"/>
    <x v="0"/>
    <x v="0"/>
    <n v="1466827140"/>
    <n v="1464196414"/>
    <x v="2164"/>
    <x v="2163"/>
    <x v="2"/>
    <b v="0"/>
    <n v="83"/>
    <x v="0"/>
    <x v="11"/>
  </r>
  <r>
    <x v="2165"/>
    <x v="2165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x v="2165"/>
    <x v="2164"/>
    <x v="2"/>
    <b v="0"/>
    <n v="117"/>
    <x v="0"/>
    <x v="11"/>
  </r>
  <r>
    <x v="2166"/>
    <x v="2166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x v="2166"/>
    <x v="2165"/>
    <x v="3"/>
    <b v="0"/>
    <n v="32"/>
    <x v="0"/>
    <x v="11"/>
  </r>
  <r>
    <x v="2167"/>
    <x v="2167"/>
    <s v="We need YOUR HELP to take one more step to this make release sound amazing!"/>
    <n v="150"/>
    <n v="180"/>
    <x v="0"/>
    <x v="0"/>
    <x v="0"/>
    <n v="1347672937"/>
    <n v="1346463337"/>
    <x v="2167"/>
    <x v="2166"/>
    <x v="5"/>
    <b v="0"/>
    <n v="8"/>
    <x v="0"/>
    <x v="11"/>
  </r>
  <r>
    <x v="2168"/>
    <x v="2168"/>
    <s v="We're hitting the studio to record our next album, &quot;Pizazz&quot;!! Help us put the FUN in FUNK!!"/>
    <n v="18000"/>
    <n v="21884.69"/>
    <x v="0"/>
    <x v="0"/>
    <x v="0"/>
    <n v="1486702800"/>
    <n v="1484058261"/>
    <x v="2168"/>
    <x v="2167"/>
    <x v="1"/>
    <b v="0"/>
    <n v="340"/>
    <x v="0"/>
    <x v="11"/>
  </r>
  <r>
    <x v="2169"/>
    <x v="2169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x v="2169"/>
    <x v="2168"/>
    <x v="1"/>
    <b v="0"/>
    <n v="7"/>
    <x v="0"/>
    <x v="11"/>
  </r>
  <r>
    <x v="2170"/>
    <x v="2170"/>
    <s v="We are a hard rock band from Northern California trying to raise $350 for our next EP. Be a part of our journey!"/>
    <n v="350"/>
    <n v="633"/>
    <x v="0"/>
    <x v="0"/>
    <x v="0"/>
    <n v="1440266422"/>
    <n v="1436810422"/>
    <x v="2170"/>
    <x v="2169"/>
    <x v="0"/>
    <b v="0"/>
    <n v="19"/>
    <x v="0"/>
    <x v="11"/>
  </r>
  <r>
    <x v="2171"/>
    <x v="2171"/>
    <s v="Like records? We do, too! Help this Los Angeles based rock 'n' roll band get their new album out on vinyl!"/>
    <n v="4000"/>
    <n v="4243"/>
    <x v="0"/>
    <x v="0"/>
    <x v="0"/>
    <n v="1434949200"/>
    <n v="1431903495"/>
    <x v="2171"/>
    <x v="2170"/>
    <x v="0"/>
    <b v="0"/>
    <n v="47"/>
    <x v="0"/>
    <x v="11"/>
  </r>
  <r>
    <x v="2172"/>
    <x v="2172"/>
    <s v="hey friends. We are Hollow Point 9._x000a_We are calling on you to help us._x000a_In our journey to make our debut album."/>
    <n v="1000"/>
    <n v="1000"/>
    <x v="0"/>
    <x v="0"/>
    <x v="0"/>
    <n v="1429365320"/>
    <n v="1426773320"/>
    <x v="2172"/>
    <x v="2171"/>
    <x v="0"/>
    <b v="0"/>
    <n v="13"/>
    <x v="0"/>
    <x v="11"/>
  </r>
  <r>
    <x v="2173"/>
    <x v="2173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x v="2173"/>
    <x v="2172"/>
    <x v="4"/>
    <b v="0"/>
    <n v="90"/>
    <x v="0"/>
    <x v="11"/>
  </r>
  <r>
    <x v="2174"/>
    <x v="2174"/>
    <s v="Chivo and his band of miscreants present their debut album _x000a_'Blind Energy' ...we think you are going to like it."/>
    <n v="4000"/>
    <n v="4119"/>
    <x v="0"/>
    <x v="1"/>
    <x v="1"/>
    <n v="1462453307"/>
    <n v="1459861307"/>
    <x v="2174"/>
    <x v="2173"/>
    <x v="2"/>
    <b v="0"/>
    <n v="63"/>
    <x v="0"/>
    <x v="11"/>
  </r>
  <r>
    <x v="2175"/>
    <x v="2175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x v="2175"/>
    <x v="2174"/>
    <x v="2"/>
    <b v="0"/>
    <n v="26"/>
    <x v="0"/>
    <x v="11"/>
  </r>
  <r>
    <x v="2176"/>
    <x v="2176"/>
    <s v="The Mike Farley Band has re-assembled its original line up and needs your help to make a new full-length album!"/>
    <n v="5000"/>
    <n v="6301"/>
    <x v="0"/>
    <x v="0"/>
    <x v="0"/>
    <n v="1430579509"/>
    <n v="1427987509"/>
    <x v="2176"/>
    <x v="2175"/>
    <x v="0"/>
    <b v="0"/>
    <n v="71"/>
    <x v="0"/>
    <x v="11"/>
  </r>
  <r>
    <x v="2177"/>
    <x v="2177"/>
    <s v="Stone Horse ~ _x000a_Doing what they do best, laying down honest and _x000a_proper Rock-n-Roll guaranteed to soothe your soul!"/>
    <n v="2500"/>
    <n v="2503"/>
    <x v="0"/>
    <x v="0"/>
    <x v="0"/>
    <n v="1465192867"/>
    <n v="1463032867"/>
    <x v="2177"/>
    <x v="2176"/>
    <x v="2"/>
    <b v="0"/>
    <n v="38"/>
    <x v="0"/>
    <x v="11"/>
  </r>
  <r>
    <x v="2178"/>
    <x v="2178"/>
    <s v="We are making our third studio album and no longer have a label telling us what we can/can't do. This record is for the fans."/>
    <n v="25000"/>
    <n v="34660"/>
    <x v="0"/>
    <x v="0"/>
    <x v="0"/>
    <n v="1484752597"/>
    <n v="1482160597"/>
    <x v="2178"/>
    <x v="2177"/>
    <x v="1"/>
    <b v="0"/>
    <n v="859"/>
    <x v="0"/>
    <x v="11"/>
  </r>
  <r>
    <x v="2179"/>
    <x v="2179"/>
    <s v="Woodhouse is making an EP!  If you are a fan of whiskey and loud guitars, contribute to the cause!"/>
    <n v="1000"/>
    <n v="1614"/>
    <x v="0"/>
    <x v="0"/>
    <x v="0"/>
    <n v="1428725192"/>
    <n v="1426133192"/>
    <x v="2179"/>
    <x v="2178"/>
    <x v="0"/>
    <b v="0"/>
    <n v="21"/>
    <x v="0"/>
    <x v="11"/>
  </r>
  <r>
    <x v="2180"/>
    <x v="2180"/>
    <s v="Help fund the new record by independent alternative rockers FOUR STAR MARY &quot;PIECES&quot;"/>
    <n v="5000"/>
    <n v="5359.21"/>
    <x v="0"/>
    <x v="0"/>
    <x v="0"/>
    <n v="1447434268"/>
    <n v="1443801868"/>
    <x v="2180"/>
    <x v="2179"/>
    <x v="0"/>
    <b v="0"/>
    <n v="78"/>
    <x v="0"/>
    <x v="11"/>
  </r>
  <r>
    <x v="2181"/>
    <x v="2181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x v="2181"/>
    <x v="2180"/>
    <x v="1"/>
    <b v="0"/>
    <n v="53"/>
    <x v="0"/>
    <x v="32"/>
  </r>
  <r>
    <x v="2182"/>
    <x v="2182"/>
    <s v="An incredibly comprehensive tabletop rpg book for the post apocalypse, inspired by Dungeon World."/>
    <n v="3000"/>
    <n v="15725"/>
    <x v="0"/>
    <x v="5"/>
    <x v="5"/>
    <n v="1412285825"/>
    <n v="1409261825"/>
    <x v="2182"/>
    <x v="2181"/>
    <x v="3"/>
    <b v="0"/>
    <n v="356"/>
    <x v="0"/>
    <x v="32"/>
  </r>
  <r>
    <x v="2183"/>
    <x v="2183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x v="2183"/>
    <x v="2182"/>
    <x v="1"/>
    <b v="0"/>
    <n v="279"/>
    <x v="0"/>
    <x v="32"/>
  </r>
  <r>
    <x v="2184"/>
    <x v="2184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x v="2184"/>
    <x v="2183"/>
    <x v="2"/>
    <b v="1"/>
    <n v="266"/>
    <x v="0"/>
    <x v="32"/>
  </r>
  <r>
    <x v="2185"/>
    <x v="2185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x v="2185"/>
    <x v="2184"/>
    <x v="4"/>
    <b v="0"/>
    <n v="623"/>
    <x v="0"/>
    <x v="32"/>
  </r>
  <r>
    <x v="2186"/>
    <x v="2186"/>
    <s v="The real-time digital social deduction game where there's no moderator, no sleeping, and no dying."/>
    <n v="20000"/>
    <n v="21935"/>
    <x v="0"/>
    <x v="0"/>
    <x v="0"/>
    <n v="1473213600"/>
    <n v="1470062743"/>
    <x v="2186"/>
    <x v="2185"/>
    <x v="2"/>
    <b v="0"/>
    <n v="392"/>
    <x v="0"/>
    <x v="32"/>
  </r>
  <r>
    <x v="2187"/>
    <x v="2187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x v="2187"/>
    <x v="2186"/>
    <x v="0"/>
    <b v="1"/>
    <n v="3562"/>
    <x v="0"/>
    <x v="32"/>
  </r>
  <r>
    <x v="2188"/>
    <x v="2188"/>
    <s v="Beautifully unique, precision cut, metal gaming dice derived from a passion in tabletop gaming and engineering design."/>
    <n v="5494"/>
    <n v="22645"/>
    <x v="0"/>
    <x v="2"/>
    <x v="2"/>
    <n v="1477414800"/>
    <n v="1474380241"/>
    <x v="2188"/>
    <x v="2187"/>
    <x v="2"/>
    <b v="0"/>
    <n v="514"/>
    <x v="0"/>
    <x v="32"/>
  </r>
  <r>
    <x v="2189"/>
    <x v="2189"/>
    <s v="Help me fund the Argonauts! Sculpted by Dave Kidd, based on concept art from Roberto Cirillo, created by Fet Milner and myself!"/>
    <n v="1200"/>
    <n v="6039"/>
    <x v="0"/>
    <x v="1"/>
    <x v="1"/>
    <n v="1461276000"/>
    <n v="1460055300"/>
    <x v="2189"/>
    <x v="2188"/>
    <x v="2"/>
    <b v="0"/>
    <n v="88"/>
    <x v="0"/>
    <x v="32"/>
  </r>
  <r>
    <x v="2190"/>
    <x v="2190"/>
    <s v="You are an evil Overlord.  Your mission?  To make everyone as miserable as possible.  Can you achieve world domination?"/>
    <n v="19000"/>
    <n v="35076"/>
    <x v="0"/>
    <x v="0"/>
    <x v="0"/>
    <n v="1458716340"/>
    <n v="1455721204"/>
    <x v="2190"/>
    <x v="2189"/>
    <x v="2"/>
    <b v="0"/>
    <n v="537"/>
    <x v="0"/>
    <x v="32"/>
  </r>
  <r>
    <x v="2191"/>
    <x v="2191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x v="2191"/>
    <x v="2190"/>
    <x v="1"/>
    <b v="0"/>
    <n v="25"/>
    <x v="0"/>
    <x v="32"/>
  </r>
  <r>
    <x v="2192"/>
    <x v="2192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x v="2192"/>
    <x v="2191"/>
    <x v="2"/>
    <b v="0"/>
    <n v="3238"/>
    <x v="0"/>
    <x v="32"/>
  </r>
  <r>
    <x v="2193"/>
    <x v="2193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x v="2193"/>
    <x v="2192"/>
    <x v="2"/>
    <b v="0"/>
    <n v="897"/>
    <x v="0"/>
    <x v="32"/>
  </r>
  <r>
    <x v="2194"/>
    <x v="2194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x v="2194"/>
    <x v="2193"/>
    <x v="2"/>
    <b v="0"/>
    <n v="878"/>
    <x v="0"/>
    <x v="32"/>
  </r>
  <r>
    <x v="2195"/>
    <x v="2195"/>
    <s v="A gritty, noir tabletop RPG with a fast-paced combo-based battle system."/>
    <n v="4600"/>
    <n v="5535"/>
    <x v="0"/>
    <x v="0"/>
    <x v="0"/>
    <n v="1439317900"/>
    <n v="1436725900"/>
    <x v="2195"/>
    <x v="2194"/>
    <x v="0"/>
    <b v="0"/>
    <n v="115"/>
    <x v="0"/>
    <x v="32"/>
  </r>
  <r>
    <x v="2196"/>
    <x v="2196"/>
    <s v="Race your friends in style with this classic Grand Prix game."/>
    <n v="14000"/>
    <n v="15937"/>
    <x v="0"/>
    <x v="0"/>
    <x v="0"/>
    <n v="1480662000"/>
    <n v="1478000502"/>
    <x v="2196"/>
    <x v="2195"/>
    <x v="2"/>
    <b v="0"/>
    <n v="234"/>
    <x v="0"/>
    <x v="32"/>
  </r>
  <r>
    <x v="2197"/>
    <x v="2197"/>
    <s v="A strategy game of magic and deception, where aspiring  Illusionists clash in a grand contest for fame and fortune."/>
    <n v="30000"/>
    <n v="285309.33"/>
    <x v="0"/>
    <x v="0"/>
    <x v="0"/>
    <n v="1425132059"/>
    <n v="1422540059"/>
    <x v="2197"/>
    <x v="2196"/>
    <x v="0"/>
    <b v="0"/>
    <n v="4330"/>
    <x v="0"/>
    <x v="32"/>
  </r>
  <r>
    <x v="2198"/>
    <x v="2198"/>
    <s v="A tactical Miniatures board game for 2-4 players set in a mysterious underwater realm where 4 factions battle for supremacy."/>
    <n v="40000"/>
    <n v="53157"/>
    <x v="0"/>
    <x v="0"/>
    <x v="0"/>
    <n v="1447507200"/>
    <n v="1444911600"/>
    <x v="2198"/>
    <x v="2197"/>
    <x v="0"/>
    <b v="0"/>
    <n v="651"/>
    <x v="0"/>
    <x v="32"/>
  </r>
  <r>
    <x v="2199"/>
    <x v="2199"/>
    <s v="A new strategic board game designed to flip out your opponent."/>
    <n v="9000"/>
    <n v="13228"/>
    <x v="0"/>
    <x v="17"/>
    <x v="3"/>
    <n v="1444903198"/>
    <n v="1442311198"/>
    <x v="2199"/>
    <x v="2198"/>
    <x v="0"/>
    <b v="1"/>
    <n v="251"/>
    <x v="0"/>
    <x v="32"/>
  </r>
  <r>
    <x v="2200"/>
    <x v="2200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x v="2200"/>
    <x v="2199"/>
    <x v="0"/>
    <b v="0"/>
    <n v="263"/>
    <x v="0"/>
    <x v="32"/>
  </r>
  <r>
    <x v="2201"/>
    <x v="2201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x v="2201"/>
    <x v="2200"/>
    <x v="4"/>
    <b v="0"/>
    <n v="28"/>
    <x v="0"/>
    <x v="15"/>
  </r>
  <r>
    <x v="2202"/>
    <x v="2202"/>
    <s v="An electro-organic album of evolved dance music inspired by seminal cyberpunk works."/>
    <n v="4000"/>
    <n v="28167.25"/>
    <x v="0"/>
    <x v="0"/>
    <x v="0"/>
    <n v="1351801368"/>
    <n v="1349209368"/>
    <x v="2202"/>
    <x v="2201"/>
    <x v="5"/>
    <b v="0"/>
    <n v="721"/>
    <x v="0"/>
    <x v="15"/>
  </r>
  <r>
    <x v="2203"/>
    <x v="2203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x v="2203"/>
    <x v="2202"/>
    <x v="0"/>
    <b v="0"/>
    <n v="50"/>
    <x v="0"/>
    <x v="15"/>
  </r>
  <r>
    <x v="2204"/>
    <x v="2204"/>
    <s v="A professional pressing of the new (and greatest) Mirror Kisses album on beautiful white vinyl. Backers hear it first!"/>
    <n v="1500"/>
    <n v="1993"/>
    <x v="0"/>
    <x v="0"/>
    <x v="0"/>
    <n v="1362814119"/>
    <n v="1360222119"/>
    <x v="2204"/>
    <x v="2203"/>
    <x v="4"/>
    <b v="0"/>
    <n v="73"/>
    <x v="0"/>
    <x v="15"/>
  </r>
  <r>
    <x v="2205"/>
    <x v="2205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x v="2205"/>
    <x v="2204"/>
    <x v="5"/>
    <b v="0"/>
    <n v="27"/>
    <x v="0"/>
    <x v="15"/>
  </r>
  <r>
    <x v="2206"/>
    <x v="2206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x v="2206"/>
    <x v="2205"/>
    <x v="5"/>
    <b v="0"/>
    <n v="34"/>
    <x v="0"/>
    <x v="15"/>
  </r>
  <r>
    <x v="2207"/>
    <x v="2207"/>
    <s v="Each piece has a story behind it. Not of some life drama but of an experience you live whilst listening; Happiness evoking"/>
    <n v="2000"/>
    <n v="2000"/>
    <x v="0"/>
    <x v="0"/>
    <x v="0"/>
    <n v="1384580373"/>
    <n v="1381984773"/>
    <x v="2207"/>
    <x v="2206"/>
    <x v="4"/>
    <b v="0"/>
    <n v="7"/>
    <x v="0"/>
    <x v="15"/>
  </r>
  <r>
    <x v="2208"/>
    <x v="2208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x v="2208"/>
    <x v="2207"/>
    <x v="5"/>
    <b v="0"/>
    <n v="24"/>
    <x v="0"/>
    <x v="15"/>
  </r>
  <r>
    <x v="2209"/>
    <x v="2209"/>
    <s v="Support us and pledge for rewards on our new bigger Tour of the US, Canada and Colombia!"/>
    <n v="500"/>
    <n v="754"/>
    <x v="0"/>
    <x v="1"/>
    <x v="1"/>
    <n v="1397516400"/>
    <n v="1396524644"/>
    <x v="2209"/>
    <x v="2208"/>
    <x v="3"/>
    <b v="0"/>
    <n v="15"/>
    <x v="0"/>
    <x v="15"/>
  </r>
  <r>
    <x v="2210"/>
    <x v="2210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x v="2210"/>
    <x v="2209"/>
    <x v="5"/>
    <b v="0"/>
    <n v="72"/>
    <x v="0"/>
    <x v="15"/>
  </r>
  <r>
    <x v="2211"/>
    <x v="2211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x v="2211"/>
    <x v="2210"/>
    <x v="3"/>
    <b v="0"/>
    <n v="120"/>
    <x v="0"/>
    <x v="15"/>
  </r>
  <r>
    <x v="2212"/>
    <x v="2212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x v="2212"/>
    <x v="2211"/>
    <x v="4"/>
    <b v="0"/>
    <n v="123"/>
    <x v="0"/>
    <x v="15"/>
  </r>
  <r>
    <x v="2213"/>
    <x v="2213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x v="2213"/>
    <x v="2212"/>
    <x v="0"/>
    <b v="0"/>
    <n v="1"/>
    <x v="0"/>
    <x v="15"/>
  </r>
  <r>
    <x v="2214"/>
    <x v="2214"/>
    <s v="Join this Kickstarter project today to assist Spiff in converting his analog recordings from the 80's to digital!"/>
    <n v="600"/>
    <n v="1755.01"/>
    <x v="0"/>
    <x v="0"/>
    <x v="0"/>
    <n v="1391713248"/>
    <n v="1389121248"/>
    <x v="2214"/>
    <x v="2213"/>
    <x v="3"/>
    <b v="0"/>
    <n v="24"/>
    <x v="0"/>
    <x v="15"/>
  </r>
  <r>
    <x v="2215"/>
    <x v="2215"/>
    <s v="Ambient Electro Grind-fest!"/>
    <n v="550"/>
    <n v="860"/>
    <x v="0"/>
    <x v="0"/>
    <x v="0"/>
    <n v="1331621940"/>
    <n v="1329671572"/>
    <x v="2215"/>
    <x v="2214"/>
    <x v="5"/>
    <b v="0"/>
    <n v="33"/>
    <x v="0"/>
    <x v="15"/>
  </r>
  <r>
    <x v="2216"/>
    <x v="2216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x v="2216"/>
    <x v="2215"/>
    <x v="0"/>
    <b v="0"/>
    <n v="14"/>
    <x v="0"/>
    <x v="15"/>
  </r>
  <r>
    <x v="2217"/>
    <x v="2217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x v="2217"/>
    <x v="2216"/>
    <x v="0"/>
    <b v="0"/>
    <n v="9"/>
    <x v="0"/>
    <x v="15"/>
  </r>
  <r>
    <x v="2218"/>
    <x v="2218"/>
    <s v="Help Idiot Stare press their next album to CD. Over 40 minutes of intense industrial rock that you're going to want to own!"/>
    <n v="2000"/>
    <n v="2456.66"/>
    <x v="0"/>
    <x v="0"/>
    <x v="0"/>
    <n v="1346198400"/>
    <n v="1344281383"/>
    <x v="2218"/>
    <x v="2217"/>
    <x v="5"/>
    <b v="0"/>
    <n v="76"/>
    <x v="0"/>
    <x v="15"/>
  </r>
  <r>
    <x v="2219"/>
    <x v="2219"/>
    <s v="An album that illustrates events in our lives, whether trivial or significant, through the tones of electronic music."/>
    <n v="1000"/>
    <n v="1015"/>
    <x v="0"/>
    <x v="0"/>
    <x v="0"/>
    <n v="1440004512"/>
    <n v="1437412512"/>
    <x v="2219"/>
    <x v="2218"/>
    <x v="0"/>
    <b v="0"/>
    <n v="19"/>
    <x v="0"/>
    <x v="15"/>
  </r>
  <r>
    <x v="2220"/>
    <x v="2220"/>
    <s v="Darkpine is recording and releasing a 5-track EP within the coming months this summer and hopes for your support."/>
    <n v="3500"/>
    <n v="3540"/>
    <x v="0"/>
    <x v="0"/>
    <x v="0"/>
    <n v="1374888436"/>
    <n v="1372296436"/>
    <x v="2220"/>
    <x v="2219"/>
    <x v="4"/>
    <b v="0"/>
    <n v="69"/>
    <x v="0"/>
    <x v="15"/>
  </r>
  <r>
    <x v="2221"/>
    <x v="2221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x v="2221"/>
    <x v="2220"/>
    <x v="2"/>
    <b v="0"/>
    <n v="218"/>
    <x v="0"/>
    <x v="32"/>
  </r>
  <r>
    <x v="2222"/>
    <x v="2222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x v="2222"/>
    <x v="2221"/>
    <x v="5"/>
    <b v="0"/>
    <n v="30"/>
    <x v="0"/>
    <x v="32"/>
  </r>
  <r>
    <x v="2223"/>
    <x v="2223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x v="2223"/>
    <x v="2222"/>
    <x v="0"/>
    <b v="0"/>
    <n v="100"/>
    <x v="0"/>
    <x v="32"/>
  </r>
  <r>
    <x v="2224"/>
    <x v="2224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x v="2224"/>
    <x v="2223"/>
    <x v="2"/>
    <b v="0"/>
    <n v="296"/>
    <x v="0"/>
    <x v="32"/>
  </r>
  <r>
    <x v="2225"/>
    <x v="2225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x v="2225"/>
    <x v="2224"/>
    <x v="3"/>
    <b v="0"/>
    <n v="1204"/>
    <x v="0"/>
    <x v="32"/>
  </r>
  <r>
    <x v="2226"/>
    <x v="2226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x v="2226"/>
    <x v="2225"/>
    <x v="2"/>
    <b v="0"/>
    <n v="321"/>
    <x v="0"/>
    <x v="32"/>
  </r>
  <r>
    <x v="2227"/>
    <x v="2227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x v="2227"/>
    <x v="2226"/>
    <x v="4"/>
    <b v="0"/>
    <n v="301"/>
    <x v="0"/>
    <x v="32"/>
  </r>
  <r>
    <x v="2228"/>
    <x v="2228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x v="2228"/>
    <x v="2227"/>
    <x v="0"/>
    <b v="0"/>
    <n v="144"/>
    <x v="0"/>
    <x v="32"/>
  </r>
  <r>
    <x v="2229"/>
    <x v="2229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x v="2229"/>
    <x v="2228"/>
    <x v="4"/>
    <b v="0"/>
    <n v="539"/>
    <x v="0"/>
    <x v="32"/>
  </r>
  <r>
    <x v="2230"/>
    <x v="2230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x v="2230"/>
    <x v="2229"/>
    <x v="3"/>
    <b v="0"/>
    <n v="498"/>
    <x v="0"/>
    <x v="32"/>
  </r>
  <r>
    <x v="2231"/>
    <x v="2231"/>
    <s v="A game about communities by Ben Robbins, creator of Microscope. Do you change the Kingdom or does the Kingdom change you?"/>
    <n v="2500"/>
    <n v="30303.24"/>
    <x v="0"/>
    <x v="0"/>
    <x v="0"/>
    <n v="1372136400"/>
    <n v="1369864301"/>
    <x v="2231"/>
    <x v="2230"/>
    <x v="4"/>
    <b v="0"/>
    <n v="1113"/>
    <x v="0"/>
    <x v="32"/>
  </r>
  <r>
    <x v="2232"/>
    <x v="2232"/>
    <s v="Backstory Cards help you and your friends create vibrant backstories for roleplaying games, no matter the system or genre."/>
    <n v="5000"/>
    <n v="24790"/>
    <x v="0"/>
    <x v="0"/>
    <x v="0"/>
    <n v="1405738800"/>
    <n v="1402945408"/>
    <x v="2232"/>
    <x v="2231"/>
    <x v="3"/>
    <b v="0"/>
    <n v="988"/>
    <x v="0"/>
    <x v="32"/>
  </r>
  <r>
    <x v="2233"/>
    <x v="2233"/>
    <s v="Cadaver is a lighthearted game of friendly necromancy! Players compete to resurrect as many bodies as possible!"/>
    <n v="2500"/>
    <n v="8301"/>
    <x v="0"/>
    <x v="1"/>
    <x v="1"/>
    <n v="1450051200"/>
    <n v="1448269539"/>
    <x v="2233"/>
    <x v="2232"/>
    <x v="0"/>
    <b v="0"/>
    <n v="391"/>
    <x v="0"/>
    <x v="32"/>
  </r>
  <r>
    <x v="2234"/>
    <x v="2234"/>
    <s v="Pine Tar Baseball is a fun and fast paced dice and card game for 1 to 2 players. The game features fast streamlined game play."/>
    <n v="100"/>
    <n v="1165"/>
    <x v="0"/>
    <x v="0"/>
    <x v="0"/>
    <n v="1483645647"/>
    <n v="1481053647"/>
    <x v="2234"/>
    <x v="2233"/>
    <x v="1"/>
    <b v="0"/>
    <n v="28"/>
    <x v="0"/>
    <x v="32"/>
  </r>
  <r>
    <x v="2235"/>
    <x v="2235"/>
    <s v="An amazing set of sceneries to create unique atmospheres for your tabletop gaming."/>
    <n v="13000"/>
    <n v="19931"/>
    <x v="0"/>
    <x v="5"/>
    <x v="5"/>
    <n v="1427585511"/>
    <n v="1424997111"/>
    <x v="2235"/>
    <x v="2234"/>
    <x v="0"/>
    <b v="0"/>
    <n v="147"/>
    <x v="0"/>
    <x v="32"/>
  </r>
  <r>
    <x v="2236"/>
    <x v="2236"/>
    <s v="Assume the role of an intergalactic real-estate agent attempting to satisfy various creature clientele!"/>
    <n v="2800"/>
    <n v="15039"/>
    <x v="0"/>
    <x v="0"/>
    <x v="0"/>
    <n v="1454338123"/>
    <n v="1451746123"/>
    <x v="2236"/>
    <x v="2235"/>
    <x v="2"/>
    <b v="0"/>
    <n v="680"/>
    <x v="0"/>
    <x v="32"/>
  </r>
  <r>
    <x v="2237"/>
    <x v="2237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x v="2237"/>
    <x v="2236"/>
    <x v="3"/>
    <b v="0"/>
    <n v="983"/>
    <x v="0"/>
    <x v="32"/>
  </r>
  <r>
    <x v="2238"/>
    <x v="2238"/>
    <s v="28mm Fantasy Miniature Range in leadfree white metal: Orcs, wolves and more."/>
    <n v="4000"/>
    <n v="5496"/>
    <x v="0"/>
    <x v="12"/>
    <x v="3"/>
    <n v="1489157716"/>
    <n v="1486565716"/>
    <x v="2238"/>
    <x v="2237"/>
    <x v="1"/>
    <b v="0"/>
    <n v="79"/>
    <x v="0"/>
    <x v="32"/>
  </r>
  <r>
    <x v="2239"/>
    <x v="2239"/>
    <s v="Next stretch goal unlocks at $33,000 and/or 500 backers unlocks 2 bonus stretch goals."/>
    <n v="25000"/>
    <n v="32006.67"/>
    <x v="0"/>
    <x v="0"/>
    <x v="0"/>
    <n v="1385870520"/>
    <n v="1382742014"/>
    <x v="2239"/>
    <x v="2238"/>
    <x v="4"/>
    <b v="0"/>
    <n v="426"/>
    <x v="0"/>
    <x v="32"/>
  </r>
  <r>
    <x v="2240"/>
    <x v="2240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x v="2240"/>
    <x v="2239"/>
    <x v="2"/>
    <b v="0"/>
    <n v="96"/>
    <x v="0"/>
    <x v="32"/>
  </r>
  <r>
    <x v="2241"/>
    <x v="2241"/>
    <s v="You are Ex- Military criminals sent on suicide missions on the edge of space. Science Fiction Tabletop RPG using Savage Worlds"/>
    <n v="1000"/>
    <n v="8064"/>
    <x v="0"/>
    <x v="1"/>
    <x v="1"/>
    <n v="1488484300"/>
    <n v="1485892300"/>
    <x v="2241"/>
    <x v="2240"/>
    <x v="1"/>
    <b v="0"/>
    <n v="163"/>
    <x v="0"/>
    <x v="32"/>
  </r>
  <r>
    <x v="2242"/>
    <x v="2242"/>
    <s v="Inconceivable! An amazing new illustrative deck based on The Princess Bride movie."/>
    <n v="10000"/>
    <n v="136009.76"/>
    <x v="0"/>
    <x v="0"/>
    <x v="0"/>
    <n v="1385521320"/>
    <n v="1382449733"/>
    <x v="2242"/>
    <x v="2241"/>
    <x v="4"/>
    <b v="0"/>
    <n v="2525"/>
    <x v="0"/>
    <x v="32"/>
  </r>
  <r>
    <x v="2243"/>
    <x v="2243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x v="2243"/>
    <x v="2242"/>
    <x v="1"/>
    <b v="0"/>
    <n v="2035"/>
    <x v="0"/>
    <x v="32"/>
  </r>
  <r>
    <x v="2244"/>
    <x v="2244"/>
    <s v="Finely sculpted 28mm Classic Fantasy metal and resin miniatures perfectly themed for use as a warband or adventuring party."/>
    <n v="5000"/>
    <n v="18851"/>
    <x v="0"/>
    <x v="0"/>
    <x v="0"/>
    <n v="1476649800"/>
    <n v="1475609946"/>
    <x v="2244"/>
    <x v="2243"/>
    <x v="2"/>
    <b v="0"/>
    <n v="290"/>
    <x v="0"/>
    <x v="32"/>
  </r>
  <r>
    <x v="2245"/>
    <x v="2245"/>
    <s v="You've got a time machine, high-powered weapons and a whole lot of history to save. Welcome to TimeWatch!"/>
    <n v="4000"/>
    <n v="105881"/>
    <x v="0"/>
    <x v="0"/>
    <x v="0"/>
    <n v="1393005600"/>
    <n v="1390323617"/>
    <x v="2245"/>
    <x v="2244"/>
    <x v="3"/>
    <b v="0"/>
    <n v="1980"/>
    <x v="0"/>
    <x v="32"/>
  </r>
  <r>
    <x v="2246"/>
    <x v="2246"/>
    <s v="The BESPOKE GEEK is a brand new clothing company from Bletchley, England producing handmade and individual hoodies for geeks."/>
    <n v="2500"/>
    <n v="2503"/>
    <x v="0"/>
    <x v="1"/>
    <x v="1"/>
    <n v="1441393210"/>
    <n v="1438801210"/>
    <x v="2246"/>
    <x v="2245"/>
    <x v="0"/>
    <b v="0"/>
    <n v="57"/>
    <x v="0"/>
    <x v="32"/>
  </r>
  <r>
    <x v="2247"/>
    <x v="2247"/>
    <s v="Take on the role of an ancient forager in this fun strategy game from the designer of Biblios."/>
    <n v="18500"/>
    <n v="19324"/>
    <x v="0"/>
    <x v="0"/>
    <x v="0"/>
    <n v="1438185565"/>
    <n v="1436975965"/>
    <x v="2247"/>
    <x v="2246"/>
    <x v="0"/>
    <b v="0"/>
    <n v="380"/>
    <x v="0"/>
    <x v="32"/>
  </r>
  <r>
    <x v="2248"/>
    <x v="2248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x v="2248"/>
    <x v="2247"/>
    <x v="2"/>
    <b v="0"/>
    <n v="128"/>
    <x v="0"/>
    <x v="32"/>
  </r>
  <r>
    <x v="2249"/>
    <x v="2249"/>
    <s v="March with the legions against the enemies of Rome in this role-playing game of military adventures."/>
    <n v="3500"/>
    <n v="5907"/>
    <x v="0"/>
    <x v="0"/>
    <x v="0"/>
    <n v="1364917965"/>
    <n v="1362329565"/>
    <x v="2249"/>
    <x v="2248"/>
    <x v="4"/>
    <b v="0"/>
    <n v="180"/>
    <x v="0"/>
    <x v="32"/>
  </r>
  <r>
    <x v="2250"/>
    <x v="2250"/>
    <s v="A customizable gaming table, for the best gaming experience, portable, storable and lightweight, that can be taken anywhere"/>
    <n v="25000"/>
    <n v="243778"/>
    <x v="0"/>
    <x v="0"/>
    <x v="0"/>
    <n v="1480727273"/>
    <n v="1478131673"/>
    <x v="2250"/>
    <x v="2249"/>
    <x v="2"/>
    <b v="0"/>
    <n v="571"/>
    <x v="0"/>
    <x v="32"/>
  </r>
  <r>
    <x v="2251"/>
    <x v="2251"/>
    <s v="A great game full of lying, scheming, and werewolves.  Now with additional characters to add even more mayhem!"/>
    <n v="8500"/>
    <n v="11428.19"/>
    <x v="0"/>
    <x v="0"/>
    <x v="0"/>
    <n v="1408177077"/>
    <n v="1406362677"/>
    <x v="2251"/>
    <x v="2250"/>
    <x v="3"/>
    <b v="0"/>
    <n v="480"/>
    <x v="0"/>
    <x v="32"/>
  </r>
  <r>
    <x v="2252"/>
    <x v="2252"/>
    <s v="A new faction for the 30 mm scale wargame, featuring skirmishes between gangs in a pimp and lethal post-apocalyptic world."/>
    <n v="9000"/>
    <n v="24505"/>
    <x v="0"/>
    <x v="3"/>
    <x v="3"/>
    <n v="1470469938"/>
    <n v="1469173938"/>
    <x v="2252"/>
    <x v="2251"/>
    <x v="2"/>
    <b v="0"/>
    <n v="249"/>
    <x v="0"/>
    <x v="32"/>
  </r>
  <r>
    <x v="2253"/>
    <x v="2253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x v="2253"/>
    <x v="2252"/>
    <x v="0"/>
    <b v="0"/>
    <n v="84"/>
    <x v="0"/>
    <x v="32"/>
  </r>
  <r>
    <x v="2254"/>
    <x v="2254"/>
    <s v="A dexterity microgame by father/daughter team, Jason and Claire Kotarski. Make 100 project."/>
    <n v="500"/>
    <n v="2299"/>
    <x v="0"/>
    <x v="0"/>
    <x v="0"/>
    <n v="1485271968"/>
    <n v="1484667168"/>
    <x v="2254"/>
    <x v="2253"/>
    <x v="1"/>
    <b v="0"/>
    <n v="197"/>
    <x v="0"/>
    <x v="32"/>
  </r>
  <r>
    <x v="2255"/>
    <x v="2255"/>
    <s v="This is the second set of 5 expansions for our route-building game, Jet Set!"/>
    <n v="3950"/>
    <n v="11323"/>
    <x v="0"/>
    <x v="0"/>
    <x v="0"/>
    <n v="1462661451"/>
    <n v="1460069451"/>
    <x v="2255"/>
    <x v="2254"/>
    <x v="2"/>
    <b v="0"/>
    <n v="271"/>
    <x v="0"/>
    <x v="32"/>
  </r>
  <r>
    <x v="2256"/>
    <x v="2256"/>
    <s v="Build your crypto-currency empire and sabotage your opponents. A deck building, card game. 2-4 players. 15 minutes."/>
    <n v="480"/>
    <n v="1069"/>
    <x v="0"/>
    <x v="1"/>
    <x v="1"/>
    <n v="1479811846"/>
    <n v="1478602246"/>
    <x v="2256"/>
    <x v="2255"/>
    <x v="2"/>
    <b v="0"/>
    <n v="50"/>
    <x v="0"/>
    <x v="32"/>
  </r>
  <r>
    <x v="2257"/>
    <x v="2257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x v="2257"/>
    <x v="2256"/>
    <x v="2"/>
    <b v="0"/>
    <n v="169"/>
    <x v="0"/>
    <x v="32"/>
  </r>
  <r>
    <x v="2258"/>
    <x v="2258"/>
    <s v="A Dungeon World campaign setting that takes place after the end of the worlds."/>
    <n v="2200"/>
    <n v="3223"/>
    <x v="0"/>
    <x v="0"/>
    <x v="0"/>
    <n v="1434045687"/>
    <n v="1431453687"/>
    <x v="2258"/>
    <x v="2257"/>
    <x v="0"/>
    <b v="0"/>
    <n v="205"/>
    <x v="0"/>
    <x v="32"/>
  </r>
  <r>
    <x v="2259"/>
    <x v="2259"/>
    <s v="More Halfmen, more goats, more guns, and most of all some neat buildings and structures for the little fellas to hang out in!"/>
    <n v="1000"/>
    <n v="18671"/>
    <x v="0"/>
    <x v="1"/>
    <x v="1"/>
    <n v="1481224736"/>
    <n v="1480360736"/>
    <x v="2259"/>
    <x v="2258"/>
    <x v="2"/>
    <b v="0"/>
    <n v="206"/>
    <x v="0"/>
    <x v="32"/>
  </r>
  <r>
    <x v="2260"/>
    <x v="2260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x v="2260"/>
    <x v="2259"/>
    <x v="3"/>
    <b v="0"/>
    <n v="84"/>
    <x v="0"/>
    <x v="32"/>
  </r>
  <r>
    <x v="2261"/>
    <x v="2261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x v="2261"/>
    <x v="2260"/>
    <x v="1"/>
    <b v="0"/>
    <n v="210"/>
    <x v="0"/>
    <x v="32"/>
  </r>
  <r>
    <x v="2262"/>
    <x v="2262"/>
    <s v="An RPG about mortal servants of the Horsemen of the Apocalypse deciding to not end the world."/>
    <n v="3300"/>
    <n v="5087"/>
    <x v="0"/>
    <x v="0"/>
    <x v="0"/>
    <n v="1416268800"/>
    <n v="1413295358"/>
    <x v="2262"/>
    <x v="2261"/>
    <x v="3"/>
    <b v="0"/>
    <n v="181"/>
    <x v="0"/>
    <x v="32"/>
  </r>
  <r>
    <x v="2263"/>
    <x v="2263"/>
    <s v="These are degenerated men who have, since birth, suffered the effect of mutation and turned into something wicked!"/>
    <n v="7500"/>
    <n v="8666"/>
    <x v="0"/>
    <x v="11"/>
    <x v="9"/>
    <n v="1422734313"/>
    <n v="1420919913"/>
    <x v="2263"/>
    <x v="2262"/>
    <x v="0"/>
    <b v="0"/>
    <n v="60"/>
    <x v="0"/>
    <x v="32"/>
  </r>
  <r>
    <x v="2264"/>
    <x v="2264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x v="2264"/>
    <x v="2263"/>
    <x v="2"/>
    <b v="0"/>
    <n v="445"/>
    <x v="0"/>
    <x v="32"/>
  </r>
  <r>
    <x v="2265"/>
    <x v="2265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x v="2265"/>
    <x v="2264"/>
    <x v="2"/>
    <b v="0"/>
    <n v="17"/>
    <x v="0"/>
    <x v="32"/>
  </r>
  <r>
    <x v="2266"/>
    <x v="2266"/>
    <s v="Want to be LORD OF THE GOATS? Start building your herd using thievery, magic, bombs and mostly goats."/>
    <n v="1500"/>
    <n v="4804"/>
    <x v="0"/>
    <x v="0"/>
    <x v="0"/>
    <n v="1461722400"/>
    <n v="1460235592"/>
    <x v="2266"/>
    <x v="2265"/>
    <x v="2"/>
    <b v="0"/>
    <n v="194"/>
    <x v="0"/>
    <x v="32"/>
  </r>
  <r>
    <x v="2267"/>
    <x v="2267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x v="2267"/>
    <x v="2266"/>
    <x v="3"/>
    <b v="0"/>
    <n v="404"/>
    <x v="0"/>
    <x v="32"/>
  </r>
  <r>
    <x v="2268"/>
    <x v="2268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x v="2268"/>
    <x v="2267"/>
    <x v="1"/>
    <b v="0"/>
    <n v="194"/>
    <x v="0"/>
    <x v="32"/>
  </r>
  <r>
    <x v="2269"/>
    <x v="2269"/>
    <s v="Add exciting loot drops to your CR 1-4, 5-8, 9-12, 13-16, and 17-20 encounters! Each deck has over 200 possible outcomes!"/>
    <n v="2500"/>
    <n v="45041"/>
    <x v="0"/>
    <x v="0"/>
    <x v="0"/>
    <n v="1488862800"/>
    <n v="1486745663"/>
    <x v="2269"/>
    <x v="2268"/>
    <x v="1"/>
    <b v="0"/>
    <n v="902"/>
    <x v="0"/>
    <x v="32"/>
  </r>
  <r>
    <x v="2270"/>
    <x v="2270"/>
    <s v="MCG Premium Sleeves offer excellent protection for your cards. This line is about to be expanded with new sleeves sizes!"/>
    <n v="25000"/>
    <n v="180062"/>
    <x v="0"/>
    <x v="0"/>
    <x v="0"/>
    <n v="1484085540"/>
    <n v="1482353513"/>
    <x v="2270"/>
    <x v="2269"/>
    <x v="1"/>
    <b v="0"/>
    <n v="1670"/>
    <x v="0"/>
    <x v="32"/>
  </r>
  <r>
    <x v="2271"/>
    <x v="2271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x v="2271"/>
    <x v="2270"/>
    <x v="2"/>
    <b v="0"/>
    <n v="1328"/>
    <x v="0"/>
    <x v="32"/>
  </r>
  <r>
    <x v="2272"/>
    <x v="2272"/>
    <s v="Pick the Lock is a game of chance and strategy. Attempt to obtain priceless treasures and outwit the other players."/>
    <n v="1000"/>
    <n v="13566"/>
    <x v="0"/>
    <x v="0"/>
    <x v="0"/>
    <n v="1449506836"/>
    <n v="1446914836"/>
    <x v="2272"/>
    <x v="2271"/>
    <x v="0"/>
    <b v="0"/>
    <n v="944"/>
    <x v="0"/>
    <x v="32"/>
  </r>
  <r>
    <x v="2273"/>
    <x v="2273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x v="2273"/>
    <x v="2272"/>
    <x v="1"/>
    <b v="0"/>
    <n v="147"/>
    <x v="0"/>
    <x v="32"/>
  </r>
  <r>
    <x v="2274"/>
    <x v="2274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x v="2274"/>
    <x v="2273"/>
    <x v="3"/>
    <b v="0"/>
    <n v="99"/>
    <x v="0"/>
    <x v="32"/>
  </r>
  <r>
    <x v="2275"/>
    <x v="2275"/>
    <s v="The aim of this project is to extend our existing Samurai Dwarf range from 6 to 9. The new sculpts will be done by Bob Olley."/>
    <n v="650"/>
    <n v="2650.5"/>
    <x v="0"/>
    <x v="1"/>
    <x v="1"/>
    <n v="1419259679"/>
    <n v="1416667679"/>
    <x v="2275"/>
    <x v="2274"/>
    <x v="3"/>
    <b v="0"/>
    <n v="79"/>
    <x v="0"/>
    <x v="32"/>
  </r>
  <r>
    <x v="2276"/>
    <x v="2276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x v="2276"/>
    <x v="2275"/>
    <x v="3"/>
    <b v="0"/>
    <n v="75"/>
    <x v="0"/>
    <x v="32"/>
  </r>
  <r>
    <x v="2277"/>
    <x v="2277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x v="2277"/>
    <x v="2276"/>
    <x v="5"/>
    <b v="0"/>
    <n v="207"/>
    <x v="0"/>
    <x v="32"/>
  </r>
  <r>
    <x v="2278"/>
    <x v="2278"/>
    <s v="Dice forged from stone one by one entirely by hand for demanding Gamers and Collectors."/>
    <n v="2000"/>
    <n v="5414"/>
    <x v="0"/>
    <x v="13"/>
    <x v="3"/>
    <n v="1451861940"/>
    <n v="1448902867"/>
    <x v="2278"/>
    <x v="2277"/>
    <x v="2"/>
    <b v="0"/>
    <n v="102"/>
    <x v="0"/>
    <x v="32"/>
  </r>
  <r>
    <x v="2279"/>
    <x v="2279"/>
    <s v="The Zombie Apocalypse has begun! Fortunately, YOU have your priorities straight. What could be more important than Geocaching?"/>
    <n v="1000"/>
    <n v="1538"/>
    <x v="0"/>
    <x v="0"/>
    <x v="0"/>
    <n v="1423022400"/>
    <n v="1421436099"/>
    <x v="2279"/>
    <x v="2278"/>
    <x v="0"/>
    <b v="0"/>
    <n v="32"/>
    <x v="0"/>
    <x v="32"/>
  </r>
  <r>
    <x v="2280"/>
    <x v="2280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x v="2280"/>
    <x v="2279"/>
    <x v="0"/>
    <b v="0"/>
    <n v="480"/>
    <x v="0"/>
    <x v="32"/>
  </r>
  <r>
    <x v="2281"/>
    <x v="2281"/>
    <s v="I am trying to get a new band off the ground, and in order to be taken seriously and get gigs, we need some killer recordings!"/>
    <n v="300"/>
    <n v="555"/>
    <x v="0"/>
    <x v="0"/>
    <x v="0"/>
    <n v="1311576600"/>
    <n v="1306219897"/>
    <x v="2281"/>
    <x v="2280"/>
    <x v="6"/>
    <b v="0"/>
    <n v="11"/>
    <x v="0"/>
    <x v="11"/>
  </r>
  <r>
    <x v="2282"/>
    <x v="2282"/>
    <s v="Sage King is recording his debut album and wants YOU to be a part of the creation process"/>
    <n v="750"/>
    <n v="1390"/>
    <x v="0"/>
    <x v="0"/>
    <x v="0"/>
    <n v="1452744686"/>
    <n v="1447560686"/>
    <x v="2282"/>
    <x v="2281"/>
    <x v="2"/>
    <b v="0"/>
    <n v="12"/>
    <x v="0"/>
    <x v="11"/>
  </r>
  <r>
    <x v="2283"/>
    <x v="2283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x v="2283"/>
    <x v="2282"/>
    <x v="5"/>
    <b v="0"/>
    <n v="48"/>
    <x v="0"/>
    <x v="11"/>
  </r>
  <r>
    <x v="2284"/>
    <x v="2284"/>
    <s v="The Vinyl Skyway reunite to make a third album. "/>
    <n v="6000"/>
    <n v="6373.27"/>
    <x v="0"/>
    <x v="0"/>
    <x v="0"/>
    <n v="1299902400"/>
    <n v="1297451245"/>
    <x v="2284"/>
    <x v="2283"/>
    <x v="6"/>
    <b v="0"/>
    <n v="59"/>
    <x v="0"/>
    <x v="11"/>
  </r>
  <r>
    <x v="2285"/>
    <x v="2285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x v="2285"/>
    <x v="2284"/>
    <x v="5"/>
    <b v="0"/>
    <n v="79"/>
    <x v="0"/>
    <x v="11"/>
  </r>
  <r>
    <x v="2286"/>
    <x v="2286"/>
    <s v="Arson In The Suburbs is ready to release its FIRST three song E.P. and looking to raise funds to get back in the studio! RnFnR!"/>
    <n v="1500"/>
    <n v="1501"/>
    <x v="0"/>
    <x v="0"/>
    <x v="0"/>
    <n v="1378439940"/>
    <n v="1376003254"/>
    <x v="2286"/>
    <x v="2285"/>
    <x v="4"/>
    <b v="0"/>
    <n v="14"/>
    <x v="0"/>
    <x v="11"/>
  </r>
  <r>
    <x v="2287"/>
    <x v="2287"/>
    <s v="Pre-order Crushed Out's new album TEETH &amp; support the pressing of 12&quot; vinyl records. Release date; Sept. 16, 2014."/>
    <n v="4500"/>
    <n v="5398.99"/>
    <x v="0"/>
    <x v="0"/>
    <x v="0"/>
    <n v="1403539260"/>
    <n v="1401724860"/>
    <x v="2287"/>
    <x v="2286"/>
    <x v="3"/>
    <b v="0"/>
    <n v="106"/>
    <x v="0"/>
    <x v="11"/>
  </r>
  <r>
    <x v="2288"/>
    <x v="2288"/>
    <s v="Technocracy will be released on digital media on June 26th, but we all know analog is king!  Help us press this album on vinyl!"/>
    <n v="1000"/>
    <n v="1001"/>
    <x v="0"/>
    <x v="0"/>
    <x v="0"/>
    <n v="1340733600"/>
    <n v="1339098689"/>
    <x v="2288"/>
    <x v="2287"/>
    <x v="5"/>
    <b v="0"/>
    <n v="25"/>
    <x v="0"/>
    <x v="11"/>
  </r>
  <r>
    <x v="2289"/>
    <x v="2289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x v="2289"/>
    <x v="2288"/>
    <x v="4"/>
    <b v="0"/>
    <n v="25"/>
    <x v="0"/>
    <x v="11"/>
  </r>
  <r>
    <x v="2290"/>
    <x v="2290"/>
    <s v="American Standard needs your help pressing their debut EP. Be involved in the artistic process and receive swag in return!"/>
    <n v="1500"/>
    <n v="1561"/>
    <x v="0"/>
    <x v="0"/>
    <x v="0"/>
    <n v="1259686800"/>
    <n v="1252908330"/>
    <x v="2290"/>
    <x v="2289"/>
    <x v="8"/>
    <b v="0"/>
    <n v="29"/>
    <x v="0"/>
    <x v="11"/>
  </r>
  <r>
    <x v="2291"/>
    <x v="2291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x v="2291"/>
    <x v="2290"/>
    <x v="5"/>
    <b v="0"/>
    <n v="43"/>
    <x v="0"/>
    <x v="11"/>
  </r>
  <r>
    <x v="2292"/>
    <x v="2292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x v="2292"/>
    <x v="2291"/>
    <x v="5"/>
    <b v="0"/>
    <n v="46"/>
    <x v="0"/>
    <x v="11"/>
  </r>
  <r>
    <x v="2293"/>
    <x v="2293"/>
    <s v="Donate here to be a part of the upcoming album. Every little bit helps!"/>
    <n v="850"/>
    <n v="920"/>
    <x v="0"/>
    <x v="0"/>
    <x v="0"/>
    <n v="1348545540"/>
    <n v="1346345999"/>
    <x v="2293"/>
    <x v="2292"/>
    <x v="5"/>
    <b v="0"/>
    <n v="27"/>
    <x v="0"/>
    <x v="11"/>
  </r>
  <r>
    <x v="2294"/>
    <x v="2294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x v="2294"/>
    <x v="2293"/>
    <x v="4"/>
    <b v="0"/>
    <n v="112"/>
    <x v="0"/>
    <x v="11"/>
  </r>
  <r>
    <x v="2295"/>
    <x v="2295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x v="2295"/>
    <x v="2294"/>
    <x v="4"/>
    <b v="0"/>
    <n v="34"/>
    <x v="0"/>
    <x v="11"/>
  </r>
  <r>
    <x v="2296"/>
    <x v="2296"/>
    <s v="Ed Hamell AKA Hamell on Trial is recording an album titled The Happiest Man in the World. He needs your help."/>
    <n v="7000"/>
    <n v="10435"/>
    <x v="0"/>
    <x v="0"/>
    <x v="0"/>
    <n v="1330018426"/>
    <n v="1326994426"/>
    <x v="2296"/>
    <x v="2295"/>
    <x v="5"/>
    <b v="0"/>
    <n v="145"/>
    <x v="0"/>
    <x v="11"/>
  </r>
  <r>
    <x v="2297"/>
    <x v="2297"/>
    <s v="New Jersey Alternative Rock band COCO needs YOUR help self-releasing debut EP!"/>
    <n v="1000"/>
    <n v="1006"/>
    <x v="0"/>
    <x v="0"/>
    <x v="0"/>
    <n v="1331697540"/>
    <n v="1328749249"/>
    <x v="2297"/>
    <x v="2296"/>
    <x v="5"/>
    <b v="0"/>
    <n v="19"/>
    <x v="0"/>
    <x v="11"/>
  </r>
  <r>
    <x v="2298"/>
    <x v="2298"/>
    <s v="My name is Jonny Gray, and my friends and I are working together to raise funds for my debut album"/>
    <n v="30000"/>
    <n v="31522"/>
    <x v="0"/>
    <x v="0"/>
    <x v="0"/>
    <n v="1395861033"/>
    <n v="1393272633"/>
    <x v="2298"/>
    <x v="2297"/>
    <x v="3"/>
    <b v="0"/>
    <n v="288"/>
    <x v="0"/>
    <x v="11"/>
  </r>
  <r>
    <x v="2299"/>
    <x v="2299"/>
    <s v="Fly Radio has finished tracking their album now all that is left is the mixing/mastering and duplication!"/>
    <n v="300"/>
    <n v="1050.5"/>
    <x v="0"/>
    <x v="0"/>
    <x v="0"/>
    <n v="1296953209"/>
    <n v="1295657209"/>
    <x v="2299"/>
    <x v="2298"/>
    <x v="6"/>
    <b v="0"/>
    <n v="14"/>
    <x v="0"/>
    <x v="11"/>
  </r>
  <r>
    <x v="2300"/>
    <x v="2300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x v="2300"/>
    <x v="2299"/>
    <x v="5"/>
    <b v="0"/>
    <n v="7"/>
    <x v="0"/>
    <x v="11"/>
  </r>
  <r>
    <x v="2301"/>
    <x v="2301"/>
    <s v="We are America's first trock band, and we're ready to bring you our first album!"/>
    <n v="5000"/>
    <n v="6680.22"/>
    <x v="0"/>
    <x v="0"/>
    <x v="0"/>
    <n v="1371785496"/>
    <n v="1369193496"/>
    <x v="2301"/>
    <x v="2300"/>
    <x v="4"/>
    <b v="1"/>
    <n v="211"/>
    <x v="0"/>
    <x v="14"/>
  </r>
  <r>
    <x v="2302"/>
    <x v="2302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x v="2302"/>
    <x v="2301"/>
    <x v="4"/>
    <b v="1"/>
    <n v="85"/>
    <x v="0"/>
    <x v="14"/>
  </r>
  <r>
    <x v="2303"/>
    <x v="2303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x v="2303"/>
    <x v="2302"/>
    <x v="6"/>
    <b v="1"/>
    <n v="103"/>
    <x v="0"/>
    <x v="14"/>
  </r>
  <r>
    <x v="2304"/>
    <x v="2304"/>
    <s v="This winter and springtime we will be recording a new full-length album with big voices, big fireworks and mega soul.  "/>
    <n v="6000"/>
    <n v="6042.02"/>
    <x v="0"/>
    <x v="0"/>
    <x v="0"/>
    <n v="1293857940"/>
    <n v="1290281691"/>
    <x v="2304"/>
    <x v="1254"/>
    <x v="6"/>
    <b v="1"/>
    <n v="113"/>
    <x v="0"/>
    <x v="14"/>
  </r>
  <r>
    <x v="2305"/>
    <x v="2305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x v="2305"/>
    <x v="2303"/>
    <x v="3"/>
    <b v="1"/>
    <n v="167"/>
    <x v="0"/>
    <x v="14"/>
  </r>
  <r>
    <x v="2306"/>
    <x v="2306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x v="2306"/>
    <x v="2304"/>
    <x v="5"/>
    <b v="1"/>
    <n v="73"/>
    <x v="0"/>
    <x v="14"/>
  </r>
  <r>
    <x v="2307"/>
    <x v="2307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x v="2307"/>
    <x v="2305"/>
    <x v="5"/>
    <b v="1"/>
    <n v="75"/>
    <x v="0"/>
    <x v="14"/>
  </r>
  <r>
    <x v="2308"/>
    <x v="2308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x v="2308"/>
    <x v="2306"/>
    <x v="3"/>
    <b v="1"/>
    <n v="614"/>
    <x v="0"/>
    <x v="14"/>
  </r>
  <r>
    <x v="2309"/>
    <x v="2309"/>
    <s v="|| HELP MARNY LION PROUDFIT RECORD HER SECOND INDIE FOLK ALBUM THIS MARCH â€“ THE BARN IS WAITING ||"/>
    <n v="6000"/>
    <n v="6400.47"/>
    <x v="0"/>
    <x v="0"/>
    <x v="0"/>
    <n v="1362872537"/>
    <n v="1359848537"/>
    <x v="2309"/>
    <x v="2307"/>
    <x v="4"/>
    <b v="1"/>
    <n v="107"/>
    <x v="0"/>
    <x v="14"/>
  </r>
  <r>
    <x v="2310"/>
    <x v="2310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x v="2310"/>
    <x v="2308"/>
    <x v="4"/>
    <b v="1"/>
    <n v="1224"/>
    <x v="0"/>
    <x v="14"/>
  </r>
  <r>
    <x v="2311"/>
    <x v="2311"/>
    <s v="I'm heading back into the studio!  I'm planning to record a CD of original songs and one with some jazz standards."/>
    <n v="9000"/>
    <n v="9370"/>
    <x v="0"/>
    <x v="0"/>
    <x v="0"/>
    <n v="1399421189"/>
    <n v="1396829189"/>
    <x v="2311"/>
    <x v="2309"/>
    <x v="3"/>
    <b v="1"/>
    <n v="104"/>
    <x v="0"/>
    <x v="14"/>
  </r>
  <r>
    <x v="2312"/>
    <x v="2312"/>
    <s v="Help Brooklyn psychedelic synth rockers DINOWALRUS release their 3rd Record, COMPLEXION, on vinyl!"/>
    <n v="3000"/>
    <n v="3236"/>
    <x v="0"/>
    <x v="0"/>
    <x v="0"/>
    <n v="1397862000"/>
    <n v="1395155478"/>
    <x v="2312"/>
    <x v="2310"/>
    <x v="3"/>
    <b v="1"/>
    <n v="79"/>
    <x v="0"/>
    <x v="14"/>
  </r>
  <r>
    <x v="2313"/>
    <x v="2313"/>
    <s v="A Sunny Day in Glasgow are recording a new album and we need your help!"/>
    <n v="5000"/>
    <n v="8792.02"/>
    <x v="0"/>
    <x v="0"/>
    <x v="0"/>
    <n v="1336086026"/>
    <n v="1333494026"/>
    <x v="2313"/>
    <x v="2311"/>
    <x v="5"/>
    <b v="1"/>
    <n v="157"/>
    <x v="0"/>
    <x v="14"/>
  </r>
  <r>
    <x v="2314"/>
    <x v="2314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x v="2314"/>
    <x v="2312"/>
    <x v="5"/>
    <b v="1"/>
    <n v="50"/>
    <x v="0"/>
    <x v="14"/>
  </r>
  <r>
    <x v="2315"/>
    <x v="2315"/>
    <s v="Rice invites you to be a part of the creation of their first album and spread their message of love."/>
    <n v="2500"/>
    <n v="2565"/>
    <x v="0"/>
    <x v="0"/>
    <x v="0"/>
    <n v="1336238743"/>
    <n v="1333646743"/>
    <x v="2315"/>
    <x v="2313"/>
    <x v="5"/>
    <b v="1"/>
    <n v="64"/>
    <x v="0"/>
    <x v="14"/>
  </r>
  <r>
    <x v="2316"/>
    <x v="2316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x v="2316"/>
    <x v="2314"/>
    <x v="8"/>
    <b v="1"/>
    <n v="200"/>
    <x v="0"/>
    <x v="14"/>
  </r>
  <r>
    <x v="2317"/>
    <x v="2317"/>
    <s v="Snag the first Wolf Interval release by droners ibreatheFUR and He Can Jog. One month to preorder and then they're gone!"/>
    <n v="400"/>
    <n v="416"/>
    <x v="0"/>
    <x v="0"/>
    <x v="0"/>
    <n v="1266210000"/>
    <n v="1263474049"/>
    <x v="2317"/>
    <x v="2315"/>
    <x v="7"/>
    <b v="1"/>
    <n v="22"/>
    <x v="0"/>
    <x v="14"/>
  </r>
  <r>
    <x v="2318"/>
    <x v="2318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x v="2318"/>
    <x v="2316"/>
    <x v="8"/>
    <b v="1"/>
    <n v="163"/>
    <x v="0"/>
    <x v="14"/>
  </r>
  <r>
    <x v="2319"/>
    <x v="2319"/>
    <s v="The upcoming debut full-length album from Nevada Color &quot;Adventures&quot; will be available Spring 2014 with your help!"/>
    <n v="3000"/>
    <n v="3231"/>
    <x v="0"/>
    <x v="0"/>
    <x v="0"/>
    <n v="1387072685"/>
    <n v="1384480685"/>
    <x v="2319"/>
    <x v="2317"/>
    <x v="4"/>
    <b v="1"/>
    <n v="77"/>
    <x v="0"/>
    <x v="14"/>
  </r>
  <r>
    <x v="2320"/>
    <x v="2320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x v="2320"/>
    <x v="2318"/>
    <x v="3"/>
    <b v="1"/>
    <n v="89"/>
    <x v="0"/>
    <x v="14"/>
  </r>
  <r>
    <x v="2321"/>
    <x v="2321"/>
    <s v="Universal organic liquid seasoning brewed all natural from lupine, oat, salt and water for soups, salads, stews and more"/>
    <n v="10557"/>
    <n v="4130"/>
    <x v="3"/>
    <x v="15"/>
    <x v="3"/>
    <n v="1491282901"/>
    <n v="1488694501"/>
    <x v="2321"/>
    <x v="2319"/>
    <x v="1"/>
    <b v="0"/>
    <n v="64"/>
    <x v="1"/>
    <x v="33"/>
  </r>
  <r>
    <x v="2322"/>
    <x v="2322"/>
    <s v="Jen bakes shortbread is a small batch, all natural shortbread cookie business looking for smart funding to grow!"/>
    <n v="2700"/>
    <n v="85"/>
    <x v="3"/>
    <x v="0"/>
    <x v="0"/>
    <n v="1491769769"/>
    <n v="1489181369"/>
    <x v="2322"/>
    <x v="2320"/>
    <x v="1"/>
    <b v="0"/>
    <n v="4"/>
    <x v="1"/>
    <x v="33"/>
  </r>
  <r>
    <x v="2323"/>
    <x v="2323"/>
    <s v="You can never go wrong with a Beef Stick, great taste with no fillers and can easily goes with you everywhere."/>
    <n v="250"/>
    <n v="120"/>
    <x v="3"/>
    <x v="0"/>
    <x v="0"/>
    <n v="1490033247"/>
    <n v="1489428447"/>
    <x v="2323"/>
    <x v="2321"/>
    <x v="1"/>
    <b v="0"/>
    <n v="4"/>
    <x v="1"/>
    <x v="33"/>
  </r>
  <r>
    <x v="2324"/>
    <x v="2324"/>
    <s v="A city centre shop selling great locally made food with room to chat and learn about eachother."/>
    <n v="7500"/>
    <n v="1555"/>
    <x v="3"/>
    <x v="1"/>
    <x v="1"/>
    <n v="1490559285"/>
    <n v="1487970885"/>
    <x v="2324"/>
    <x v="2322"/>
    <x v="1"/>
    <b v="0"/>
    <n v="61"/>
    <x v="1"/>
    <x v="33"/>
  </r>
  <r>
    <x v="2325"/>
    <x v="2325"/>
    <s v="Do you like to Maga? Do you like hot sauce as spicy as your memes? Do you like sexy frogs? Of course you do were all adults here."/>
    <n v="1000"/>
    <n v="80"/>
    <x v="3"/>
    <x v="0"/>
    <x v="0"/>
    <n v="1490830331"/>
    <n v="1488241931"/>
    <x v="2325"/>
    <x v="2323"/>
    <x v="1"/>
    <b v="0"/>
    <n v="7"/>
    <x v="1"/>
    <x v="33"/>
  </r>
  <r>
    <x v="2326"/>
    <x v="2326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x v="2326"/>
    <x v="2324"/>
    <x v="1"/>
    <b v="0"/>
    <n v="1"/>
    <x v="1"/>
    <x v="33"/>
  </r>
  <r>
    <x v="2327"/>
    <x v="2327"/>
    <s v="Gourmet Fermentation in a Mason Jar. Create delicious, nutritious fermented foods at home."/>
    <n v="35000"/>
    <n v="184133.01"/>
    <x v="0"/>
    <x v="0"/>
    <x v="0"/>
    <n v="1409090440"/>
    <n v="1406066440"/>
    <x v="2327"/>
    <x v="2325"/>
    <x v="3"/>
    <b v="1"/>
    <n v="3355"/>
    <x v="0"/>
    <x v="33"/>
  </r>
  <r>
    <x v="2328"/>
    <x v="2328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x v="2328"/>
    <x v="2326"/>
    <x v="0"/>
    <b v="1"/>
    <n v="537"/>
    <x v="0"/>
    <x v="33"/>
  </r>
  <r>
    <x v="2329"/>
    <x v="2329"/>
    <s v="Vodka, whiskey and fruit brandy - coming soon! We are a coastal distillery located in historic Half Moon Bay, California."/>
    <n v="25000"/>
    <n v="26480"/>
    <x v="0"/>
    <x v="0"/>
    <x v="0"/>
    <n v="1405609146"/>
    <n v="1403017146"/>
    <x v="2329"/>
    <x v="2327"/>
    <x v="3"/>
    <b v="1"/>
    <n v="125"/>
    <x v="0"/>
    <x v="33"/>
  </r>
  <r>
    <x v="2330"/>
    <x v="2330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x v="2330"/>
    <x v="2328"/>
    <x v="0"/>
    <b v="1"/>
    <n v="163"/>
    <x v="0"/>
    <x v="33"/>
  </r>
  <r>
    <x v="2331"/>
    <x v="2331"/>
    <s v="Handcrafted, organic, single-origin, bean-to-bar, dark chocolate. Like fine wine, the secret is in the terroir."/>
    <n v="8000"/>
    <n v="11545.1"/>
    <x v="0"/>
    <x v="0"/>
    <x v="0"/>
    <n v="1408320490"/>
    <n v="1405728490"/>
    <x v="2331"/>
    <x v="2329"/>
    <x v="3"/>
    <b v="1"/>
    <n v="283"/>
    <x v="0"/>
    <x v="33"/>
  </r>
  <r>
    <x v="2332"/>
    <x v="2332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x v="2332"/>
    <x v="2330"/>
    <x v="0"/>
    <b v="1"/>
    <n v="352"/>
    <x v="0"/>
    <x v="33"/>
  </r>
  <r>
    <x v="2333"/>
    <x v="2333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x v="2333"/>
    <x v="2331"/>
    <x v="3"/>
    <b v="1"/>
    <n v="94"/>
    <x v="0"/>
    <x v="33"/>
  </r>
  <r>
    <x v="2334"/>
    <x v="2334"/>
    <s v="Help us get our delicious, organic, artisanal frozen pops on grocery store shelves in the Baltimore &amp; DC areas."/>
    <n v="4000"/>
    <n v="4078"/>
    <x v="0"/>
    <x v="0"/>
    <x v="0"/>
    <n v="1415208840"/>
    <n v="1412611498"/>
    <x v="2334"/>
    <x v="2332"/>
    <x v="3"/>
    <b v="1"/>
    <n v="67"/>
    <x v="0"/>
    <x v="33"/>
  </r>
  <r>
    <x v="2335"/>
    <x v="2335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x v="2335"/>
    <x v="2333"/>
    <x v="3"/>
    <b v="1"/>
    <n v="221"/>
    <x v="0"/>
    <x v="33"/>
  </r>
  <r>
    <x v="2336"/>
    <x v="2336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x v="2336"/>
    <x v="2334"/>
    <x v="3"/>
    <b v="1"/>
    <n v="2165"/>
    <x v="0"/>
    <x v="33"/>
  </r>
  <r>
    <x v="2337"/>
    <x v="2337"/>
    <s v="We make small batch, locally sourced bitters and shrubs for cocktails and cooking."/>
    <n v="12000"/>
    <n v="13279"/>
    <x v="0"/>
    <x v="0"/>
    <x v="0"/>
    <n v="1403796143"/>
    <n v="1401204143"/>
    <x v="2337"/>
    <x v="2335"/>
    <x v="3"/>
    <b v="1"/>
    <n v="179"/>
    <x v="0"/>
    <x v="33"/>
  </r>
  <r>
    <x v="2338"/>
    <x v="2338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x v="2338"/>
    <x v="2336"/>
    <x v="3"/>
    <b v="1"/>
    <n v="123"/>
    <x v="0"/>
    <x v="33"/>
  </r>
  <r>
    <x v="2339"/>
    <x v="2339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x v="2339"/>
    <x v="2337"/>
    <x v="2"/>
    <b v="1"/>
    <n v="1104"/>
    <x v="0"/>
    <x v="33"/>
  </r>
  <r>
    <x v="2340"/>
    <x v="2340"/>
    <s v="Strange Matter Coffee is opening a scratch bakery featuring craft doughnuts with vegan and gluten free options!"/>
    <n v="40000"/>
    <n v="42311"/>
    <x v="0"/>
    <x v="0"/>
    <x v="0"/>
    <n v="1477841138"/>
    <n v="1475249138"/>
    <x v="2340"/>
    <x v="2338"/>
    <x v="2"/>
    <b v="1"/>
    <n v="403"/>
    <x v="0"/>
    <x v="33"/>
  </r>
  <r>
    <x v="2341"/>
    <x v="2341"/>
    <s v="This website will serve as an interface to change lives and have a community routing for your success!"/>
    <n v="5000"/>
    <n v="0"/>
    <x v="1"/>
    <x v="0"/>
    <x v="0"/>
    <n v="1436729504"/>
    <n v="1434137504"/>
    <x v="2341"/>
    <x v="2339"/>
    <x v="0"/>
    <b v="0"/>
    <n v="0"/>
    <x v="1"/>
    <x v="7"/>
  </r>
  <r>
    <x v="2342"/>
    <x v="2342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x v="2342"/>
    <x v="2340"/>
    <x v="3"/>
    <b v="0"/>
    <n v="0"/>
    <x v="1"/>
    <x v="7"/>
  </r>
  <r>
    <x v="2343"/>
    <x v="2343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x v="2343"/>
    <x v="2341"/>
    <x v="2"/>
    <b v="0"/>
    <n v="1"/>
    <x v="1"/>
    <x v="7"/>
  </r>
  <r>
    <x v="2344"/>
    <x v="2344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x v="2344"/>
    <x v="2342"/>
    <x v="2"/>
    <b v="0"/>
    <n v="1"/>
    <x v="1"/>
    <x v="7"/>
  </r>
  <r>
    <x v="2345"/>
    <x v="2345"/>
    <s v="My team and I are creating a social media website for pet lovers across the world! Fashion, animal shows, adoptions, and more."/>
    <n v="3000"/>
    <n v="0"/>
    <x v="1"/>
    <x v="0"/>
    <x v="0"/>
    <n v="1427845140"/>
    <n v="1424822556"/>
    <x v="2345"/>
    <x v="2343"/>
    <x v="0"/>
    <b v="0"/>
    <n v="0"/>
    <x v="1"/>
    <x v="7"/>
  </r>
  <r>
    <x v="2346"/>
    <x v="2346"/>
    <s v="Watch and Make FREE 3D Videos &amp; Pics - No Viewer needed. To Help Learn we have Training and Instant 3D viewers."/>
    <n v="60000"/>
    <n v="39"/>
    <x v="1"/>
    <x v="0"/>
    <x v="0"/>
    <n v="1476731431"/>
    <n v="1472843431"/>
    <x v="2346"/>
    <x v="2344"/>
    <x v="2"/>
    <b v="0"/>
    <n v="3"/>
    <x v="1"/>
    <x v="7"/>
  </r>
  <r>
    <x v="2347"/>
    <x v="2347"/>
    <s v="Back this project and get access to a course about building COMPLETE web applications without coding."/>
    <n v="1000"/>
    <n v="15"/>
    <x v="1"/>
    <x v="0"/>
    <x v="0"/>
    <n v="1472135676"/>
    <n v="1469543676"/>
    <x v="2347"/>
    <x v="2345"/>
    <x v="2"/>
    <b v="0"/>
    <n v="1"/>
    <x v="1"/>
    <x v="7"/>
  </r>
  <r>
    <x v="2348"/>
    <x v="2348"/>
    <s v="Own, Buy, Sell 3D property! 3D games, 3D traveling and earn in one virtual 3D NEASPACE, Best for Oculus Rift environment."/>
    <n v="70000"/>
    <n v="270"/>
    <x v="1"/>
    <x v="0"/>
    <x v="0"/>
    <n v="1456006938"/>
    <n v="1450822938"/>
    <x v="2348"/>
    <x v="2346"/>
    <x v="2"/>
    <b v="0"/>
    <n v="5"/>
    <x v="1"/>
    <x v="7"/>
  </r>
  <r>
    <x v="2349"/>
    <x v="2349"/>
    <s v="Poliword tries to provide the people of the world an opportunity to make real changes in their government through the internet."/>
    <n v="474900"/>
    <n v="0"/>
    <x v="1"/>
    <x v="11"/>
    <x v="9"/>
    <n v="1439318228"/>
    <n v="1436812628"/>
    <x v="2349"/>
    <x v="2347"/>
    <x v="0"/>
    <b v="0"/>
    <n v="0"/>
    <x v="1"/>
    <x v="7"/>
  </r>
  <r>
    <x v="2350"/>
    <x v="2350"/>
    <s v="HoxWi are the future for real time interaction with on-line customers via chat or video conference."/>
    <n v="50000"/>
    <n v="0"/>
    <x v="1"/>
    <x v="17"/>
    <x v="3"/>
    <n v="1483474370"/>
    <n v="1480882370"/>
    <x v="2350"/>
    <x v="2348"/>
    <x v="1"/>
    <b v="0"/>
    <n v="0"/>
    <x v="1"/>
    <x v="7"/>
  </r>
  <r>
    <x v="2351"/>
    <x v="2351"/>
    <s v="Donate $30 or more and receive a free selfie stick."/>
    <n v="18900"/>
    <n v="108"/>
    <x v="1"/>
    <x v="4"/>
    <x v="4"/>
    <n v="1430360739"/>
    <n v="1427768739"/>
    <x v="2351"/>
    <x v="2349"/>
    <x v="0"/>
    <b v="0"/>
    <n v="7"/>
    <x v="1"/>
    <x v="7"/>
  </r>
  <r>
    <x v="2352"/>
    <x v="2352"/>
    <s v="It is the mission of the Seekerâ€™s School of Thought and Philosophy to provide a safe and nurturing environment for all."/>
    <n v="2000"/>
    <n v="0"/>
    <x v="1"/>
    <x v="0"/>
    <x v="0"/>
    <n v="1433603552"/>
    <n v="1428419552"/>
    <x v="2352"/>
    <x v="2350"/>
    <x v="0"/>
    <b v="0"/>
    <n v="0"/>
    <x v="1"/>
    <x v="7"/>
  </r>
  <r>
    <x v="2353"/>
    <x v="2353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x v="2353"/>
    <x v="2351"/>
    <x v="0"/>
    <b v="0"/>
    <n v="0"/>
    <x v="1"/>
    <x v="7"/>
  </r>
  <r>
    <x v="2354"/>
    <x v="2354"/>
    <s v="Almost done with doctorate degree but need funding of $35,000 to complete research of project."/>
    <n v="35000"/>
    <n v="25"/>
    <x v="1"/>
    <x v="0"/>
    <x v="0"/>
    <n v="1420910460"/>
    <n v="1415726460"/>
    <x v="2354"/>
    <x v="2352"/>
    <x v="0"/>
    <b v="0"/>
    <n v="1"/>
    <x v="1"/>
    <x v="7"/>
  </r>
  <r>
    <x v="2355"/>
    <x v="2355"/>
    <s v="PriceItUpPlease will be an easy to use website that estimates the amount of your startup costs for that great idea you have!"/>
    <n v="8000"/>
    <n v="55"/>
    <x v="1"/>
    <x v="2"/>
    <x v="2"/>
    <n v="1430604136"/>
    <n v="1428012136"/>
    <x v="2355"/>
    <x v="2353"/>
    <x v="0"/>
    <b v="0"/>
    <n v="2"/>
    <x v="1"/>
    <x v="7"/>
  </r>
  <r>
    <x v="2356"/>
    <x v="2356"/>
    <s v="HardstyleUnited.com The Global Hardstyle community. Your Hardstyle community."/>
    <n v="10000"/>
    <n v="0"/>
    <x v="1"/>
    <x v="9"/>
    <x v="3"/>
    <n v="1433530104"/>
    <n v="1430938104"/>
    <x v="2356"/>
    <x v="2354"/>
    <x v="0"/>
    <b v="0"/>
    <n v="0"/>
    <x v="1"/>
    <x v="7"/>
  </r>
  <r>
    <x v="2357"/>
    <x v="2357"/>
    <s v="Click For Therapy is a website that was created to connect consumers and therapists across the UK."/>
    <n v="27000"/>
    <n v="0"/>
    <x v="1"/>
    <x v="1"/>
    <x v="1"/>
    <n v="1445093578"/>
    <n v="1442501578"/>
    <x v="2357"/>
    <x v="2355"/>
    <x v="0"/>
    <b v="0"/>
    <n v="0"/>
    <x v="1"/>
    <x v="7"/>
  </r>
  <r>
    <x v="2358"/>
    <x v="2358"/>
    <s v="A website to auction, sell and swap items in the uk without a charge, without excess fees, the next ebay."/>
    <n v="1500"/>
    <n v="0"/>
    <x v="1"/>
    <x v="1"/>
    <x v="1"/>
    <n v="1422664740"/>
    <n v="1417818036"/>
    <x v="2358"/>
    <x v="2356"/>
    <x v="0"/>
    <b v="0"/>
    <n v="0"/>
    <x v="1"/>
    <x v="7"/>
  </r>
  <r>
    <x v="2359"/>
    <x v="2359"/>
    <s v="I want to crowdfund the sequencing of my own genome to make it publicly available with crowd-sourced interpretation."/>
    <n v="7500"/>
    <n v="1101"/>
    <x v="1"/>
    <x v="0"/>
    <x v="0"/>
    <n v="1438616124"/>
    <n v="1433432124"/>
    <x v="2359"/>
    <x v="2357"/>
    <x v="0"/>
    <b v="0"/>
    <n v="3"/>
    <x v="1"/>
    <x v="7"/>
  </r>
  <r>
    <x v="2360"/>
    <x v="2360"/>
    <s v="Welcome to Bee Bay Canada, your commission free microjobs website.  Sell at any price and keep 100% of what you earn!"/>
    <n v="5000"/>
    <n v="2"/>
    <x v="1"/>
    <x v="5"/>
    <x v="5"/>
    <n v="1454864280"/>
    <n v="1452272280"/>
    <x v="2360"/>
    <x v="2358"/>
    <x v="2"/>
    <b v="0"/>
    <n v="1"/>
    <x v="1"/>
    <x v="7"/>
  </r>
  <r>
    <x v="2361"/>
    <x v="2361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x v="2361"/>
    <x v="2359"/>
    <x v="2"/>
    <b v="0"/>
    <n v="0"/>
    <x v="1"/>
    <x v="7"/>
  </r>
  <r>
    <x v="2362"/>
    <x v="2362"/>
    <s v="The Columbus Ruby Brigade has brought monthly ruby goodness and camaraderie to all participants."/>
    <n v="420"/>
    <n v="120"/>
    <x v="1"/>
    <x v="0"/>
    <x v="0"/>
    <n v="1418315470"/>
    <n v="1415723470"/>
    <x v="2362"/>
    <x v="2360"/>
    <x v="3"/>
    <b v="0"/>
    <n v="2"/>
    <x v="1"/>
    <x v="7"/>
  </r>
  <r>
    <x v="2363"/>
    <x v="2363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x v="2363"/>
    <x v="2361"/>
    <x v="0"/>
    <b v="0"/>
    <n v="0"/>
    <x v="1"/>
    <x v="7"/>
  </r>
  <r>
    <x v="2364"/>
    <x v="2364"/>
    <s v="Making a Minecraft server and Website and I need your help to fund it. Thanks in Advance!"/>
    <n v="128"/>
    <n v="0"/>
    <x v="1"/>
    <x v="0"/>
    <x v="0"/>
    <n v="1445898356"/>
    <n v="1441146356"/>
    <x v="2364"/>
    <x v="2362"/>
    <x v="0"/>
    <b v="0"/>
    <n v="0"/>
    <x v="1"/>
    <x v="7"/>
  </r>
  <r>
    <x v="2365"/>
    <x v="2365"/>
    <s v="A website that could group all your social 'identities' and online property together and find new followers or creators to follow"/>
    <n v="1000"/>
    <n v="0"/>
    <x v="1"/>
    <x v="13"/>
    <x v="3"/>
    <n v="1453071600"/>
    <n v="1449596425"/>
    <x v="2365"/>
    <x v="2363"/>
    <x v="2"/>
    <b v="0"/>
    <n v="0"/>
    <x v="1"/>
    <x v="7"/>
  </r>
  <r>
    <x v="2366"/>
    <x v="2366"/>
    <s v="iDEA virtual activities, the perfect way to encourage children and families to get active - physically, socially and mentally."/>
    <n v="25000"/>
    <n v="2630"/>
    <x v="1"/>
    <x v="1"/>
    <x v="1"/>
    <n v="1445431533"/>
    <n v="1442839533"/>
    <x v="2366"/>
    <x v="2364"/>
    <x v="0"/>
    <b v="0"/>
    <n v="27"/>
    <x v="1"/>
    <x v="7"/>
  </r>
  <r>
    <x v="2367"/>
    <x v="2367"/>
    <s v="Our goal is to create a completely free website similar to Chegg.com for students to benefit from without raping their wallet!"/>
    <n v="50000"/>
    <n v="670"/>
    <x v="1"/>
    <x v="0"/>
    <x v="0"/>
    <n v="1461622616"/>
    <n v="1456442216"/>
    <x v="2367"/>
    <x v="2365"/>
    <x v="2"/>
    <b v="0"/>
    <n v="14"/>
    <x v="1"/>
    <x v="7"/>
  </r>
  <r>
    <x v="2368"/>
    <x v="2368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x v="2368"/>
    <x v="2366"/>
    <x v="0"/>
    <b v="0"/>
    <n v="2"/>
    <x v="1"/>
    <x v="7"/>
  </r>
  <r>
    <x v="2369"/>
    <x v="2369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x v="2369"/>
    <x v="2367"/>
    <x v="2"/>
    <b v="0"/>
    <n v="0"/>
    <x v="1"/>
    <x v="7"/>
  </r>
  <r>
    <x v="2370"/>
    <x v="2370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x v="2370"/>
    <x v="2368"/>
    <x v="3"/>
    <b v="0"/>
    <n v="4"/>
    <x v="1"/>
    <x v="7"/>
  </r>
  <r>
    <x v="2371"/>
    <x v="2371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x v="2371"/>
    <x v="2369"/>
    <x v="0"/>
    <b v="0"/>
    <n v="0"/>
    <x v="1"/>
    <x v="7"/>
  </r>
  <r>
    <x v="2372"/>
    <x v="2372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x v="2372"/>
    <x v="2370"/>
    <x v="0"/>
    <b v="0"/>
    <n v="6"/>
    <x v="1"/>
    <x v="7"/>
  </r>
  <r>
    <x v="2373"/>
    <x v="2373"/>
    <s v="We want to create a safe marketplace for buying and selling bicycles."/>
    <n v="850000"/>
    <n v="50"/>
    <x v="1"/>
    <x v="11"/>
    <x v="9"/>
    <n v="1440863624"/>
    <n v="1438271624"/>
    <x v="2373"/>
    <x v="2371"/>
    <x v="0"/>
    <b v="0"/>
    <n v="1"/>
    <x v="1"/>
    <x v="7"/>
  </r>
  <r>
    <x v="2374"/>
    <x v="2374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x v="2374"/>
    <x v="2372"/>
    <x v="0"/>
    <b v="0"/>
    <n v="1"/>
    <x v="1"/>
    <x v="7"/>
  </r>
  <r>
    <x v="2375"/>
    <x v="2375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x v="2375"/>
    <x v="2373"/>
    <x v="2"/>
    <b v="0"/>
    <n v="0"/>
    <x v="1"/>
    <x v="7"/>
  </r>
  <r>
    <x v="2376"/>
    <x v="2376"/>
    <s v="Tough, pre-manufactured lost and found stickers that forward messages to the owners email and cellphone."/>
    <n v="3000"/>
    <n v="326.33"/>
    <x v="1"/>
    <x v="0"/>
    <x v="0"/>
    <n v="1449785566"/>
    <n v="1447193566"/>
    <x v="2376"/>
    <x v="2374"/>
    <x v="0"/>
    <b v="0"/>
    <n v="4"/>
    <x v="1"/>
    <x v="7"/>
  </r>
  <r>
    <x v="2377"/>
    <x v="2377"/>
    <s v="Fluttify is an Online Video Sharing Platform allowing friends to share their favorite Trending Content with each other."/>
    <n v="2500"/>
    <n v="0"/>
    <x v="1"/>
    <x v="5"/>
    <x v="5"/>
    <n v="1480110783"/>
    <n v="1477515183"/>
    <x v="2377"/>
    <x v="2375"/>
    <x v="2"/>
    <b v="0"/>
    <n v="0"/>
    <x v="1"/>
    <x v="7"/>
  </r>
  <r>
    <x v="2378"/>
    <x v="2378"/>
    <s v="KEEPUP allows you to extend your social circle by introducing you to new people via your friends."/>
    <n v="110000"/>
    <n v="0"/>
    <x v="1"/>
    <x v="0"/>
    <x v="0"/>
    <n v="1440548330"/>
    <n v="1438042730"/>
    <x v="2378"/>
    <x v="2376"/>
    <x v="0"/>
    <b v="0"/>
    <n v="0"/>
    <x v="1"/>
    <x v="7"/>
  </r>
  <r>
    <x v="2379"/>
    <x v="2379"/>
    <s v="Selectcooks.com is a community marketplace for people to list, find and hire chefs."/>
    <n v="30000"/>
    <n v="0"/>
    <x v="1"/>
    <x v="0"/>
    <x v="0"/>
    <n v="1444004616"/>
    <n v="1440116616"/>
    <x v="2379"/>
    <x v="2377"/>
    <x v="0"/>
    <b v="0"/>
    <n v="0"/>
    <x v="1"/>
    <x v="7"/>
  </r>
  <r>
    <x v="2380"/>
    <x v="2380"/>
    <s v="Tired of waiting for likes? Here is a brand new social network centered on real-time hashtag chatting. Just chat and enjoy!"/>
    <n v="15000"/>
    <n v="55"/>
    <x v="1"/>
    <x v="0"/>
    <x v="0"/>
    <n v="1443726142"/>
    <n v="1441134142"/>
    <x v="2380"/>
    <x v="2378"/>
    <x v="0"/>
    <b v="0"/>
    <n v="3"/>
    <x v="1"/>
    <x v="7"/>
  </r>
  <r>
    <x v="2381"/>
    <x v="2381"/>
    <s v="Social Media Platform for the Marijuana Industry to create professionalism and a stable lasting market."/>
    <n v="86350"/>
    <n v="1571"/>
    <x v="1"/>
    <x v="0"/>
    <x v="0"/>
    <n v="1428704848"/>
    <n v="1426112848"/>
    <x v="2381"/>
    <x v="2379"/>
    <x v="0"/>
    <b v="0"/>
    <n v="7"/>
    <x v="1"/>
    <x v="7"/>
  </r>
  <r>
    <x v="2382"/>
    <x v="2382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x v="2382"/>
    <x v="2380"/>
    <x v="0"/>
    <b v="0"/>
    <n v="2"/>
    <x v="1"/>
    <x v="7"/>
  </r>
  <r>
    <x v="2383"/>
    <x v="2383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x v="2383"/>
    <x v="2381"/>
    <x v="0"/>
    <b v="0"/>
    <n v="3"/>
    <x v="1"/>
    <x v="7"/>
  </r>
  <r>
    <x v="2384"/>
    <x v="2384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x v="2384"/>
    <x v="2382"/>
    <x v="3"/>
    <b v="0"/>
    <n v="8"/>
    <x v="1"/>
    <x v="7"/>
  </r>
  <r>
    <x v="2385"/>
    <x v="2385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x v="2385"/>
    <x v="2383"/>
    <x v="0"/>
    <b v="0"/>
    <n v="7"/>
    <x v="1"/>
    <x v="7"/>
  </r>
  <r>
    <x v="2386"/>
    <x v="2386"/>
    <s v="Realjobmatch is not just a job search site but a matching site , matching the right jobseekers with the best jobs."/>
    <n v="30000"/>
    <n v="0"/>
    <x v="1"/>
    <x v="5"/>
    <x v="5"/>
    <n v="1420920424"/>
    <n v="1415736424"/>
    <x v="2386"/>
    <x v="2384"/>
    <x v="0"/>
    <b v="0"/>
    <n v="0"/>
    <x v="1"/>
    <x v="7"/>
  </r>
  <r>
    <x v="2387"/>
    <x v="2387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x v="2387"/>
    <x v="2385"/>
    <x v="2"/>
    <b v="0"/>
    <n v="3"/>
    <x v="1"/>
    <x v="7"/>
  </r>
  <r>
    <x v="2388"/>
    <x v="2388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x v="2388"/>
    <x v="2386"/>
    <x v="0"/>
    <b v="0"/>
    <n v="8"/>
    <x v="1"/>
    <x v="7"/>
  </r>
  <r>
    <x v="2389"/>
    <x v="2389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x v="2389"/>
    <x v="2387"/>
    <x v="0"/>
    <b v="0"/>
    <n v="1"/>
    <x v="1"/>
    <x v="7"/>
  </r>
  <r>
    <x v="2390"/>
    <x v="2390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x v="2390"/>
    <x v="2388"/>
    <x v="0"/>
    <b v="0"/>
    <n v="0"/>
    <x v="1"/>
    <x v="7"/>
  </r>
  <r>
    <x v="2391"/>
    <x v="2391"/>
    <s v="Using the power of internet to help people save hundreds in car repair."/>
    <n v="20000"/>
    <n v="25"/>
    <x v="1"/>
    <x v="0"/>
    <x v="0"/>
    <n v="1427825044"/>
    <n v="1425236644"/>
    <x v="2391"/>
    <x v="2389"/>
    <x v="0"/>
    <b v="0"/>
    <n v="1"/>
    <x v="1"/>
    <x v="7"/>
  </r>
  <r>
    <x v="2392"/>
    <x v="2392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x v="2392"/>
    <x v="2390"/>
    <x v="0"/>
    <b v="0"/>
    <n v="0"/>
    <x v="1"/>
    <x v="7"/>
  </r>
  <r>
    <x v="2393"/>
    <x v="2393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x v="2393"/>
    <x v="2391"/>
    <x v="0"/>
    <b v="0"/>
    <n v="1"/>
    <x v="1"/>
    <x v="7"/>
  </r>
  <r>
    <x v="2394"/>
    <x v="2394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x v="2394"/>
    <x v="2392"/>
    <x v="0"/>
    <b v="0"/>
    <n v="2"/>
    <x v="1"/>
    <x v="7"/>
  </r>
  <r>
    <x v="2395"/>
    <x v="2395"/>
    <s v="I am making a social website where people can anonymously or openly vent, All walks of life all over the world"/>
    <n v="33000"/>
    <n v="0"/>
    <x v="1"/>
    <x v="0"/>
    <x v="0"/>
    <n v="1484038620"/>
    <n v="1481597687"/>
    <x v="2395"/>
    <x v="2393"/>
    <x v="1"/>
    <b v="0"/>
    <n v="0"/>
    <x v="1"/>
    <x v="7"/>
  </r>
  <r>
    <x v="2396"/>
    <x v="2396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x v="2396"/>
    <x v="2394"/>
    <x v="0"/>
    <b v="0"/>
    <n v="1"/>
    <x v="1"/>
    <x v="7"/>
  </r>
  <r>
    <x v="2397"/>
    <x v="2397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x v="2397"/>
    <x v="2395"/>
    <x v="0"/>
    <b v="0"/>
    <n v="0"/>
    <x v="1"/>
    <x v="7"/>
  </r>
  <r>
    <x v="2398"/>
    <x v="2398"/>
    <s v="The internets new search engine. Looking for funding to develop our backend web indexing software with an emphasis on automation."/>
    <n v="4000"/>
    <n v="0"/>
    <x v="1"/>
    <x v="0"/>
    <x v="0"/>
    <n v="1435874384"/>
    <n v="1433282384"/>
    <x v="2398"/>
    <x v="2396"/>
    <x v="0"/>
    <b v="0"/>
    <n v="0"/>
    <x v="1"/>
    <x v="7"/>
  </r>
  <r>
    <x v="2399"/>
    <x v="2399"/>
    <s v="SheLifts is going to be the number One international social HUB &amp; information resource for women into weight lifting"/>
    <n v="13000"/>
    <n v="0"/>
    <x v="1"/>
    <x v="11"/>
    <x v="9"/>
    <n v="1418934506"/>
    <n v="1415910506"/>
    <x v="2399"/>
    <x v="2397"/>
    <x v="3"/>
    <b v="0"/>
    <n v="0"/>
    <x v="1"/>
    <x v="7"/>
  </r>
  <r>
    <x v="2400"/>
    <x v="2400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x v="2400"/>
    <x v="2398"/>
    <x v="2"/>
    <b v="0"/>
    <n v="0"/>
    <x v="1"/>
    <x v="7"/>
  </r>
  <r>
    <x v="2401"/>
    <x v="2401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x v="2401"/>
    <x v="2399"/>
    <x v="2"/>
    <b v="0"/>
    <n v="9"/>
    <x v="1"/>
    <x v="19"/>
  </r>
  <r>
    <x v="2402"/>
    <x v="2402"/>
    <s v="Small town, delicious treats, and a mobile truck"/>
    <n v="12000"/>
    <n v="52"/>
    <x v="2"/>
    <x v="0"/>
    <x v="0"/>
    <n v="1431533931"/>
    <n v="1428941931"/>
    <x v="2402"/>
    <x v="2400"/>
    <x v="0"/>
    <b v="0"/>
    <n v="1"/>
    <x v="1"/>
    <x v="19"/>
  </r>
  <r>
    <x v="2403"/>
    <x v="2403"/>
    <s v="The aim is to start a business/service serving the finest green tea to my local area by trike as well as selling tea online."/>
    <n v="1200"/>
    <n v="202"/>
    <x v="2"/>
    <x v="1"/>
    <x v="1"/>
    <n v="1459368658"/>
    <n v="1454188258"/>
    <x v="2403"/>
    <x v="2401"/>
    <x v="2"/>
    <b v="0"/>
    <n v="12"/>
    <x v="1"/>
    <x v="19"/>
  </r>
  <r>
    <x v="2404"/>
    <x v="2404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x v="2404"/>
    <x v="2402"/>
    <x v="2"/>
    <b v="0"/>
    <n v="0"/>
    <x v="1"/>
    <x v="19"/>
  </r>
  <r>
    <x v="2405"/>
    <x v="2405"/>
    <s v="We are the first gaming-themed food truck, bringing gourmet pub fare to the Jacksonville area."/>
    <n v="5000"/>
    <n v="1126"/>
    <x v="2"/>
    <x v="0"/>
    <x v="0"/>
    <n v="1472911375"/>
    <n v="1471096975"/>
    <x v="2405"/>
    <x v="2403"/>
    <x v="2"/>
    <b v="0"/>
    <n v="20"/>
    <x v="1"/>
    <x v="19"/>
  </r>
  <r>
    <x v="2406"/>
    <x v="2406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x v="2406"/>
    <x v="2404"/>
    <x v="0"/>
    <b v="0"/>
    <n v="16"/>
    <x v="1"/>
    <x v="19"/>
  </r>
  <r>
    <x v="2407"/>
    <x v="2407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x v="2407"/>
    <x v="2405"/>
    <x v="0"/>
    <b v="0"/>
    <n v="33"/>
    <x v="1"/>
    <x v="19"/>
  </r>
  <r>
    <x v="2408"/>
    <x v="2408"/>
    <s v="A US Army Vet trying to get a Peruvian food truck going! Really good Peruvian food now mobile!"/>
    <n v="15000"/>
    <n v="30"/>
    <x v="2"/>
    <x v="0"/>
    <x v="0"/>
    <n v="1415247757"/>
    <n v="1412652157"/>
    <x v="2408"/>
    <x v="2406"/>
    <x v="3"/>
    <b v="0"/>
    <n v="2"/>
    <x v="1"/>
    <x v="19"/>
  </r>
  <r>
    <x v="2409"/>
    <x v="2409"/>
    <s v="I am looking to start a food truck with an infusion of my Puerto Rican heritage and my love for BBQ."/>
    <n v="25000"/>
    <n v="460"/>
    <x v="2"/>
    <x v="0"/>
    <x v="0"/>
    <n v="1439931675"/>
    <n v="1437339675"/>
    <x v="2409"/>
    <x v="2407"/>
    <x v="0"/>
    <b v="0"/>
    <n v="6"/>
    <x v="1"/>
    <x v="19"/>
  </r>
  <r>
    <x v="2410"/>
    <x v="2410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x v="2410"/>
    <x v="2408"/>
    <x v="0"/>
    <b v="0"/>
    <n v="0"/>
    <x v="1"/>
    <x v="19"/>
  </r>
  <r>
    <x v="2411"/>
    <x v="2411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x v="2411"/>
    <x v="2409"/>
    <x v="0"/>
    <b v="0"/>
    <n v="3"/>
    <x v="1"/>
    <x v="19"/>
  </r>
  <r>
    <x v="2412"/>
    <x v="2412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x v="2412"/>
    <x v="2410"/>
    <x v="2"/>
    <b v="0"/>
    <n v="0"/>
    <x v="1"/>
    <x v="19"/>
  </r>
  <r>
    <x v="2413"/>
    <x v="2413"/>
    <s v="Lone Pine Coffee Brewery will be a portable third-wave coffee shop available for wedding receptions and other events!"/>
    <n v="3000"/>
    <n v="25"/>
    <x v="2"/>
    <x v="0"/>
    <x v="0"/>
    <n v="1401579000"/>
    <n v="1398911882"/>
    <x v="2413"/>
    <x v="2411"/>
    <x v="3"/>
    <b v="0"/>
    <n v="3"/>
    <x v="1"/>
    <x v="19"/>
  </r>
  <r>
    <x v="2414"/>
    <x v="2414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x v="2414"/>
    <x v="2412"/>
    <x v="0"/>
    <b v="0"/>
    <n v="13"/>
    <x v="1"/>
    <x v="19"/>
  </r>
  <r>
    <x v="2415"/>
    <x v="2415"/>
    <s v="It will be ridiculously easy to become addicted to the full, rich flavor of locally raised beef, pork, and more..."/>
    <n v="60000"/>
    <n v="335"/>
    <x v="2"/>
    <x v="0"/>
    <x v="0"/>
    <n v="1468615346"/>
    <n v="1466023346"/>
    <x v="2415"/>
    <x v="2413"/>
    <x v="2"/>
    <b v="0"/>
    <n v="6"/>
    <x v="1"/>
    <x v="19"/>
  </r>
  <r>
    <x v="2416"/>
    <x v="2416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x v="2416"/>
    <x v="2414"/>
    <x v="0"/>
    <b v="0"/>
    <n v="1"/>
    <x v="1"/>
    <x v="19"/>
  </r>
  <r>
    <x v="2417"/>
    <x v="2417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x v="2417"/>
    <x v="2415"/>
    <x v="3"/>
    <b v="0"/>
    <n v="0"/>
    <x v="1"/>
    <x v="19"/>
  </r>
  <r>
    <x v="2418"/>
    <x v="2418"/>
    <s v="I want to start my food truck business."/>
    <n v="25000"/>
    <n v="5"/>
    <x v="2"/>
    <x v="0"/>
    <x v="0"/>
    <n v="1427225644"/>
    <n v="1422045244"/>
    <x v="2418"/>
    <x v="2416"/>
    <x v="0"/>
    <b v="0"/>
    <n v="5"/>
    <x v="1"/>
    <x v="19"/>
  </r>
  <r>
    <x v="2419"/>
    <x v="2419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x v="2419"/>
    <x v="2417"/>
    <x v="0"/>
    <b v="0"/>
    <n v="0"/>
    <x v="1"/>
    <x v="19"/>
  </r>
  <r>
    <x v="2420"/>
    <x v="2420"/>
    <s v="Pangea Cuisines offers authentic hand crafted dishes, utilizing fresh ingredients selected that very morning."/>
    <n v="16870"/>
    <n v="2501"/>
    <x v="2"/>
    <x v="0"/>
    <x v="0"/>
    <n v="1415583695"/>
    <n v="1410396095"/>
    <x v="2420"/>
    <x v="2418"/>
    <x v="3"/>
    <b v="0"/>
    <n v="36"/>
    <x v="1"/>
    <x v="19"/>
  </r>
  <r>
    <x v="2421"/>
    <x v="2421"/>
    <s v="help me start Merrill's first hot dog cart in this empty lot"/>
    <n v="6000"/>
    <n v="1"/>
    <x v="2"/>
    <x v="0"/>
    <x v="0"/>
    <n v="1424536196"/>
    <n v="1421944196"/>
    <x v="2421"/>
    <x v="2419"/>
    <x v="0"/>
    <b v="0"/>
    <n v="1"/>
    <x v="1"/>
    <x v="19"/>
  </r>
  <r>
    <x v="2422"/>
    <x v="2422"/>
    <s v="Family owned business serving BBQ and seafood to the public"/>
    <n v="500"/>
    <n v="1"/>
    <x v="2"/>
    <x v="0"/>
    <x v="0"/>
    <n v="1426091036"/>
    <n v="1423502636"/>
    <x v="2422"/>
    <x v="2420"/>
    <x v="0"/>
    <b v="0"/>
    <n v="1"/>
    <x v="1"/>
    <x v="19"/>
  </r>
  <r>
    <x v="2423"/>
    <x v="2423"/>
    <s v="FBTR is a Texas-style, North Carolina based, homemade BBQ company looking to bring good meat to the masses."/>
    <n v="60000"/>
    <n v="8"/>
    <x v="2"/>
    <x v="0"/>
    <x v="0"/>
    <n v="1420044890"/>
    <n v="1417452890"/>
    <x v="2423"/>
    <x v="2421"/>
    <x v="3"/>
    <b v="0"/>
    <n v="1"/>
    <x v="1"/>
    <x v="19"/>
  </r>
  <r>
    <x v="2424"/>
    <x v="2424"/>
    <s v="Great and creative food from the heart in the form of a sweet food truck!"/>
    <n v="25000"/>
    <n v="310"/>
    <x v="2"/>
    <x v="0"/>
    <x v="0"/>
    <n v="1414445108"/>
    <n v="1411853108"/>
    <x v="2424"/>
    <x v="2422"/>
    <x v="3"/>
    <b v="0"/>
    <n v="9"/>
    <x v="1"/>
    <x v="19"/>
  </r>
  <r>
    <x v="2425"/>
    <x v="2425"/>
    <s v="I have the chance to take my Food Cart Business on the road. This is a major opportunity for a lot of people to learn and prosper."/>
    <n v="3500"/>
    <n v="1"/>
    <x v="2"/>
    <x v="0"/>
    <x v="0"/>
    <n v="1464386640"/>
    <n v="1463090149"/>
    <x v="2425"/>
    <x v="2423"/>
    <x v="2"/>
    <b v="0"/>
    <n v="1"/>
    <x v="1"/>
    <x v="19"/>
  </r>
  <r>
    <x v="2426"/>
    <x v="2426"/>
    <s v="Aspiring to create a food truck with many delicious low calorie meals to encourage healthy eating while enjoying every bite."/>
    <n v="20000"/>
    <n v="0"/>
    <x v="2"/>
    <x v="0"/>
    <x v="0"/>
    <n v="1439006692"/>
    <n v="1433822692"/>
    <x v="2426"/>
    <x v="2424"/>
    <x v="0"/>
    <b v="0"/>
    <n v="0"/>
    <x v="1"/>
    <x v="19"/>
  </r>
  <r>
    <x v="2427"/>
    <x v="2427"/>
    <s v="Fast and simple lunches for those on the go.  All (lunch) deals $10 or less."/>
    <n v="50000"/>
    <n v="1"/>
    <x v="2"/>
    <x v="0"/>
    <x v="0"/>
    <n v="1458715133"/>
    <n v="1455262733"/>
    <x v="2427"/>
    <x v="2425"/>
    <x v="2"/>
    <b v="0"/>
    <n v="1"/>
    <x v="1"/>
    <x v="19"/>
  </r>
  <r>
    <x v="2428"/>
    <x v="2428"/>
    <s v="From Moo 2 You! We want to offer premium burgers to a taco flooded environment."/>
    <n v="35000"/>
    <n v="1"/>
    <x v="2"/>
    <x v="0"/>
    <x v="0"/>
    <n v="1426182551"/>
    <n v="1423594151"/>
    <x v="2428"/>
    <x v="2426"/>
    <x v="0"/>
    <b v="0"/>
    <n v="1"/>
    <x v="1"/>
    <x v="19"/>
  </r>
  <r>
    <x v="2429"/>
    <x v="2429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x v="2429"/>
    <x v="2427"/>
    <x v="1"/>
    <b v="0"/>
    <n v="4"/>
    <x v="1"/>
    <x v="19"/>
  </r>
  <r>
    <x v="2430"/>
    <x v="2430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x v="2430"/>
    <x v="2428"/>
    <x v="2"/>
    <b v="0"/>
    <n v="2"/>
    <x v="1"/>
    <x v="19"/>
  </r>
  <r>
    <x v="2431"/>
    <x v="2431"/>
    <s v="Go to Colorado and run a food truck with homemade food of all kinds."/>
    <n v="100000"/>
    <n v="2"/>
    <x v="2"/>
    <x v="0"/>
    <x v="0"/>
    <n v="1467080613"/>
    <n v="1461896613"/>
    <x v="2431"/>
    <x v="2429"/>
    <x v="2"/>
    <b v="0"/>
    <n v="2"/>
    <x v="1"/>
    <x v="19"/>
  </r>
  <r>
    <x v="2432"/>
    <x v="2432"/>
    <s v="Looking to start competition cooking and need start-up help.  Offering brisket tasting to all contributors."/>
    <n v="14000"/>
    <n v="2"/>
    <x v="2"/>
    <x v="0"/>
    <x v="0"/>
    <n v="1425791697"/>
    <n v="1423199697"/>
    <x v="2432"/>
    <x v="2430"/>
    <x v="0"/>
    <b v="0"/>
    <n v="2"/>
    <x v="1"/>
    <x v="19"/>
  </r>
  <r>
    <x v="2433"/>
    <x v="2433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x v="2433"/>
    <x v="2431"/>
    <x v="2"/>
    <b v="0"/>
    <n v="0"/>
    <x v="1"/>
    <x v="19"/>
  </r>
  <r>
    <x v="2434"/>
    <x v="2434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x v="2434"/>
    <x v="2432"/>
    <x v="0"/>
    <b v="0"/>
    <n v="2"/>
    <x v="1"/>
    <x v="19"/>
  </r>
  <r>
    <x v="2435"/>
    <x v="2435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x v="2435"/>
    <x v="2433"/>
    <x v="0"/>
    <b v="0"/>
    <n v="4"/>
    <x v="1"/>
    <x v="19"/>
  </r>
  <r>
    <x v="2436"/>
    <x v="2436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x v="2436"/>
    <x v="2434"/>
    <x v="2"/>
    <b v="0"/>
    <n v="2"/>
    <x v="1"/>
    <x v="19"/>
  </r>
  <r>
    <x v="2437"/>
    <x v="2437"/>
    <s v="Homemade Gumbo, Stews and Curry to be served hot and fresh everyday at any festival or concert we can attend."/>
    <n v="8000"/>
    <n v="0"/>
    <x v="2"/>
    <x v="0"/>
    <x v="0"/>
    <n v="1426615200"/>
    <n v="1422400188"/>
    <x v="2437"/>
    <x v="2435"/>
    <x v="0"/>
    <b v="0"/>
    <n v="0"/>
    <x v="1"/>
    <x v="19"/>
  </r>
  <r>
    <x v="2438"/>
    <x v="2438"/>
    <s v="I'm starting a catering and food truck business of southern comfort food. My FOOD is my Art!  _x000a_Thanks for you help!"/>
    <n v="15000"/>
    <n v="50"/>
    <x v="2"/>
    <x v="0"/>
    <x v="0"/>
    <n v="1449529062"/>
    <n v="1444341462"/>
    <x v="2438"/>
    <x v="2436"/>
    <x v="0"/>
    <b v="0"/>
    <n v="1"/>
    <x v="1"/>
    <x v="19"/>
  </r>
  <r>
    <x v="2439"/>
    <x v="2439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x v="2439"/>
    <x v="2437"/>
    <x v="0"/>
    <b v="0"/>
    <n v="0"/>
    <x v="1"/>
    <x v="19"/>
  </r>
  <r>
    <x v="2440"/>
    <x v="2440"/>
    <s v="Starting a entire clean energy food truck and set a new standard for Cambodia"/>
    <n v="5000"/>
    <n v="10"/>
    <x v="2"/>
    <x v="18"/>
    <x v="3"/>
    <n v="1455399313"/>
    <n v="1452807313"/>
    <x v="2440"/>
    <x v="2438"/>
    <x v="2"/>
    <b v="0"/>
    <n v="2"/>
    <x v="1"/>
    <x v="19"/>
  </r>
  <r>
    <x v="2441"/>
    <x v="2441"/>
    <s v="YOU can help Alchemy Pops POP up on a street near you!"/>
    <n v="7500"/>
    <n v="8091"/>
    <x v="0"/>
    <x v="0"/>
    <x v="0"/>
    <n v="1437627540"/>
    <n v="1435806054"/>
    <x v="2441"/>
    <x v="2439"/>
    <x v="0"/>
    <b v="0"/>
    <n v="109"/>
    <x v="0"/>
    <x v="33"/>
  </r>
  <r>
    <x v="2442"/>
    <x v="2442"/>
    <s v="The first tea from a new sustainable tea region in India's young, rising Himalayas."/>
    <n v="24000"/>
    <n v="30226"/>
    <x v="0"/>
    <x v="0"/>
    <x v="0"/>
    <n v="1426777228"/>
    <n v="1424188828"/>
    <x v="2442"/>
    <x v="2440"/>
    <x v="0"/>
    <b v="0"/>
    <n v="372"/>
    <x v="0"/>
    <x v="33"/>
  </r>
  <r>
    <x v="2443"/>
    <x v="2443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x v="2443"/>
    <x v="2441"/>
    <x v="3"/>
    <b v="0"/>
    <n v="311"/>
    <x v="0"/>
    <x v="33"/>
  </r>
  <r>
    <x v="2444"/>
    <x v="2444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x v="2444"/>
    <x v="2442"/>
    <x v="2"/>
    <b v="0"/>
    <n v="61"/>
    <x v="0"/>
    <x v="33"/>
  </r>
  <r>
    <x v="2445"/>
    <x v="2445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x v="2445"/>
    <x v="2443"/>
    <x v="0"/>
    <b v="0"/>
    <n v="115"/>
    <x v="0"/>
    <x v="33"/>
  </r>
  <r>
    <x v="2446"/>
    <x v="2446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x v="2446"/>
    <x v="2444"/>
    <x v="2"/>
    <b v="0"/>
    <n v="111"/>
    <x v="0"/>
    <x v="33"/>
  </r>
  <r>
    <x v="2447"/>
    <x v="2447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x v="2447"/>
    <x v="2445"/>
    <x v="2"/>
    <b v="0"/>
    <n v="337"/>
    <x v="0"/>
    <x v="33"/>
  </r>
  <r>
    <x v="2448"/>
    <x v="2448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x v="2448"/>
    <x v="2446"/>
    <x v="2"/>
    <b v="0"/>
    <n v="9"/>
    <x v="0"/>
    <x v="33"/>
  </r>
  <r>
    <x v="2449"/>
    <x v="2449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x v="2449"/>
    <x v="2447"/>
    <x v="3"/>
    <b v="0"/>
    <n v="120"/>
    <x v="0"/>
    <x v="33"/>
  </r>
  <r>
    <x v="2450"/>
    <x v="2450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x v="2450"/>
    <x v="2448"/>
    <x v="3"/>
    <b v="0"/>
    <n v="102"/>
    <x v="0"/>
    <x v="33"/>
  </r>
  <r>
    <x v="2451"/>
    <x v="2451"/>
    <s v="Meet the best tasting high protein, low sugar protein snack on the planet. Guaranteed to turn you into a stone cold fox."/>
    <n v="10000"/>
    <n v="11545"/>
    <x v="0"/>
    <x v="0"/>
    <x v="0"/>
    <n v="1488750490"/>
    <n v="1487022490"/>
    <x v="2451"/>
    <x v="2449"/>
    <x v="1"/>
    <b v="0"/>
    <n v="186"/>
    <x v="0"/>
    <x v="33"/>
  </r>
  <r>
    <x v="2452"/>
    <x v="2452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x v="2452"/>
    <x v="2450"/>
    <x v="0"/>
    <b v="0"/>
    <n v="15"/>
    <x v="0"/>
    <x v="33"/>
  </r>
  <r>
    <x v="2453"/>
    <x v="2453"/>
    <s v="Creating naturally smoked Jerky without the use of artificial ingredients or preservatives. A healthier snack that taste great!"/>
    <n v="3000"/>
    <n v="4641"/>
    <x v="0"/>
    <x v="0"/>
    <x v="0"/>
    <n v="1486053409"/>
    <n v="1483461409"/>
    <x v="2453"/>
    <x v="2451"/>
    <x v="1"/>
    <b v="0"/>
    <n v="67"/>
    <x v="0"/>
    <x v="33"/>
  </r>
  <r>
    <x v="2454"/>
    <x v="2454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x v="2454"/>
    <x v="2452"/>
    <x v="1"/>
    <b v="0"/>
    <n v="130"/>
    <x v="0"/>
    <x v="33"/>
  </r>
  <r>
    <x v="2455"/>
    <x v="2455"/>
    <s v="Mama wants everyone to try her secret recipes for sauces and rubs. She uses only the freshest ingredients for them."/>
    <n v="300"/>
    <n v="546"/>
    <x v="0"/>
    <x v="0"/>
    <x v="0"/>
    <n v="1461177950"/>
    <n v="1458758750"/>
    <x v="2455"/>
    <x v="2453"/>
    <x v="2"/>
    <b v="0"/>
    <n v="16"/>
    <x v="0"/>
    <x v="33"/>
  </r>
  <r>
    <x v="2456"/>
    <x v="2456"/>
    <s v="These beef sticks will make your taste buds dance with happiness. Plus they are healthier than most available today!"/>
    <n v="1500"/>
    <n v="2713"/>
    <x v="0"/>
    <x v="0"/>
    <x v="0"/>
    <n v="1488063839"/>
    <n v="1485471839"/>
    <x v="2456"/>
    <x v="2454"/>
    <x v="1"/>
    <b v="0"/>
    <n v="67"/>
    <x v="0"/>
    <x v="33"/>
  </r>
  <r>
    <x v="2457"/>
    <x v="2457"/>
    <s v="If you love wine, and have ever dreamed of crafting your own. You can in 3 easy steps.  Sample~Sprinkle~Savor."/>
    <n v="23000"/>
    <n v="23530"/>
    <x v="0"/>
    <x v="0"/>
    <x v="0"/>
    <n v="1458826056"/>
    <n v="1456237656"/>
    <x v="2457"/>
    <x v="2455"/>
    <x v="2"/>
    <b v="0"/>
    <n v="124"/>
    <x v="0"/>
    <x v="33"/>
  </r>
  <r>
    <x v="2458"/>
    <x v="2458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x v="2458"/>
    <x v="2456"/>
    <x v="2"/>
    <b v="0"/>
    <n v="80"/>
    <x v="0"/>
    <x v="33"/>
  </r>
  <r>
    <x v="2459"/>
    <x v="2459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x v="2459"/>
    <x v="2457"/>
    <x v="2"/>
    <b v="0"/>
    <n v="282"/>
    <x v="0"/>
    <x v="33"/>
  </r>
  <r>
    <x v="2460"/>
    <x v="2460"/>
    <s v="A humble and homey bakery passionately obsessed with good bread. Grano will fast become your favorite neighborhood food hub."/>
    <n v="8500"/>
    <n v="8567"/>
    <x v="0"/>
    <x v="0"/>
    <x v="0"/>
    <n v="1483417020"/>
    <n v="1480480167"/>
    <x v="2460"/>
    <x v="2458"/>
    <x v="1"/>
    <b v="0"/>
    <n v="68"/>
    <x v="0"/>
    <x v="33"/>
  </r>
  <r>
    <x v="2461"/>
    <x v="2461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x v="2461"/>
    <x v="1837"/>
    <x v="6"/>
    <b v="0"/>
    <n v="86"/>
    <x v="0"/>
    <x v="14"/>
  </r>
  <r>
    <x v="2462"/>
    <x v="2462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x v="2462"/>
    <x v="2459"/>
    <x v="5"/>
    <b v="0"/>
    <n v="115"/>
    <x v="0"/>
    <x v="14"/>
  </r>
  <r>
    <x v="2463"/>
    <x v="2463"/>
    <s v="Emma Ate The Lion's debut full length album"/>
    <n v="2000"/>
    <n v="2325"/>
    <x v="0"/>
    <x v="0"/>
    <x v="0"/>
    <n v="1366138800"/>
    <n v="1362710425"/>
    <x v="2463"/>
    <x v="2460"/>
    <x v="4"/>
    <b v="0"/>
    <n v="75"/>
    <x v="0"/>
    <x v="14"/>
  </r>
  <r>
    <x v="2464"/>
    <x v="2464"/>
    <s v="The Enemy Feathers are passing the proverbial hat to see if we can raise enough money to complete Our NEW EP"/>
    <n v="2000"/>
    <n v="2222"/>
    <x v="0"/>
    <x v="5"/>
    <x v="5"/>
    <n v="1443641340"/>
    <n v="1441143397"/>
    <x v="2464"/>
    <x v="2461"/>
    <x v="0"/>
    <b v="0"/>
    <n v="43"/>
    <x v="0"/>
    <x v="14"/>
  </r>
  <r>
    <x v="2465"/>
    <x v="2465"/>
    <s v="An indie band from Spokane, WA looking to master and package their first full length album."/>
    <n v="700"/>
    <n v="1261"/>
    <x v="0"/>
    <x v="0"/>
    <x v="0"/>
    <n v="1348420548"/>
    <n v="1345828548"/>
    <x v="2465"/>
    <x v="2462"/>
    <x v="5"/>
    <b v="0"/>
    <n v="48"/>
    <x v="0"/>
    <x v="14"/>
  </r>
  <r>
    <x v="2466"/>
    <x v="2466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x v="2466"/>
    <x v="2463"/>
    <x v="4"/>
    <b v="0"/>
    <n v="52"/>
    <x v="0"/>
    <x v="14"/>
  </r>
  <r>
    <x v="2467"/>
    <x v="2467"/>
    <s v="We've finished our first EP and we're taking it on the road in three weeks! Help us fund manufacturing?"/>
    <n v="1000"/>
    <n v="1185"/>
    <x v="0"/>
    <x v="0"/>
    <x v="0"/>
    <n v="1336669200"/>
    <n v="1335473931"/>
    <x v="2467"/>
    <x v="2464"/>
    <x v="5"/>
    <b v="0"/>
    <n v="43"/>
    <x v="0"/>
    <x v="14"/>
  </r>
  <r>
    <x v="2468"/>
    <x v="2468"/>
    <s v="Please donate, support &amp; share this project so that I may be able to record my new EP this fall!"/>
    <n v="2000"/>
    <n v="2144.34"/>
    <x v="0"/>
    <x v="0"/>
    <x v="0"/>
    <n v="1351400400"/>
    <n v="1348285321"/>
    <x v="2468"/>
    <x v="2465"/>
    <x v="5"/>
    <b v="0"/>
    <n v="58"/>
    <x v="0"/>
    <x v="14"/>
  </r>
  <r>
    <x v="2469"/>
    <x v="2469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x v="2469"/>
    <x v="2466"/>
    <x v="6"/>
    <b v="0"/>
    <n v="47"/>
    <x v="0"/>
    <x v="14"/>
  </r>
  <r>
    <x v="2470"/>
    <x v="2470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x v="2470"/>
    <x v="2467"/>
    <x v="5"/>
    <b v="0"/>
    <n v="36"/>
    <x v="0"/>
    <x v="14"/>
  </r>
  <r>
    <x v="2471"/>
    <x v="2471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x v="2471"/>
    <x v="2468"/>
    <x v="5"/>
    <b v="0"/>
    <n v="17"/>
    <x v="0"/>
    <x v="14"/>
  </r>
  <r>
    <x v="2472"/>
    <x v="2472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x v="2472"/>
    <x v="2469"/>
    <x v="7"/>
    <b v="0"/>
    <n v="104"/>
    <x v="0"/>
    <x v="14"/>
  </r>
  <r>
    <x v="2473"/>
    <x v="2473"/>
    <s v="Wrote some new songs and it turned into an album. I even have a title already, &quot;Oh My Soul&quot;. Would love your support!"/>
    <n v="2000"/>
    <n v="2000"/>
    <x v="0"/>
    <x v="0"/>
    <x v="0"/>
    <n v="1352573869"/>
    <n v="1349978269"/>
    <x v="2473"/>
    <x v="2470"/>
    <x v="5"/>
    <b v="0"/>
    <n v="47"/>
    <x v="0"/>
    <x v="14"/>
  </r>
  <r>
    <x v="2474"/>
    <x v="2474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x v="2474"/>
    <x v="2471"/>
    <x v="7"/>
    <b v="0"/>
    <n v="38"/>
    <x v="0"/>
    <x v="14"/>
  </r>
  <r>
    <x v="2475"/>
    <x v="2475"/>
    <s v="Help BRANDTSON and DREAMOVERrecords press their 2004 record, &quot;Send Us A Signal&quot;."/>
    <n v="2500"/>
    <n v="2618"/>
    <x v="0"/>
    <x v="0"/>
    <x v="0"/>
    <n v="1278799200"/>
    <n v="1273647255"/>
    <x v="2475"/>
    <x v="2472"/>
    <x v="7"/>
    <b v="0"/>
    <n v="81"/>
    <x v="0"/>
    <x v="14"/>
  </r>
  <r>
    <x v="2476"/>
    <x v="2476"/>
    <s v="Eleven songs, the accumulation of several memorable occurrences in a sleepy town; stories of fiction &amp; fact."/>
    <n v="3200"/>
    <n v="3360.72"/>
    <x v="0"/>
    <x v="0"/>
    <x v="0"/>
    <n v="1415004770"/>
    <n v="1412149970"/>
    <x v="2476"/>
    <x v="2473"/>
    <x v="3"/>
    <b v="0"/>
    <n v="55"/>
    <x v="0"/>
    <x v="14"/>
  </r>
  <r>
    <x v="2477"/>
    <x v="823"/>
    <s v="Releasing my first album in August, and I need your help in order to get it done!"/>
    <n v="750"/>
    <n v="1285"/>
    <x v="0"/>
    <x v="0"/>
    <x v="0"/>
    <n v="1344789345"/>
    <n v="1340901345"/>
    <x v="2477"/>
    <x v="2474"/>
    <x v="5"/>
    <b v="0"/>
    <n v="41"/>
    <x v="0"/>
    <x v="14"/>
  </r>
  <r>
    <x v="2478"/>
    <x v="2477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x v="2478"/>
    <x v="2475"/>
    <x v="4"/>
    <b v="0"/>
    <n v="79"/>
    <x v="0"/>
    <x v="14"/>
  </r>
  <r>
    <x v="2479"/>
    <x v="2478"/>
    <s v="Fake Natives is headed on tour this summer. Help them fill their tank with fossil fuels."/>
    <n v="300"/>
    <n v="400.33"/>
    <x v="0"/>
    <x v="0"/>
    <x v="0"/>
    <n v="1343440800"/>
    <n v="1342545994"/>
    <x v="2479"/>
    <x v="2476"/>
    <x v="5"/>
    <b v="0"/>
    <n v="16"/>
    <x v="0"/>
    <x v="14"/>
  </r>
  <r>
    <x v="2480"/>
    <x v="2479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x v="2480"/>
    <x v="2477"/>
    <x v="0"/>
    <b v="0"/>
    <n v="8"/>
    <x v="0"/>
    <x v="14"/>
  </r>
  <r>
    <x v="2481"/>
    <x v="2480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x v="2481"/>
    <x v="2478"/>
    <x v="5"/>
    <b v="0"/>
    <n v="95"/>
    <x v="0"/>
    <x v="14"/>
  </r>
  <r>
    <x v="2482"/>
    <x v="2481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x v="2482"/>
    <x v="2479"/>
    <x v="6"/>
    <b v="0"/>
    <n v="25"/>
    <x v="0"/>
    <x v="14"/>
  </r>
  <r>
    <x v="2483"/>
    <x v="2482"/>
    <s v="Send Intangible Animal on our first West Coast Tour!!! The fate of the world rests in your hands."/>
    <n v="1100"/>
    <n v="1251"/>
    <x v="0"/>
    <x v="0"/>
    <x v="0"/>
    <n v="1335891603"/>
    <n v="1330711203"/>
    <x v="2483"/>
    <x v="2480"/>
    <x v="5"/>
    <b v="0"/>
    <n v="19"/>
    <x v="0"/>
    <x v="14"/>
  </r>
  <r>
    <x v="2484"/>
    <x v="2483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x v="2484"/>
    <x v="2481"/>
    <x v="6"/>
    <b v="0"/>
    <n v="90"/>
    <x v="0"/>
    <x v="14"/>
  </r>
  <r>
    <x v="2485"/>
    <x v="2484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x v="2485"/>
    <x v="2482"/>
    <x v="6"/>
    <b v="0"/>
    <n v="41"/>
    <x v="0"/>
    <x v="14"/>
  </r>
  <r>
    <x v="2486"/>
    <x v="2485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x v="2486"/>
    <x v="2483"/>
    <x v="5"/>
    <b v="0"/>
    <n v="30"/>
    <x v="0"/>
    <x v="14"/>
  </r>
  <r>
    <x v="2487"/>
    <x v="2486"/>
    <s v="Raise enough money to fund the copyright cost for the full length indie rock record we spent the year recording."/>
    <n v="1500"/>
    <n v="1500.76"/>
    <x v="0"/>
    <x v="0"/>
    <x v="0"/>
    <n v="1338083997"/>
    <n v="1335491997"/>
    <x v="2487"/>
    <x v="2484"/>
    <x v="5"/>
    <b v="0"/>
    <n v="38"/>
    <x v="0"/>
    <x v="14"/>
  </r>
  <r>
    <x v="2488"/>
    <x v="2487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x v="2488"/>
    <x v="2485"/>
    <x v="6"/>
    <b v="0"/>
    <n v="65"/>
    <x v="0"/>
    <x v="14"/>
  </r>
  <r>
    <x v="2489"/>
    <x v="2488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x v="2489"/>
    <x v="2486"/>
    <x v="4"/>
    <b v="0"/>
    <n v="75"/>
    <x v="0"/>
    <x v="14"/>
  </r>
  <r>
    <x v="2490"/>
    <x v="2489"/>
    <s v="We are trying to fund our first multi-state tour this summer in an effort to get our music out to as many people as possible."/>
    <n v="500"/>
    <n v="607"/>
    <x v="0"/>
    <x v="0"/>
    <x v="0"/>
    <n v="1340429276"/>
    <n v="1335245276"/>
    <x v="2490"/>
    <x v="2487"/>
    <x v="5"/>
    <b v="0"/>
    <n v="16"/>
    <x v="0"/>
    <x v="14"/>
  </r>
  <r>
    <x v="2491"/>
    <x v="2490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x v="2491"/>
    <x v="2488"/>
    <x v="6"/>
    <b v="0"/>
    <n v="10"/>
    <x v="0"/>
    <x v="14"/>
  </r>
  <r>
    <x v="2492"/>
    <x v="2491"/>
    <s v="We're a band from Hawaii trying to produce our first EP and we need help!"/>
    <n v="600"/>
    <n v="750"/>
    <x v="0"/>
    <x v="0"/>
    <x v="0"/>
    <n v="1339840740"/>
    <n v="1335397188"/>
    <x v="2492"/>
    <x v="2489"/>
    <x v="5"/>
    <b v="0"/>
    <n v="27"/>
    <x v="0"/>
    <x v="14"/>
  </r>
  <r>
    <x v="2493"/>
    <x v="2492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x v="2493"/>
    <x v="2490"/>
    <x v="4"/>
    <b v="0"/>
    <n v="259"/>
    <x v="0"/>
    <x v="14"/>
  </r>
  <r>
    <x v="2494"/>
    <x v="2493"/>
    <s v="Multi-Instrumentalist Ace Waters' new double album with 2+hours of music needs to be professionally made and replicated."/>
    <n v="1500"/>
    <n v="1515.08"/>
    <x v="0"/>
    <x v="0"/>
    <x v="0"/>
    <n v="1337786944"/>
    <n v="1335194944"/>
    <x v="2494"/>
    <x v="2491"/>
    <x v="5"/>
    <b v="0"/>
    <n v="39"/>
    <x v="0"/>
    <x v="14"/>
  </r>
  <r>
    <x v="2495"/>
    <x v="2494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x v="2495"/>
    <x v="2492"/>
    <x v="5"/>
    <b v="0"/>
    <n v="42"/>
    <x v="0"/>
    <x v="14"/>
  </r>
  <r>
    <x v="2496"/>
    <x v="2495"/>
    <s v="Be a part of making the first Lynn Haven album, &quot;Fair Weather Friends.&quot;"/>
    <n v="6000"/>
    <n v="6000"/>
    <x v="0"/>
    <x v="0"/>
    <x v="0"/>
    <n v="1364597692"/>
    <n v="1361577292"/>
    <x v="2496"/>
    <x v="2493"/>
    <x v="4"/>
    <b v="0"/>
    <n v="10"/>
    <x v="0"/>
    <x v="14"/>
  </r>
  <r>
    <x v="2497"/>
    <x v="2496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x v="2497"/>
    <x v="2494"/>
    <x v="6"/>
    <b v="0"/>
    <n v="56"/>
    <x v="0"/>
    <x v="14"/>
  </r>
  <r>
    <x v="2498"/>
    <x v="2497"/>
    <s v="We've been working hard on getting our music out and we are taking the final steps to releasing our EP, but we need your help."/>
    <n v="1000"/>
    <n v="1056"/>
    <x v="0"/>
    <x v="0"/>
    <x v="0"/>
    <n v="1422400387"/>
    <n v="1421190787"/>
    <x v="2498"/>
    <x v="2495"/>
    <x v="0"/>
    <b v="0"/>
    <n v="20"/>
    <x v="0"/>
    <x v="14"/>
  </r>
  <r>
    <x v="2499"/>
    <x v="2498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x v="2499"/>
    <x v="2496"/>
    <x v="5"/>
    <b v="0"/>
    <n v="170"/>
    <x v="0"/>
    <x v="14"/>
  </r>
  <r>
    <x v="2500"/>
    <x v="2499"/>
    <s v="ST's 4th LP has been tracked and mixed, but before he can set it free upon the world, it needs proper mastering and pressing!"/>
    <n v="600"/>
    <n v="680"/>
    <x v="0"/>
    <x v="0"/>
    <x v="0"/>
    <n v="1340476375"/>
    <n v="1337884375"/>
    <x v="2500"/>
    <x v="2497"/>
    <x v="5"/>
    <b v="0"/>
    <n v="29"/>
    <x v="0"/>
    <x v="14"/>
  </r>
  <r>
    <x v="2501"/>
    <x v="2500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x v="2501"/>
    <x v="2498"/>
    <x v="0"/>
    <b v="0"/>
    <n v="7"/>
    <x v="1"/>
    <x v="34"/>
  </r>
  <r>
    <x v="2502"/>
    <x v="2501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x v="2502"/>
    <x v="2499"/>
    <x v="3"/>
    <b v="0"/>
    <n v="5"/>
    <x v="1"/>
    <x v="34"/>
  </r>
  <r>
    <x v="2503"/>
    <x v="2502"/>
    <s v="Cardinal Bistro will be Contemporary American dinning establishment based in Ventnor, NJ featuring local, seasonal ingredients."/>
    <n v="10000"/>
    <n v="0"/>
    <x v="2"/>
    <x v="0"/>
    <x v="0"/>
    <n v="1465333560"/>
    <n v="1462743308"/>
    <x v="2503"/>
    <x v="2500"/>
    <x v="2"/>
    <b v="0"/>
    <n v="0"/>
    <x v="1"/>
    <x v="34"/>
  </r>
  <r>
    <x v="2504"/>
    <x v="2503"/>
    <s v="Halal Restaurant and Internet Cafe 20 percent of profits will go to building masjids."/>
    <n v="35000"/>
    <n v="0"/>
    <x v="2"/>
    <x v="0"/>
    <x v="0"/>
    <n v="1416014534"/>
    <n v="1413418934"/>
    <x v="2504"/>
    <x v="2501"/>
    <x v="3"/>
    <b v="0"/>
    <n v="0"/>
    <x v="1"/>
    <x v="34"/>
  </r>
  <r>
    <x v="2505"/>
    <x v="2504"/>
    <s v="PASTATUTION- The act or practice of engaging in Pasta Making for money.  _x000a__x000a_Help us get the Arcobaleno Pasta Extruder!"/>
    <n v="7000"/>
    <n v="0"/>
    <x v="2"/>
    <x v="0"/>
    <x v="0"/>
    <n v="1426292416"/>
    <n v="1423704016"/>
    <x v="2505"/>
    <x v="2502"/>
    <x v="0"/>
    <b v="0"/>
    <n v="0"/>
    <x v="1"/>
    <x v="34"/>
  </r>
  <r>
    <x v="2506"/>
    <x v="2505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x v="2506"/>
    <x v="2503"/>
    <x v="0"/>
    <b v="0"/>
    <n v="2"/>
    <x v="1"/>
    <x v="34"/>
  </r>
  <r>
    <x v="2507"/>
    <x v="2506"/>
    <s v="Unique dishes for a unique city!."/>
    <n v="42850"/>
    <n v="0"/>
    <x v="2"/>
    <x v="0"/>
    <x v="0"/>
    <n v="1431308704"/>
    <n v="1428716704"/>
    <x v="2507"/>
    <x v="2504"/>
    <x v="0"/>
    <b v="0"/>
    <n v="0"/>
    <x v="1"/>
    <x v="34"/>
  </r>
  <r>
    <x v="2508"/>
    <x v="2507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x v="2508"/>
    <x v="2505"/>
    <x v="3"/>
    <b v="0"/>
    <n v="0"/>
    <x v="1"/>
    <x v="34"/>
  </r>
  <r>
    <x v="2509"/>
    <x v="2508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x v="2509"/>
    <x v="2506"/>
    <x v="0"/>
    <b v="0"/>
    <n v="28"/>
    <x v="1"/>
    <x v="34"/>
  </r>
  <r>
    <x v="2510"/>
    <x v="2509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x v="2510"/>
    <x v="2507"/>
    <x v="0"/>
    <b v="0"/>
    <n v="2"/>
    <x v="1"/>
    <x v="34"/>
  </r>
  <r>
    <x v="2511"/>
    <x v="2510"/>
    <s v="Fresh Fast Food. A bbq ramen bar thats healthy, tasty and made to order right in front of your eyes....... From flame to bowl"/>
    <n v="100000"/>
    <n v="0"/>
    <x v="2"/>
    <x v="1"/>
    <x v="1"/>
    <n v="1454323413"/>
    <n v="1451731413"/>
    <x v="2511"/>
    <x v="2508"/>
    <x v="2"/>
    <b v="0"/>
    <n v="0"/>
    <x v="1"/>
    <x v="34"/>
  </r>
  <r>
    <x v="2512"/>
    <x v="2511"/>
    <s v="Somethin' Tasty is a unique coffee, pastry &amp; retail store. We consign from all local sources: pottery, glass &amp; art."/>
    <n v="1150"/>
    <n v="0"/>
    <x v="2"/>
    <x v="0"/>
    <x v="0"/>
    <n v="1418504561"/>
    <n v="1417208561"/>
    <x v="2512"/>
    <x v="2509"/>
    <x v="3"/>
    <b v="0"/>
    <n v="0"/>
    <x v="1"/>
    <x v="34"/>
  </r>
  <r>
    <x v="2513"/>
    <x v="2512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x v="2513"/>
    <x v="2510"/>
    <x v="1"/>
    <b v="0"/>
    <n v="0"/>
    <x v="1"/>
    <x v="34"/>
  </r>
  <r>
    <x v="2514"/>
    <x v="2513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x v="2514"/>
    <x v="2511"/>
    <x v="3"/>
    <b v="0"/>
    <n v="4"/>
    <x v="1"/>
    <x v="34"/>
  </r>
  <r>
    <x v="2515"/>
    <x v="2514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x v="2515"/>
    <x v="2512"/>
    <x v="0"/>
    <b v="0"/>
    <n v="12"/>
    <x v="1"/>
    <x v="34"/>
  </r>
  <r>
    <x v="2516"/>
    <x v="2515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x v="2516"/>
    <x v="2513"/>
    <x v="3"/>
    <b v="0"/>
    <n v="0"/>
    <x v="1"/>
    <x v="34"/>
  </r>
  <r>
    <x v="2517"/>
    <x v="2516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x v="2517"/>
    <x v="2514"/>
    <x v="0"/>
    <b v="0"/>
    <n v="33"/>
    <x v="1"/>
    <x v="34"/>
  </r>
  <r>
    <x v="2518"/>
    <x v="2517"/>
    <s v="I am traveling the backroads of Southern California, to discover the best out-of-the-way eateries the area has to offer"/>
    <n v="5000"/>
    <n v="0"/>
    <x v="2"/>
    <x v="0"/>
    <x v="0"/>
    <n v="1415899228"/>
    <n v="1413303628"/>
    <x v="2518"/>
    <x v="2515"/>
    <x v="3"/>
    <b v="0"/>
    <n v="0"/>
    <x v="1"/>
    <x v="34"/>
  </r>
  <r>
    <x v="2519"/>
    <x v="2518"/>
    <s v="Better than your mom's, better than Cracker Barrel, only at Kelli's Kitchen (all from scratch)."/>
    <n v="150000"/>
    <n v="65"/>
    <x v="2"/>
    <x v="0"/>
    <x v="0"/>
    <n v="1405741404"/>
    <n v="1403149404"/>
    <x v="2519"/>
    <x v="2516"/>
    <x v="3"/>
    <b v="0"/>
    <n v="4"/>
    <x v="1"/>
    <x v="34"/>
  </r>
  <r>
    <x v="2520"/>
    <x v="2519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x v="2520"/>
    <x v="2517"/>
    <x v="2"/>
    <b v="0"/>
    <n v="0"/>
    <x v="1"/>
    <x v="34"/>
  </r>
  <r>
    <x v="2521"/>
    <x v="2520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x v="2521"/>
    <x v="2518"/>
    <x v="0"/>
    <b v="0"/>
    <n v="132"/>
    <x v="0"/>
    <x v="35"/>
  </r>
  <r>
    <x v="2522"/>
    <x v="2521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x v="2522"/>
    <x v="2519"/>
    <x v="2"/>
    <b v="0"/>
    <n v="27"/>
    <x v="0"/>
    <x v="35"/>
  </r>
  <r>
    <x v="2523"/>
    <x v="2522"/>
    <s v="PATER NOSTER (2003) by Thomas Oboe Lee, scored for baritone solo and string quartet.  Hauntingly beautiful, yet never performed."/>
    <n v="900"/>
    <n v="1408"/>
    <x v="0"/>
    <x v="0"/>
    <x v="0"/>
    <n v="1416270292"/>
    <n v="1413674692"/>
    <x v="2523"/>
    <x v="2520"/>
    <x v="3"/>
    <b v="0"/>
    <n v="26"/>
    <x v="0"/>
    <x v="35"/>
  </r>
  <r>
    <x v="2524"/>
    <x v="2523"/>
    <s v="We're bringing some of our favorite music from the past 10 years to disc for the first time ever."/>
    <n v="7500"/>
    <n v="7620"/>
    <x v="0"/>
    <x v="0"/>
    <x v="0"/>
    <n v="1419136200"/>
    <n v="1416338557"/>
    <x v="2524"/>
    <x v="2521"/>
    <x v="3"/>
    <b v="0"/>
    <n v="43"/>
    <x v="0"/>
    <x v="35"/>
  </r>
  <r>
    <x v="2525"/>
    <x v="2524"/>
    <s v="Husband and wife operatic team specializing in German opera. Fundraising for an audition tour of Germany."/>
    <n v="8000"/>
    <n v="8026"/>
    <x v="0"/>
    <x v="0"/>
    <x v="0"/>
    <n v="1340914571"/>
    <n v="1338322571"/>
    <x v="2525"/>
    <x v="2522"/>
    <x v="5"/>
    <b v="0"/>
    <n v="80"/>
    <x v="0"/>
    <x v="35"/>
  </r>
  <r>
    <x v="2526"/>
    <x v="2525"/>
    <s v="New music and arrangements, amazing sound, brass chamber music at the highest level!  Be a part of our community!"/>
    <n v="4000"/>
    <n v="4518"/>
    <x v="0"/>
    <x v="0"/>
    <x v="0"/>
    <n v="1418014740"/>
    <n v="1415585474"/>
    <x v="2526"/>
    <x v="2523"/>
    <x v="3"/>
    <b v="0"/>
    <n v="33"/>
    <x v="0"/>
    <x v="35"/>
  </r>
  <r>
    <x v="2527"/>
    <x v="2526"/>
    <s v="Five Programs of Benjamin Britten's vocal works featuring over 20 extraordinary vocalists and pianists."/>
    <n v="4000"/>
    <n v="4085"/>
    <x v="0"/>
    <x v="0"/>
    <x v="0"/>
    <n v="1382068740"/>
    <n v="1380477691"/>
    <x v="2527"/>
    <x v="2524"/>
    <x v="4"/>
    <b v="0"/>
    <n v="71"/>
    <x v="0"/>
    <x v="35"/>
  </r>
  <r>
    <x v="2528"/>
    <x v="2527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x v="2528"/>
    <x v="2525"/>
    <x v="0"/>
    <b v="0"/>
    <n v="81"/>
    <x v="0"/>
    <x v="35"/>
  </r>
  <r>
    <x v="2529"/>
    <x v="2528"/>
    <s v="Opera. Short. New."/>
    <n v="6000"/>
    <n v="6257"/>
    <x v="0"/>
    <x v="0"/>
    <x v="0"/>
    <n v="1332636975"/>
    <n v="1328752575"/>
    <x v="2529"/>
    <x v="2526"/>
    <x v="5"/>
    <b v="0"/>
    <n v="76"/>
    <x v="0"/>
    <x v="35"/>
  </r>
  <r>
    <x v="2530"/>
    <x v="2529"/>
    <s v="With your help the Tulsa Youth Symphony will have its premiere appearance at the opening of the OK Mozart Festival, June 6th"/>
    <n v="6500"/>
    <n v="6500"/>
    <x v="0"/>
    <x v="0"/>
    <x v="0"/>
    <n v="1429505400"/>
    <n v="1426711505"/>
    <x v="2530"/>
    <x v="2527"/>
    <x v="0"/>
    <b v="0"/>
    <n v="48"/>
    <x v="0"/>
    <x v="35"/>
  </r>
  <r>
    <x v="2531"/>
    <x v="2530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x v="2531"/>
    <x v="2528"/>
    <x v="0"/>
    <b v="0"/>
    <n v="61"/>
    <x v="0"/>
    <x v="35"/>
  </r>
  <r>
    <x v="2532"/>
    <x v="2531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x v="2532"/>
    <x v="2529"/>
    <x v="5"/>
    <b v="0"/>
    <n v="60"/>
    <x v="0"/>
    <x v="35"/>
  </r>
  <r>
    <x v="2533"/>
    <x v="2532"/>
    <s v="HOLOGRAPHIC is raising money for our 2013 live, four-concert new music project and to commission composer Jonathan Sokol!"/>
    <n v="7500"/>
    <n v="8300"/>
    <x v="0"/>
    <x v="0"/>
    <x v="0"/>
    <n v="1362160868"/>
    <n v="1359568911"/>
    <x v="2533"/>
    <x v="2530"/>
    <x v="4"/>
    <b v="0"/>
    <n v="136"/>
    <x v="0"/>
    <x v="35"/>
  </r>
  <r>
    <x v="2534"/>
    <x v="2533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x v="2534"/>
    <x v="2531"/>
    <x v="7"/>
    <b v="0"/>
    <n v="14"/>
    <x v="0"/>
    <x v="35"/>
  </r>
  <r>
    <x v="2535"/>
    <x v="2534"/>
    <s v="Mark Hayes: Requiem Recording"/>
    <n v="20000"/>
    <n v="20755"/>
    <x v="0"/>
    <x v="0"/>
    <x v="0"/>
    <n v="1417463945"/>
    <n v="1414781945"/>
    <x v="2535"/>
    <x v="2532"/>
    <x v="3"/>
    <b v="0"/>
    <n v="78"/>
    <x v="0"/>
    <x v="35"/>
  </r>
  <r>
    <x v="2536"/>
    <x v="2535"/>
    <s v="I create my solo piano Vignettes by encrypting someone's name in the melody. Next up is the fourth Vignette, and I need a subject!"/>
    <n v="25"/>
    <n v="29"/>
    <x v="0"/>
    <x v="0"/>
    <x v="0"/>
    <n v="1375151566"/>
    <n v="1373337166"/>
    <x v="2536"/>
    <x v="2533"/>
    <x v="4"/>
    <b v="0"/>
    <n v="4"/>
    <x v="0"/>
    <x v="35"/>
  </r>
  <r>
    <x v="2537"/>
    <x v="2536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x v="2537"/>
    <x v="2534"/>
    <x v="6"/>
    <b v="0"/>
    <n v="11"/>
    <x v="0"/>
    <x v="35"/>
  </r>
  <r>
    <x v="2538"/>
    <x v="2537"/>
    <s v="I will record 2 of Tomaso Albinoni's concertos for 2 oboes playing both parts myself."/>
    <n v="18000"/>
    <n v="20343.169999999998"/>
    <x v="0"/>
    <x v="0"/>
    <x v="0"/>
    <n v="1361681940"/>
    <n v="1359029661"/>
    <x v="2538"/>
    <x v="2535"/>
    <x v="4"/>
    <b v="0"/>
    <n v="185"/>
    <x v="0"/>
    <x v="35"/>
  </r>
  <r>
    <x v="2539"/>
    <x v="2538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x v="2539"/>
    <x v="2536"/>
    <x v="0"/>
    <b v="0"/>
    <n v="59"/>
    <x v="0"/>
    <x v="35"/>
  </r>
  <r>
    <x v="2540"/>
    <x v="2539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x v="2540"/>
    <x v="2537"/>
    <x v="6"/>
    <b v="0"/>
    <n v="27"/>
    <x v="0"/>
    <x v="35"/>
  </r>
  <r>
    <x v="2541"/>
    <x v="2540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x v="2541"/>
    <x v="2538"/>
    <x v="4"/>
    <b v="0"/>
    <n v="63"/>
    <x v="0"/>
    <x v="35"/>
  </r>
  <r>
    <x v="2542"/>
    <x v="2541"/>
    <s v="Marquita Renee Ntim records her first Classical Album, complete with her playing the viola, cello and singing opera."/>
    <n v="700"/>
    <n v="725"/>
    <x v="0"/>
    <x v="0"/>
    <x v="0"/>
    <n v="1380599940"/>
    <n v="1377252857"/>
    <x v="2542"/>
    <x v="2539"/>
    <x v="4"/>
    <b v="0"/>
    <n v="13"/>
    <x v="0"/>
    <x v="35"/>
  </r>
  <r>
    <x v="2543"/>
    <x v="2542"/>
    <s v="The Station in Hamtramck is supplementing our studio to accommodate live in-studio performances and recordings.   You can help. "/>
    <n v="250"/>
    <n v="391"/>
    <x v="0"/>
    <x v="0"/>
    <x v="0"/>
    <n v="1293937200"/>
    <n v="1291257298"/>
    <x v="2543"/>
    <x v="2540"/>
    <x v="6"/>
    <b v="0"/>
    <n v="13"/>
    <x v="0"/>
    <x v="35"/>
  </r>
  <r>
    <x v="2544"/>
    <x v="2543"/>
    <s v="Bringing choral music and performance opportunities to under-served youth in West Philadelphia"/>
    <n v="5000"/>
    <n v="5041"/>
    <x v="0"/>
    <x v="0"/>
    <x v="0"/>
    <n v="1341750569"/>
    <n v="1339158569"/>
    <x v="2544"/>
    <x v="2541"/>
    <x v="5"/>
    <b v="0"/>
    <n v="57"/>
    <x v="0"/>
    <x v="35"/>
  </r>
  <r>
    <x v="2545"/>
    <x v="2544"/>
    <s v="We're recording our debut album: a CD of the string quartet and clarinet quintet by Stephan Krehl for the Naxos label"/>
    <n v="2000"/>
    <n v="3906"/>
    <x v="0"/>
    <x v="0"/>
    <x v="0"/>
    <n v="1424997000"/>
    <n v="1421983138"/>
    <x v="2545"/>
    <x v="2542"/>
    <x v="0"/>
    <b v="0"/>
    <n v="61"/>
    <x v="0"/>
    <x v="35"/>
  </r>
  <r>
    <x v="2546"/>
    <x v="2545"/>
    <s v="We want to release an album of choral music by acclaimed Finnish composer Jaakko MÃ¤ntyjÃ¤rvi in 2014"/>
    <n v="3500"/>
    <n v="3910"/>
    <x v="0"/>
    <x v="0"/>
    <x v="0"/>
    <n v="1380949200"/>
    <n v="1378586179"/>
    <x v="2546"/>
    <x v="2543"/>
    <x v="4"/>
    <b v="0"/>
    <n v="65"/>
    <x v="0"/>
    <x v="35"/>
  </r>
  <r>
    <x v="2547"/>
    <x v="2546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x v="2547"/>
    <x v="2544"/>
    <x v="5"/>
    <b v="0"/>
    <n v="134"/>
    <x v="0"/>
    <x v="35"/>
  </r>
  <r>
    <x v="2548"/>
    <x v="2547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x v="2548"/>
    <x v="2545"/>
    <x v="2"/>
    <b v="0"/>
    <n v="37"/>
    <x v="0"/>
    <x v="35"/>
  </r>
  <r>
    <x v="2549"/>
    <x v="2548"/>
    <s v="A new opera in English by Mike Christie to be premiÃ¨red at the Arcola Theatre, London UK from 14th-17th August 2013."/>
    <n v="1570"/>
    <n v="1614"/>
    <x v="0"/>
    <x v="1"/>
    <x v="1"/>
    <n v="1370019600"/>
    <n v="1366999870"/>
    <x v="2549"/>
    <x v="2546"/>
    <x v="4"/>
    <b v="0"/>
    <n v="37"/>
    <x v="0"/>
    <x v="35"/>
  </r>
  <r>
    <x v="2550"/>
    <x v="2549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x v="2550"/>
    <x v="2547"/>
    <x v="0"/>
    <b v="0"/>
    <n v="150"/>
    <x v="0"/>
    <x v="35"/>
  </r>
  <r>
    <x v="2551"/>
    <x v="2550"/>
    <s v="KCS seeks your support to off-set the cost of assembling a professional 25 piece orchestra for two choral performances."/>
    <n v="3675"/>
    <n v="3775.5"/>
    <x v="0"/>
    <x v="0"/>
    <x v="0"/>
    <n v="1332362880"/>
    <n v="1329890585"/>
    <x v="2551"/>
    <x v="2548"/>
    <x v="5"/>
    <b v="0"/>
    <n v="56"/>
    <x v="0"/>
    <x v="35"/>
  </r>
  <r>
    <x v="2552"/>
    <x v="2551"/>
    <s v="World Premiere of a new oratorio with chorus, soloists, and orchestra, based on the Old Testament king and prophet, DAVID"/>
    <n v="3000"/>
    <n v="3195"/>
    <x v="0"/>
    <x v="0"/>
    <x v="0"/>
    <n v="1488741981"/>
    <n v="1486149981"/>
    <x v="2552"/>
    <x v="2549"/>
    <x v="1"/>
    <b v="0"/>
    <n v="18"/>
    <x v="0"/>
    <x v="35"/>
  </r>
  <r>
    <x v="2553"/>
    <x v="2552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x v="2553"/>
    <x v="2550"/>
    <x v="5"/>
    <b v="0"/>
    <n v="60"/>
    <x v="0"/>
    <x v="35"/>
  </r>
  <r>
    <x v="2554"/>
    <x v="2553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x v="2554"/>
    <x v="2551"/>
    <x v="0"/>
    <b v="0"/>
    <n v="67"/>
    <x v="0"/>
    <x v="35"/>
  </r>
  <r>
    <x v="2555"/>
    <x v="2554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x v="2555"/>
    <x v="2552"/>
    <x v="5"/>
    <b v="0"/>
    <n v="35"/>
    <x v="0"/>
    <x v="35"/>
  </r>
  <r>
    <x v="2556"/>
    <x v="2555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x v="2556"/>
    <x v="2553"/>
    <x v="5"/>
    <b v="0"/>
    <n v="34"/>
    <x v="0"/>
    <x v="35"/>
  </r>
  <r>
    <x v="2557"/>
    <x v="2556"/>
    <s v="Raising money for our concert tour of Switzerland and Germany in June/July 2014"/>
    <n v="900"/>
    <n v="1066"/>
    <x v="0"/>
    <x v="1"/>
    <x v="1"/>
    <n v="1400176386"/>
    <n v="1397584386"/>
    <x v="2557"/>
    <x v="2554"/>
    <x v="3"/>
    <b v="0"/>
    <n v="36"/>
    <x v="0"/>
    <x v="35"/>
  </r>
  <r>
    <x v="2558"/>
    <x v="2557"/>
    <s v="The Hopkins Sinfonia is looking for your support to run our 2015 Season made up of five concerts."/>
    <n v="1250"/>
    <n v="1361"/>
    <x v="0"/>
    <x v="2"/>
    <x v="2"/>
    <n v="1430488740"/>
    <n v="1427747906"/>
    <x v="2558"/>
    <x v="2555"/>
    <x v="0"/>
    <b v="0"/>
    <n v="18"/>
    <x v="0"/>
    <x v="35"/>
  </r>
  <r>
    <x v="2559"/>
    <x v="2558"/>
    <s v="A concert of new music by four composers who have lived in India and been inspired by its music, with the Momenta String Quartet"/>
    <n v="800"/>
    <n v="890"/>
    <x v="0"/>
    <x v="0"/>
    <x v="0"/>
    <n v="1321385820"/>
    <n v="1318539484"/>
    <x v="2559"/>
    <x v="2556"/>
    <x v="6"/>
    <b v="0"/>
    <n v="25"/>
    <x v="0"/>
    <x v="35"/>
  </r>
  <r>
    <x v="2560"/>
    <x v="2559"/>
    <s v="New CD of favourite chamber music by Welsh composer Michael Parkin featuring debut recordings by outstanding young musicians."/>
    <n v="3000"/>
    <n v="3003"/>
    <x v="0"/>
    <x v="1"/>
    <x v="1"/>
    <n v="1425682174"/>
    <n v="1423090174"/>
    <x v="2560"/>
    <x v="2557"/>
    <x v="0"/>
    <b v="0"/>
    <n v="21"/>
    <x v="0"/>
    <x v="35"/>
  </r>
  <r>
    <x v="2561"/>
    <x v="2560"/>
    <s v="Ever had chicken fingers smothered in bearnaise sauce, resting on a bed of your favorite rice? We need these meals on wheels."/>
    <n v="100000"/>
    <n v="0"/>
    <x v="1"/>
    <x v="5"/>
    <x v="5"/>
    <n v="1444740089"/>
    <n v="1442148089"/>
    <x v="2561"/>
    <x v="2558"/>
    <x v="0"/>
    <b v="0"/>
    <n v="0"/>
    <x v="1"/>
    <x v="19"/>
  </r>
  <r>
    <x v="2562"/>
    <x v="2561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x v="2562"/>
    <x v="2559"/>
    <x v="2"/>
    <b v="0"/>
    <n v="3"/>
    <x v="1"/>
    <x v="19"/>
  </r>
  <r>
    <x v="2563"/>
    <x v="2562"/>
    <s v="Michigan based bubble tea and specialty ice cream food truck"/>
    <n v="20000"/>
    <n v="0"/>
    <x v="1"/>
    <x v="0"/>
    <x v="0"/>
    <n v="1438226451"/>
    <n v="1433042451"/>
    <x v="2563"/>
    <x v="2560"/>
    <x v="0"/>
    <b v="0"/>
    <n v="0"/>
    <x v="1"/>
    <x v="19"/>
  </r>
  <r>
    <x v="2564"/>
    <x v="2563"/>
    <s v="We want to bring the wonderful flavors of the Jersey Shore, my home, to my new home in Winnipeg, the center of Canada."/>
    <n v="40000"/>
    <n v="0"/>
    <x v="1"/>
    <x v="5"/>
    <x v="5"/>
    <n v="1406854699"/>
    <n v="1404262699"/>
    <x v="2564"/>
    <x v="2561"/>
    <x v="3"/>
    <b v="0"/>
    <n v="0"/>
    <x v="1"/>
    <x v="19"/>
  </r>
  <r>
    <x v="2565"/>
    <x v="2564"/>
    <s v="The Sketchy Pelican. Is my vision to bring raw, honest, soulful, creative, thoght provoking cuisine to food truck form"/>
    <n v="10000"/>
    <n v="100"/>
    <x v="1"/>
    <x v="0"/>
    <x v="0"/>
    <n v="1462827000"/>
    <n v="1457710589"/>
    <x v="2565"/>
    <x v="2562"/>
    <x v="2"/>
    <b v="0"/>
    <n v="1"/>
    <x v="1"/>
    <x v="19"/>
  </r>
  <r>
    <x v="2566"/>
    <x v="2565"/>
    <s v="You can skip the hotdog cart and enjoy fresh, hot, delicious, handmade pizza when Mamma B's takes her show on the road!"/>
    <n v="35000"/>
    <n v="0"/>
    <x v="1"/>
    <x v="0"/>
    <x v="0"/>
    <n v="1408663948"/>
    <n v="1406071948"/>
    <x v="2566"/>
    <x v="2563"/>
    <x v="3"/>
    <b v="0"/>
    <n v="0"/>
    <x v="1"/>
    <x v="19"/>
  </r>
  <r>
    <x v="2567"/>
    <x v="2566"/>
    <s v="You're leaving a Bar/Nightclub what else would you want more than to have a Juicy Burger and to see Beautiful Girls making it."/>
    <n v="45000"/>
    <n v="120"/>
    <x v="1"/>
    <x v="0"/>
    <x v="0"/>
    <n v="1429823138"/>
    <n v="1427231138"/>
    <x v="2567"/>
    <x v="2564"/>
    <x v="0"/>
    <b v="0"/>
    <n v="2"/>
    <x v="1"/>
    <x v="19"/>
  </r>
  <r>
    <x v="2568"/>
    <x v="2567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x v="2568"/>
    <x v="2565"/>
    <x v="2"/>
    <b v="0"/>
    <n v="1"/>
    <x v="1"/>
    <x v="19"/>
  </r>
  <r>
    <x v="2569"/>
    <x v="2568"/>
    <s v="With your help, I would be able to get a truck and start the process of getting it ready for the 2016 season."/>
    <n v="6500"/>
    <n v="145"/>
    <x v="1"/>
    <x v="0"/>
    <x v="0"/>
    <n v="1442457112"/>
    <n v="1439865112"/>
    <x v="2569"/>
    <x v="2566"/>
    <x v="0"/>
    <b v="0"/>
    <n v="2"/>
    <x v="1"/>
    <x v="19"/>
  </r>
  <r>
    <x v="2570"/>
    <x v="2569"/>
    <s v="A family run mobile wood fired pizza oven serving up unique artisan pizzas created by award winning Chef Brandon Mathias!"/>
    <n v="7000"/>
    <n v="59"/>
    <x v="1"/>
    <x v="0"/>
    <x v="0"/>
    <n v="1486590035"/>
    <n v="1483998035"/>
    <x v="2570"/>
    <x v="2567"/>
    <x v="1"/>
    <b v="0"/>
    <n v="2"/>
    <x v="1"/>
    <x v="19"/>
  </r>
  <r>
    <x v="2571"/>
    <x v="2570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x v="2571"/>
    <x v="2568"/>
    <x v="2"/>
    <b v="0"/>
    <n v="4"/>
    <x v="1"/>
    <x v="19"/>
  </r>
  <r>
    <x v="2572"/>
    <x v="2571"/>
    <s v="Mesquite smoked brisket nachos, food truck style, with homemade salsa to make your taste buds dance."/>
    <n v="30000"/>
    <n v="0"/>
    <x v="1"/>
    <x v="0"/>
    <x v="0"/>
    <n v="1428893517"/>
    <n v="1426301517"/>
    <x v="2572"/>
    <x v="2569"/>
    <x v="0"/>
    <b v="0"/>
    <n v="0"/>
    <x v="1"/>
    <x v="19"/>
  </r>
  <r>
    <x v="2573"/>
    <x v="2572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x v="2573"/>
    <x v="2570"/>
    <x v="3"/>
    <b v="0"/>
    <n v="0"/>
    <x v="1"/>
    <x v="19"/>
  </r>
  <r>
    <x v="2574"/>
    <x v="2573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x v="2574"/>
    <x v="2571"/>
    <x v="2"/>
    <b v="0"/>
    <n v="0"/>
    <x v="1"/>
    <x v="19"/>
  </r>
  <r>
    <x v="2575"/>
    <x v="2574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x v="2575"/>
    <x v="2572"/>
    <x v="0"/>
    <b v="0"/>
    <n v="0"/>
    <x v="1"/>
    <x v="19"/>
  </r>
  <r>
    <x v="2576"/>
    <x v="2575"/>
    <s v="A New Twist with an American and Philippine fast food Mobile Trailer."/>
    <n v="10000"/>
    <n v="0"/>
    <x v="1"/>
    <x v="0"/>
    <x v="0"/>
    <n v="1428707647"/>
    <n v="1424823247"/>
    <x v="2576"/>
    <x v="2573"/>
    <x v="0"/>
    <b v="0"/>
    <n v="0"/>
    <x v="1"/>
    <x v="19"/>
  </r>
  <r>
    <x v="2577"/>
    <x v="2576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x v="2577"/>
    <x v="2574"/>
    <x v="3"/>
    <b v="0"/>
    <n v="0"/>
    <x v="1"/>
    <x v="19"/>
  </r>
  <r>
    <x v="2578"/>
    <x v="2577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x v="2578"/>
    <x v="2575"/>
    <x v="0"/>
    <b v="0"/>
    <n v="0"/>
    <x v="1"/>
    <x v="19"/>
  </r>
  <r>
    <x v="2579"/>
    <x v="2578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x v="2579"/>
    <x v="2576"/>
    <x v="3"/>
    <b v="0"/>
    <n v="12"/>
    <x v="1"/>
    <x v="19"/>
  </r>
  <r>
    <x v="2580"/>
    <x v="2579"/>
    <s v="Planning to build this truck into a full rolling fold out cook shack,providing clean cold drinking water to all festival goers"/>
    <n v="8500"/>
    <n v="51"/>
    <x v="1"/>
    <x v="0"/>
    <x v="0"/>
    <n v="1431745200"/>
    <n v="1429170603"/>
    <x v="2580"/>
    <x v="2577"/>
    <x v="0"/>
    <b v="0"/>
    <n v="2"/>
    <x v="1"/>
    <x v="19"/>
  </r>
  <r>
    <x v="2581"/>
    <x v="2580"/>
    <s v="Creating a Food Truck to bring gourmet sausage sliders to Jacksonville, FL for breakfast, lunch, and special events."/>
    <n v="5000"/>
    <n v="530"/>
    <x v="2"/>
    <x v="0"/>
    <x v="0"/>
    <n v="1447689898"/>
    <n v="1445094298"/>
    <x v="2581"/>
    <x v="2578"/>
    <x v="0"/>
    <b v="0"/>
    <n v="11"/>
    <x v="1"/>
    <x v="19"/>
  </r>
  <r>
    <x v="2582"/>
    <x v="2581"/>
    <s v="The place where chicken meets liquor for the first time!"/>
    <n v="90000"/>
    <n v="1"/>
    <x v="2"/>
    <x v="0"/>
    <x v="0"/>
    <n v="1477784634"/>
    <n v="1475192634"/>
    <x v="2582"/>
    <x v="2579"/>
    <x v="2"/>
    <b v="0"/>
    <n v="1"/>
    <x v="1"/>
    <x v="19"/>
  </r>
  <r>
    <x v="2583"/>
    <x v="2582"/>
    <s v="Crazy Daisy will become the newest member of the food truck distributors in Kansas City, Missouri."/>
    <n v="1000"/>
    <n v="5"/>
    <x v="2"/>
    <x v="0"/>
    <x v="0"/>
    <n v="1426526880"/>
    <n v="1421346480"/>
    <x v="2583"/>
    <x v="2580"/>
    <x v="0"/>
    <b v="0"/>
    <n v="5"/>
    <x v="1"/>
    <x v="19"/>
  </r>
  <r>
    <x v="2584"/>
    <x v="2583"/>
    <s v="Bringing quality food to the masses using local premium ingredients, but at a food truck price!"/>
    <n v="10000"/>
    <n v="0"/>
    <x v="2"/>
    <x v="0"/>
    <x v="0"/>
    <n v="1434341369"/>
    <n v="1431749369"/>
    <x v="2584"/>
    <x v="2581"/>
    <x v="0"/>
    <b v="0"/>
    <n v="0"/>
    <x v="1"/>
    <x v="19"/>
  </r>
  <r>
    <x v="2585"/>
    <x v="2584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x v="2585"/>
    <x v="2582"/>
    <x v="3"/>
    <b v="0"/>
    <n v="1"/>
    <x v="1"/>
    <x v="19"/>
  </r>
  <r>
    <x v="2586"/>
    <x v="2585"/>
    <s v="I would like to bring fresh salad and food to the streets of London at a reasonable price."/>
    <n v="3000"/>
    <n v="5"/>
    <x v="2"/>
    <x v="1"/>
    <x v="1"/>
    <n v="1451030136"/>
    <n v="1448438136"/>
    <x v="2586"/>
    <x v="2583"/>
    <x v="0"/>
    <b v="0"/>
    <n v="1"/>
    <x v="1"/>
    <x v="19"/>
  </r>
  <r>
    <x v="2587"/>
    <x v="2586"/>
    <s v="Providing creative, healthy signature dishes for active, conscientious lifestylers through a community of culinary artists."/>
    <n v="50000"/>
    <n v="1217"/>
    <x v="2"/>
    <x v="0"/>
    <x v="0"/>
    <n v="1451491953"/>
    <n v="1448899953"/>
    <x v="2587"/>
    <x v="2584"/>
    <x v="0"/>
    <b v="0"/>
    <n v="6"/>
    <x v="1"/>
    <x v="19"/>
  </r>
  <r>
    <x v="2588"/>
    <x v="2587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x v="2588"/>
    <x v="2585"/>
    <x v="0"/>
    <b v="0"/>
    <n v="8"/>
    <x v="1"/>
    <x v="19"/>
  </r>
  <r>
    <x v="2589"/>
    <x v="2588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x v="2589"/>
    <x v="2586"/>
    <x v="2"/>
    <b v="0"/>
    <n v="1"/>
    <x v="1"/>
    <x v="19"/>
  </r>
  <r>
    <x v="2590"/>
    <x v="2589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x v="2590"/>
    <x v="2587"/>
    <x v="2"/>
    <b v="0"/>
    <n v="0"/>
    <x v="1"/>
    <x v="19"/>
  </r>
  <r>
    <x v="2591"/>
    <x v="2590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x v="2591"/>
    <x v="2588"/>
    <x v="2"/>
    <b v="0"/>
    <n v="2"/>
    <x v="1"/>
    <x v="19"/>
  </r>
  <r>
    <x v="2592"/>
    <x v="2591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x v="2592"/>
    <x v="2589"/>
    <x v="3"/>
    <b v="0"/>
    <n v="1"/>
    <x v="1"/>
    <x v="19"/>
  </r>
  <r>
    <x v="2593"/>
    <x v="2592"/>
    <s v="What could be better than satisfying your hunger with ice cream or a taco (or both) from a 1970's mural van blastin disco music!"/>
    <n v="10000"/>
    <n v="0"/>
    <x v="2"/>
    <x v="0"/>
    <x v="0"/>
    <n v="1429993026"/>
    <n v="1427401026"/>
    <x v="2593"/>
    <x v="2590"/>
    <x v="0"/>
    <b v="0"/>
    <n v="0"/>
    <x v="1"/>
    <x v="19"/>
  </r>
  <r>
    <x v="2594"/>
    <x v="2593"/>
    <s v="New, small home business, looking to take some Granny's old recipes along with some of my own creations to the streets!"/>
    <n v="80000"/>
    <n v="1"/>
    <x v="2"/>
    <x v="0"/>
    <x v="0"/>
    <n v="1407453228"/>
    <n v="1404861228"/>
    <x v="2594"/>
    <x v="2591"/>
    <x v="3"/>
    <b v="0"/>
    <n v="1"/>
    <x v="1"/>
    <x v="19"/>
  </r>
  <r>
    <x v="2595"/>
    <x v="2594"/>
    <s v="Looking to put the best baked goods in Bowling Green on wheels"/>
    <n v="15000"/>
    <n v="1825"/>
    <x v="2"/>
    <x v="0"/>
    <x v="0"/>
    <n v="1487915500"/>
    <n v="1485323500"/>
    <x v="2595"/>
    <x v="2592"/>
    <x v="1"/>
    <b v="0"/>
    <n v="19"/>
    <x v="1"/>
    <x v="19"/>
  </r>
  <r>
    <x v="2596"/>
    <x v="2595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x v="2596"/>
    <x v="2593"/>
    <x v="3"/>
    <b v="0"/>
    <n v="27"/>
    <x v="1"/>
    <x v="19"/>
  </r>
  <r>
    <x v="2597"/>
    <x v="2596"/>
    <s v="We have a great little coffee business but the van is currently limping! We don't have the capital to replace it. Please help us!"/>
    <n v="1500"/>
    <n v="85"/>
    <x v="2"/>
    <x v="1"/>
    <x v="1"/>
    <n v="1466323917"/>
    <n v="1463731917"/>
    <x v="2597"/>
    <x v="2594"/>
    <x v="2"/>
    <b v="0"/>
    <n v="7"/>
    <x v="1"/>
    <x v="19"/>
  </r>
  <r>
    <x v="2598"/>
    <x v="2597"/>
    <s v="I'm ready to make Tulsa happy and aware that love and kindness go hand in hand with good food!"/>
    <n v="3000"/>
    <n v="1170"/>
    <x v="2"/>
    <x v="0"/>
    <x v="0"/>
    <n v="1443039001"/>
    <n v="1440447001"/>
    <x v="2598"/>
    <x v="2595"/>
    <x v="0"/>
    <b v="0"/>
    <n v="14"/>
    <x v="1"/>
    <x v="19"/>
  </r>
  <r>
    <x v="2599"/>
    <x v="2598"/>
    <s v="The Empty Ramekins Catering Group is looking for your help to start up in Miami Florida!!!!"/>
    <n v="9041"/>
    <n v="90"/>
    <x v="2"/>
    <x v="0"/>
    <x v="0"/>
    <n v="1407089147"/>
    <n v="1403201147"/>
    <x v="2599"/>
    <x v="2596"/>
    <x v="3"/>
    <b v="0"/>
    <n v="5"/>
    <x v="1"/>
    <x v="19"/>
  </r>
  <r>
    <x v="2600"/>
    <x v="2599"/>
    <s v="On Sunday November 8, 2015 our food truck burned to the ground. Please help us get rebuilt."/>
    <n v="50000"/>
    <n v="3466"/>
    <x v="2"/>
    <x v="0"/>
    <x v="0"/>
    <n v="1458938200"/>
    <n v="1453757800"/>
    <x v="2600"/>
    <x v="2597"/>
    <x v="2"/>
    <b v="0"/>
    <n v="30"/>
    <x v="1"/>
    <x v="19"/>
  </r>
  <r>
    <x v="2601"/>
    <x v="2600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x v="2601"/>
    <x v="2598"/>
    <x v="5"/>
    <b v="1"/>
    <n v="151"/>
    <x v="0"/>
    <x v="36"/>
  </r>
  <r>
    <x v="2602"/>
    <x v="2601"/>
    <s v="Three screen-printed posters celebrating the most popular and most notable interplanetary robotic space missions."/>
    <n v="12000"/>
    <n v="39131"/>
    <x v="0"/>
    <x v="0"/>
    <x v="0"/>
    <n v="1415827200"/>
    <n v="1412358968"/>
    <x v="2602"/>
    <x v="2599"/>
    <x v="3"/>
    <b v="1"/>
    <n v="489"/>
    <x v="0"/>
    <x v="36"/>
  </r>
  <r>
    <x v="2603"/>
    <x v="2602"/>
    <s v="I will be building a mock space station and simulate living on Mars for two weeks."/>
    <n v="1750"/>
    <n v="1776"/>
    <x v="0"/>
    <x v="0"/>
    <x v="0"/>
    <n v="1387835654"/>
    <n v="1386626054"/>
    <x v="2603"/>
    <x v="2600"/>
    <x v="4"/>
    <b v="1"/>
    <n v="50"/>
    <x v="0"/>
    <x v="36"/>
  </r>
  <r>
    <x v="2604"/>
    <x v="2603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x v="2604"/>
    <x v="2601"/>
    <x v="5"/>
    <b v="1"/>
    <n v="321"/>
    <x v="0"/>
    <x v="36"/>
  </r>
  <r>
    <x v="2605"/>
    <x v="2604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x v="2605"/>
    <x v="2602"/>
    <x v="2"/>
    <b v="1"/>
    <n v="1762"/>
    <x v="0"/>
    <x v="36"/>
  </r>
  <r>
    <x v="2606"/>
    <x v="2605"/>
    <s v="PongSat 2 !!!!!_x000a__x000a_On September 27, 2014 we are going to send 2000 student projects to the edge of space."/>
    <n v="11000"/>
    <n v="12106"/>
    <x v="0"/>
    <x v="0"/>
    <x v="0"/>
    <n v="1398791182"/>
    <n v="1396026382"/>
    <x v="2606"/>
    <x v="2603"/>
    <x v="3"/>
    <b v="1"/>
    <n v="385"/>
    <x v="0"/>
    <x v="36"/>
  </r>
  <r>
    <x v="2607"/>
    <x v="2606"/>
    <s v="Chop Shopâ€™s second series of posters celebrating the most popular and most notable robotic space exploration missions."/>
    <n v="8000"/>
    <n v="32616"/>
    <x v="0"/>
    <x v="0"/>
    <x v="0"/>
    <n v="1439344800"/>
    <n v="1435611572"/>
    <x v="2607"/>
    <x v="2604"/>
    <x v="0"/>
    <b v="1"/>
    <n v="398"/>
    <x v="0"/>
    <x v="36"/>
  </r>
  <r>
    <x v="2608"/>
    <x v="2607"/>
    <s v="Giant Leaps featuring the historic missions of human spaceflight is the third in our series of space exploration prints"/>
    <n v="8000"/>
    <n v="17914"/>
    <x v="0"/>
    <x v="0"/>
    <x v="0"/>
    <n v="1489536000"/>
    <n v="1485976468"/>
    <x v="2608"/>
    <x v="2605"/>
    <x v="1"/>
    <b v="1"/>
    <n v="304"/>
    <x v="0"/>
    <x v="36"/>
  </r>
  <r>
    <x v="2609"/>
    <x v="2608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x v="2609"/>
    <x v="2606"/>
    <x v="5"/>
    <b v="1"/>
    <n v="676"/>
    <x v="0"/>
    <x v="36"/>
  </r>
  <r>
    <x v="2610"/>
    <x v="2609"/>
    <s v="Preserve the telescope that Clyde Tombaugh used to discover Pluto for generations to come!"/>
    <n v="22765"/>
    <n v="32172.66"/>
    <x v="0"/>
    <x v="0"/>
    <x v="0"/>
    <n v="1471849140"/>
    <n v="1468444125"/>
    <x v="2610"/>
    <x v="2607"/>
    <x v="2"/>
    <b v="1"/>
    <n v="577"/>
    <x v="0"/>
    <x v="36"/>
  </r>
  <r>
    <x v="2611"/>
    <x v="2610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x v="2611"/>
    <x v="2608"/>
    <x v="1"/>
    <b v="1"/>
    <n v="3663"/>
    <x v="0"/>
    <x v="36"/>
  </r>
  <r>
    <x v="2612"/>
    <x v="2611"/>
    <s v="What if we built a rocket that is better than a NASA or commercially available rocket? What if we did it with students?"/>
    <n v="10000"/>
    <n v="17176.13"/>
    <x v="0"/>
    <x v="0"/>
    <x v="0"/>
    <n v="1420773970"/>
    <n v="1418095570"/>
    <x v="2612"/>
    <x v="2609"/>
    <x v="0"/>
    <b v="1"/>
    <n v="294"/>
    <x v="0"/>
    <x v="36"/>
  </r>
  <r>
    <x v="2613"/>
    <x v="2612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x v="2613"/>
    <x v="2610"/>
    <x v="5"/>
    <b v="1"/>
    <n v="28"/>
    <x v="0"/>
    <x v="36"/>
  </r>
  <r>
    <x v="2614"/>
    <x v="2613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x v="2614"/>
    <x v="2611"/>
    <x v="3"/>
    <b v="1"/>
    <n v="100"/>
    <x v="0"/>
    <x v="36"/>
  </r>
  <r>
    <x v="2615"/>
    <x v="2614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x v="2615"/>
    <x v="2612"/>
    <x v="2"/>
    <b v="0"/>
    <n v="72"/>
    <x v="0"/>
    <x v="36"/>
  </r>
  <r>
    <x v="2616"/>
    <x v="2615"/>
    <s v="Production of variously-sized deployable models of NASA's James Webb Space Telescope to promote hands-on learning."/>
    <n v="25000"/>
    <n v="28633.5"/>
    <x v="0"/>
    <x v="0"/>
    <x v="0"/>
    <n v="1440546729"/>
    <n v="1437954729"/>
    <x v="2616"/>
    <x v="2613"/>
    <x v="0"/>
    <b v="1"/>
    <n v="238"/>
    <x v="0"/>
    <x v="36"/>
  </r>
  <r>
    <x v="2617"/>
    <x v="2616"/>
    <s v="A simple way to learn and teach complex astronomical concepts. Awesome educational experiment, class demo or desktop display."/>
    <n v="500"/>
    <n v="4388"/>
    <x v="0"/>
    <x v="0"/>
    <x v="0"/>
    <n v="1413838751"/>
    <n v="1411246751"/>
    <x v="2617"/>
    <x v="2614"/>
    <x v="3"/>
    <b v="1"/>
    <n v="159"/>
    <x v="0"/>
    <x v="36"/>
  </r>
  <r>
    <x v="2618"/>
    <x v="2617"/>
    <s v="LTD ED COLLECTIBLE SPACE ART FEAT. ASTRONAUTS"/>
    <n v="15000"/>
    <n v="15808"/>
    <x v="0"/>
    <x v="0"/>
    <x v="0"/>
    <n v="1449000061"/>
    <n v="1443812461"/>
    <x v="2618"/>
    <x v="2615"/>
    <x v="0"/>
    <b v="1"/>
    <n v="77"/>
    <x v="0"/>
    <x v="36"/>
  </r>
  <r>
    <x v="2619"/>
    <x v="2618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x v="2619"/>
    <x v="2616"/>
    <x v="0"/>
    <b v="1"/>
    <n v="53"/>
    <x v="0"/>
    <x v="36"/>
  </r>
  <r>
    <x v="2620"/>
    <x v="2619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x v="2620"/>
    <x v="2617"/>
    <x v="0"/>
    <b v="1"/>
    <n v="1251"/>
    <x v="0"/>
    <x v="36"/>
  </r>
  <r>
    <x v="2621"/>
    <x v="2620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x v="2621"/>
    <x v="2618"/>
    <x v="0"/>
    <b v="1"/>
    <n v="465"/>
    <x v="0"/>
    <x v="36"/>
  </r>
  <r>
    <x v="2622"/>
    <x v="2621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x v="2622"/>
    <x v="2619"/>
    <x v="2"/>
    <b v="0"/>
    <n v="74"/>
    <x v="0"/>
    <x v="36"/>
  </r>
  <r>
    <x v="2623"/>
    <x v="2622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x v="2623"/>
    <x v="2620"/>
    <x v="2"/>
    <b v="0"/>
    <n v="62"/>
    <x v="0"/>
    <x v="36"/>
  </r>
  <r>
    <x v="2624"/>
    <x v="2623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x v="2624"/>
    <x v="2621"/>
    <x v="5"/>
    <b v="0"/>
    <n v="3468"/>
    <x v="0"/>
    <x v="36"/>
  </r>
  <r>
    <x v="2625"/>
    <x v="2624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x v="2625"/>
    <x v="2622"/>
    <x v="2"/>
    <b v="0"/>
    <n v="52"/>
    <x v="0"/>
    <x v="36"/>
  </r>
  <r>
    <x v="2626"/>
    <x v="2625"/>
    <s v="Support the accreditation of our online STEM Mentoring Program with the International Mentoring Association"/>
    <n v="2500"/>
    <n v="2800"/>
    <x v="0"/>
    <x v="0"/>
    <x v="0"/>
    <n v="1433343869"/>
    <n v="1430751869"/>
    <x v="2626"/>
    <x v="2623"/>
    <x v="0"/>
    <b v="0"/>
    <n v="50"/>
    <x v="0"/>
    <x v="36"/>
  </r>
  <r>
    <x v="2627"/>
    <x v="2626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x v="2627"/>
    <x v="2624"/>
    <x v="0"/>
    <b v="0"/>
    <n v="45"/>
    <x v="0"/>
    <x v="36"/>
  </r>
  <r>
    <x v="2628"/>
    <x v="2627"/>
    <s v="A high school freshman is sending pie into space and you can be a part of it.  GO SCIENCE!!!"/>
    <n v="839"/>
    <n v="926"/>
    <x v="0"/>
    <x v="0"/>
    <x v="0"/>
    <n v="1417389067"/>
    <n v="1415661067"/>
    <x v="2628"/>
    <x v="2625"/>
    <x v="3"/>
    <b v="0"/>
    <n v="21"/>
    <x v="0"/>
    <x v="36"/>
  </r>
  <r>
    <x v="2629"/>
    <x v="2628"/>
    <s v="The first international contest to let students shape the future of interstellar travel."/>
    <n v="5000"/>
    <n v="6387"/>
    <x v="0"/>
    <x v="1"/>
    <x v="1"/>
    <n v="1431608122"/>
    <n v="1429016122"/>
    <x v="2629"/>
    <x v="2626"/>
    <x v="0"/>
    <b v="0"/>
    <n v="100"/>
    <x v="0"/>
    <x v="36"/>
  </r>
  <r>
    <x v="2630"/>
    <x v="2629"/>
    <s v="Free and easy to use information when asteroids pass closer than the Moon. Stretch - take photos of all of these asteroids"/>
    <n v="2000"/>
    <n v="3158"/>
    <x v="0"/>
    <x v="2"/>
    <x v="2"/>
    <n v="1467280800"/>
    <n v="1464921112"/>
    <x v="2630"/>
    <x v="2627"/>
    <x v="2"/>
    <b v="0"/>
    <n v="81"/>
    <x v="0"/>
    <x v="36"/>
  </r>
  <r>
    <x v="2631"/>
    <x v="2630"/>
    <s v="Starship Congress 2015 is a deep-space &amp; interstellar science summit staged by Icarus Interstellar."/>
    <n v="20000"/>
    <n v="22933.05"/>
    <x v="0"/>
    <x v="0"/>
    <x v="0"/>
    <n v="1440907427"/>
    <n v="1438488227"/>
    <x v="2631"/>
    <x v="2628"/>
    <x v="0"/>
    <b v="0"/>
    <n v="286"/>
    <x v="0"/>
    <x v="36"/>
  </r>
  <r>
    <x v="2632"/>
    <x v="2631"/>
    <s v="Students from 3 universities are designing a dual stage rocket to test experimental rocket technology."/>
    <n v="1070"/>
    <n v="1466"/>
    <x v="0"/>
    <x v="0"/>
    <x v="0"/>
    <n v="1464485339"/>
    <n v="1462325339"/>
    <x v="2632"/>
    <x v="2629"/>
    <x v="2"/>
    <b v="0"/>
    <n v="42"/>
    <x v="0"/>
    <x v="36"/>
  </r>
  <r>
    <x v="2633"/>
    <x v="2632"/>
    <s v="A device that lights up whenever the International Space Station is nearby (that happens more often than you might expect)"/>
    <n v="5000"/>
    <n v="17731"/>
    <x v="0"/>
    <x v="0"/>
    <x v="0"/>
    <n v="1393542000"/>
    <n v="1390938332"/>
    <x v="2633"/>
    <x v="2630"/>
    <x v="3"/>
    <b v="0"/>
    <n v="199"/>
    <x v="0"/>
    <x v="36"/>
  </r>
  <r>
    <x v="2634"/>
    <x v="2633"/>
    <s v="After a unsuccessful recovery last time we are trying again to successfully launch and recover a weather balloon from space."/>
    <n v="930"/>
    <n v="986"/>
    <x v="0"/>
    <x v="0"/>
    <x v="0"/>
    <n v="1475163921"/>
    <n v="1472571921"/>
    <x v="2634"/>
    <x v="2631"/>
    <x v="2"/>
    <b v="0"/>
    <n v="25"/>
    <x v="0"/>
    <x v="36"/>
  </r>
  <r>
    <x v="2635"/>
    <x v="2634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x v="2635"/>
    <x v="2632"/>
    <x v="0"/>
    <b v="0"/>
    <n v="84"/>
    <x v="0"/>
    <x v="36"/>
  </r>
  <r>
    <x v="2636"/>
    <x v="2635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x v="2636"/>
    <x v="2633"/>
    <x v="2"/>
    <b v="0"/>
    <n v="50"/>
    <x v="0"/>
    <x v="36"/>
  </r>
  <r>
    <x v="2637"/>
    <x v="2636"/>
    <s v="Help us collect the data to solve the mystery of the century: Is light slowing down?"/>
    <n v="500"/>
    <n v="831"/>
    <x v="0"/>
    <x v="0"/>
    <x v="0"/>
    <n v="1476277875"/>
    <n v="1474895475"/>
    <x v="2637"/>
    <x v="2634"/>
    <x v="2"/>
    <b v="0"/>
    <n v="26"/>
    <x v="0"/>
    <x v="36"/>
  </r>
  <r>
    <x v="2638"/>
    <x v="2637"/>
    <s v="The second round of funding for the most amazing project ever where a high school freshman is sending pie into SPACE!!!"/>
    <n v="347"/>
    <n v="353"/>
    <x v="0"/>
    <x v="0"/>
    <x v="0"/>
    <n v="1421358895"/>
    <n v="1418766895"/>
    <x v="2638"/>
    <x v="2635"/>
    <x v="0"/>
    <b v="0"/>
    <n v="14"/>
    <x v="0"/>
    <x v="36"/>
  </r>
  <r>
    <x v="2639"/>
    <x v="2638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x v="2639"/>
    <x v="2636"/>
    <x v="0"/>
    <b v="0"/>
    <n v="49"/>
    <x v="0"/>
    <x v="36"/>
  </r>
  <r>
    <x v="2640"/>
    <x v="2639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x v="2640"/>
    <x v="2637"/>
    <x v="0"/>
    <b v="0"/>
    <n v="69"/>
    <x v="0"/>
    <x v="36"/>
  </r>
  <r>
    <x v="2641"/>
    <x v="2640"/>
    <s v="Building a Flying saucer that has Artificial Intelligent made from sea shell."/>
    <n v="1500"/>
    <n v="15"/>
    <x v="2"/>
    <x v="0"/>
    <x v="0"/>
    <n v="1410811740"/>
    <n v="1409341863"/>
    <x v="2641"/>
    <x v="2638"/>
    <x v="3"/>
    <b v="0"/>
    <n v="1"/>
    <x v="1"/>
    <x v="36"/>
  </r>
  <r>
    <x v="2642"/>
    <x v="2641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x v="2642"/>
    <x v="2639"/>
    <x v="2"/>
    <b v="0"/>
    <n v="0"/>
    <x v="1"/>
    <x v="36"/>
  </r>
  <r>
    <x v="2643"/>
    <x v="2642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x v="2643"/>
    <x v="323"/>
    <x v="2"/>
    <b v="1"/>
    <n v="1501"/>
    <x v="1"/>
    <x v="36"/>
  </r>
  <r>
    <x v="2644"/>
    <x v="2643"/>
    <s v="A historic manned launch into near space by 3 brave pilots to capture the 2017 total solar eclipse in virtual reality."/>
    <n v="100000"/>
    <n v="2053"/>
    <x v="1"/>
    <x v="0"/>
    <x v="0"/>
    <n v="1489172435"/>
    <n v="1486580435"/>
    <x v="2644"/>
    <x v="2640"/>
    <x v="1"/>
    <b v="1"/>
    <n v="52"/>
    <x v="1"/>
    <x v="36"/>
  </r>
  <r>
    <x v="2645"/>
    <x v="2644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x v="2645"/>
    <x v="2641"/>
    <x v="3"/>
    <b v="1"/>
    <n v="23"/>
    <x v="1"/>
    <x v="36"/>
  </r>
  <r>
    <x v="2646"/>
    <x v="2645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x v="2646"/>
    <x v="2642"/>
    <x v="0"/>
    <b v="1"/>
    <n v="535"/>
    <x v="1"/>
    <x v="36"/>
  </r>
  <r>
    <x v="2647"/>
    <x v="2646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x v="2647"/>
    <x v="2643"/>
    <x v="0"/>
    <b v="0"/>
    <n v="3"/>
    <x v="1"/>
    <x v="36"/>
  </r>
  <r>
    <x v="2648"/>
    <x v="2647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x v="2648"/>
    <x v="2644"/>
    <x v="2"/>
    <b v="0"/>
    <n v="6"/>
    <x v="1"/>
    <x v="36"/>
  </r>
  <r>
    <x v="2649"/>
    <x v="2648"/>
    <s v="They have launched a Kickstarter."/>
    <n v="125000"/>
    <n v="124"/>
    <x v="1"/>
    <x v="0"/>
    <x v="0"/>
    <n v="1454370941"/>
    <n v="1449186941"/>
    <x v="2649"/>
    <x v="2645"/>
    <x v="2"/>
    <b v="0"/>
    <n v="3"/>
    <x v="1"/>
    <x v="36"/>
  </r>
  <r>
    <x v="2650"/>
    <x v="2649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x v="2650"/>
    <x v="2646"/>
    <x v="2"/>
    <b v="0"/>
    <n v="5"/>
    <x v="1"/>
    <x v="36"/>
  </r>
  <r>
    <x v="2651"/>
    <x v="2650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x v="2651"/>
    <x v="2647"/>
    <x v="0"/>
    <b v="0"/>
    <n v="17"/>
    <x v="1"/>
    <x v="36"/>
  </r>
  <r>
    <x v="2652"/>
    <x v="2651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x v="2652"/>
    <x v="2648"/>
    <x v="3"/>
    <b v="0"/>
    <n v="11"/>
    <x v="1"/>
    <x v="36"/>
  </r>
  <r>
    <x v="2653"/>
    <x v="2652"/>
    <s v="DREAM BIG. Explore the universe through STEAM education. (Science, Technology, Engineering, Art, Mathematics)"/>
    <n v="51000"/>
    <n v="5876"/>
    <x v="1"/>
    <x v="0"/>
    <x v="0"/>
    <n v="1402632000"/>
    <n v="1399909127"/>
    <x v="2653"/>
    <x v="2649"/>
    <x v="3"/>
    <b v="0"/>
    <n v="70"/>
    <x v="1"/>
    <x v="36"/>
  </r>
  <r>
    <x v="2654"/>
    <x v="2653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x v="2654"/>
    <x v="2650"/>
    <x v="0"/>
    <b v="0"/>
    <n v="6"/>
    <x v="1"/>
    <x v="36"/>
  </r>
  <r>
    <x v="2655"/>
    <x v="2654"/>
    <s v="Thank you for your support!"/>
    <n v="15000"/>
    <n v="3155"/>
    <x v="1"/>
    <x v="0"/>
    <x v="0"/>
    <n v="1455048000"/>
    <n v="1452631647"/>
    <x v="2655"/>
    <x v="2651"/>
    <x v="2"/>
    <b v="0"/>
    <n v="43"/>
    <x v="1"/>
    <x v="36"/>
  </r>
  <r>
    <x v="2656"/>
    <x v="2655"/>
    <s v="MoonWatcher will be bringing the Moon closer to all of us."/>
    <n v="150000"/>
    <n v="17155"/>
    <x v="1"/>
    <x v="0"/>
    <x v="0"/>
    <n v="1489345200"/>
    <n v="1485966688"/>
    <x v="2656"/>
    <x v="2652"/>
    <x v="1"/>
    <b v="0"/>
    <n v="152"/>
    <x v="1"/>
    <x v="36"/>
  </r>
  <r>
    <x v="2657"/>
    <x v="2656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x v="2657"/>
    <x v="2653"/>
    <x v="2"/>
    <b v="0"/>
    <n v="59"/>
    <x v="1"/>
    <x v="36"/>
  </r>
  <r>
    <x v="2658"/>
    <x v="2657"/>
    <s v="Funding will allow free participation for 20 schools, grades 4-12, (thousands of students) anywhere in the nation."/>
    <n v="98000"/>
    <n v="91"/>
    <x v="1"/>
    <x v="0"/>
    <x v="0"/>
    <n v="1469913194"/>
    <n v="1467321194"/>
    <x v="2658"/>
    <x v="2654"/>
    <x v="2"/>
    <b v="0"/>
    <n v="4"/>
    <x v="1"/>
    <x v="36"/>
  </r>
  <r>
    <x v="2659"/>
    <x v="2658"/>
    <s v="test"/>
    <n v="49000"/>
    <n v="1333"/>
    <x v="1"/>
    <x v="0"/>
    <x v="0"/>
    <n v="1429321210"/>
    <n v="1426729210"/>
    <x v="2659"/>
    <x v="2655"/>
    <x v="0"/>
    <b v="0"/>
    <n v="10"/>
    <x v="1"/>
    <x v="36"/>
  </r>
  <r>
    <x v="2660"/>
    <x v="2659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x v="2660"/>
    <x v="2656"/>
    <x v="0"/>
    <b v="0"/>
    <n v="5"/>
    <x v="1"/>
    <x v="36"/>
  </r>
  <r>
    <x v="2661"/>
    <x v="2660"/>
    <s v="Summer Camp is an old gas station that will have workshops, custom art framing, and carry vintage &amp; home goods."/>
    <n v="5000"/>
    <n v="5145"/>
    <x v="0"/>
    <x v="0"/>
    <x v="0"/>
    <n v="1382742010"/>
    <n v="1380150010"/>
    <x v="2661"/>
    <x v="2657"/>
    <x v="4"/>
    <b v="0"/>
    <n v="60"/>
    <x v="0"/>
    <x v="37"/>
  </r>
  <r>
    <x v="2662"/>
    <x v="2661"/>
    <s v="The Mini Maker is Lansing Michigan's new kid friendly makerspace. We're dedicated to help kids imagine, develop and build."/>
    <n v="20000"/>
    <n v="21360"/>
    <x v="0"/>
    <x v="0"/>
    <x v="0"/>
    <n v="1440179713"/>
    <n v="1437587713"/>
    <x v="2662"/>
    <x v="2658"/>
    <x v="0"/>
    <b v="0"/>
    <n v="80"/>
    <x v="0"/>
    <x v="37"/>
  </r>
  <r>
    <x v="2663"/>
    <x v="2662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x v="2663"/>
    <x v="2659"/>
    <x v="0"/>
    <b v="0"/>
    <n v="56"/>
    <x v="0"/>
    <x v="37"/>
  </r>
  <r>
    <x v="2664"/>
    <x v="2663"/>
    <s v="We believe that the true purpose of education is to enable people to create real things that make the world better. Join us!"/>
    <n v="17500"/>
    <n v="18100"/>
    <x v="0"/>
    <x v="0"/>
    <x v="0"/>
    <n v="1449644340"/>
    <n v="1446683797"/>
    <x v="2664"/>
    <x v="2660"/>
    <x v="0"/>
    <b v="0"/>
    <n v="104"/>
    <x v="0"/>
    <x v="37"/>
  </r>
  <r>
    <x v="2665"/>
    <x v="2664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x v="2665"/>
    <x v="2661"/>
    <x v="0"/>
    <b v="0"/>
    <n v="46"/>
    <x v="0"/>
    <x v="37"/>
  </r>
  <r>
    <x v="2666"/>
    <x v="2665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x v="2666"/>
    <x v="2662"/>
    <x v="0"/>
    <b v="0"/>
    <n v="206"/>
    <x v="0"/>
    <x v="37"/>
  </r>
  <r>
    <x v="2667"/>
    <x v="2666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x v="2667"/>
    <x v="2663"/>
    <x v="2"/>
    <b v="0"/>
    <n v="18"/>
    <x v="0"/>
    <x v="37"/>
  </r>
  <r>
    <x v="2668"/>
    <x v="2667"/>
    <s v="Creativity on the go! |_x000a_CrÃ©ativitÃ© en mouvement !"/>
    <n v="1000"/>
    <n v="1707"/>
    <x v="0"/>
    <x v="5"/>
    <x v="5"/>
    <n v="1447079520"/>
    <n v="1443449265"/>
    <x v="2668"/>
    <x v="2664"/>
    <x v="0"/>
    <b v="0"/>
    <n v="28"/>
    <x v="0"/>
    <x v="37"/>
  </r>
  <r>
    <x v="2669"/>
    <x v="2668"/>
    <s v="The brand new Makers Club wants something to draw the students into science and engineering and also be very inclusive."/>
    <n v="800"/>
    <n v="1001"/>
    <x v="0"/>
    <x v="0"/>
    <x v="0"/>
    <n v="1452387096"/>
    <n v="1447203096"/>
    <x v="2669"/>
    <x v="2665"/>
    <x v="2"/>
    <b v="0"/>
    <n v="11"/>
    <x v="0"/>
    <x v="37"/>
  </r>
  <r>
    <x v="2670"/>
    <x v="2669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x v="2670"/>
    <x v="2666"/>
    <x v="3"/>
    <b v="1"/>
    <n v="60"/>
    <x v="1"/>
    <x v="37"/>
  </r>
  <r>
    <x v="2671"/>
    <x v="2670"/>
    <s v="We will build hubs so that teens can use tech to develop business solutions to their communities greatest challenges. Help us!"/>
    <n v="25000"/>
    <n v="2836"/>
    <x v="2"/>
    <x v="0"/>
    <x v="0"/>
    <n v="1419017880"/>
    <n v="1416419916"/>
    <x v="2671"/>
    <x v="2667"/>
    <x v="3"/>
    <b v="1"/>
    <n v="84"/>
    <x v="1"/>
    <x v="37"/>
  </r>
  <r>
    <x v="2672"/>
    <x v="2671"/>
    <s v="Manylabs aims to help support 20 new residents working on open, low-cost, accessible tools for science and science education."/>
    <n v="10000"/>
    <n v="3319"/>
    <x v="2"/>
    <x v="0"/>
    <x v="0"/>
    <n v="1451282400"/>
    <n v="1449436390"/>
    <x v="2672"/>
    <x v="2668"/>
    <x v="0"/>
    <b v="1"/>
    <n v="47"/>
    <x v="1"/>
    <x v="37"/>
  </r>
  <r>
    <x v="2673"/>
    <x v="2672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x v="2673"/>
    <x v="2669"/>
    <x v="3"/>
    <b v="1"/>
    <n v="66"/>
    <x v="1"/>
    <x v="37"/>
  </r>
  <r>
    <x v="2674"/>
    <x v="2673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x v="2674"/>
    <x v="2670"/>
    <x v="2"/>
    <b v="1"/>
    <n v="171"/>
    <x v="1"/>
    <x v="37"/>
  </r>
  <r>
    <x v="2675"/>
    <x v="2674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x v="2675"/>
    <x v="2671"/>
    <x v="3"/>
    <b v="1"/>
    <n v="29"/>
    <x v="1"/>
    <x v="37"/>
  </r>
  <r>
    <x v="2676"/>
    <x v="2675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x v="2676"/>
    <x v="2672"/>
    <x v="2"/>
    <b v="0"/>
    <n v="9"/>
    <x v="1"/>
    <x v="37"/>
  </r>
  <r>
    <x v="2677"/>
    <x v="2676"/>
    <s v="A mobile tech lab with cutting edge maker tools that travels to schools to offer free creative workshops for school age kids."/>
    <n v="19500"/>
    <n v="3415"/>
    <x v="2"/>
    <x v="0"/>
    <x v="0"/>
    <n v="1404348143"/>
    <n v="1401756143"/>
    <x v="2677"/>
    <x v="2673"/>
    <x v="3"/>
    <b v="0"/>
    <n v="27"/>
    <x v="1"/>
    <x v="37"/>
  </r>
  <r>
    <x v="2678"/>
    <x v="2677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x v="2678"/>
    <x v="2674"/>
    <x v="0"/>
    <b v="0"/>
    <n v="2"/>
    <x v="1"/>
    <x v="37"/>
  </r>
  <r>
    <x v="2679"/>
    <x v="2678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x v="2679"/>
    <x v="2675"/>
    <x v="0"/>
    <b v="0"/>
    <n v="3"/>
    <x v="1"/>
    <x v="37"/>
  </r>
  <r>
    <x v="2680"/>
    <x v="2679"/>
    <s v="iHeartPillow, Connecting loved ones"/>
    <n v="32000"/>
    <n v="276"/>
    <x v="2"/>
    <x v="3"/>
    <x v="3"/>
    <n v="1459915491"/>
    <n v="1457327091"/>
    <x v="2680"/>
    <x v="2676"/>
    <x v="2"/>
    <b v="0"/>
    <n v="4"/>
    <x v="1"/>
    <x v="37"/>
  </r>
  <r>
    <x v="2681"/>
    <x v="2680"/>
    <s v="Jolly's Hot Dogs: A beef hot dog topped with deliciously seasoned ground beef, mustard and minced onions."/>
    <n v="8000"/>
    <n v="55"/>
    <x v="2"/>
    <x v="0"/>
    <x v="0"/>
    <n v="1405027750"/>
    <n v="1402867750"/>
    <x v="2681"/>
    <x v="2677"/>
    <x v="3"/>
    <b v="0"/>
    <n v="2"/>
    <x v="1"/>
    <x v="19"/>
  </r>
  <r>
    <x v="2682"/>
    <x v="2681"/>
    <s v="Gourmet Toast is the culinary combination, neigh, perfection of America's most under-utilized snack: Toast."/>
    <n v="6000"/>
    <n v="1698"/>
    <x v="2"/>
    <x v="0"/>
    <x v="0"/>
    <n v="1416635940"/>
    <n v="1413838540"/>
    <x v="2682"/>
    <x v="2678"/>
    <x v="3"/>
    <b v="0"/>
    <n v="20"/>
    <x v="1"/>
    <x v="19"/>
  </r>
  <r>
    <x v="2683"/>
    <x v="2682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x v="2683"/>
    <x v="2679"/>
    <x v="0"/>
    <b v="0"/>
    <n v="3"/>
    <x v="1"/>
    <x v="19"/>
  </r>
  <r>
    <x v="2684"/>
    <x v="2683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x v="2684"/>
    <x v="2680"/>
    <x v="3"/>
    <b v="0"/>
    <n v="4"/>
    <x v="1"/>
    <x v="19"/>
  </r>
  <r>
    <x v="2685"/>
    <x v="2684"/>
    <s v="Home cooked meals made by Nana. Indiana's famous tenderloin sandwiches, Nana's homemade cole slaw and so much more."/>
    <n v="50000"/>
    <n v="10"/>
    <x v="2"/>
    <x v="0"/>
    <x v="0"/>
    <n v="1430149330"/>
    <n v="1424968930"/>
    <x v="2685"/>
    <x v="2681"/>
    <x v="0"/>
    <b v="0"/>
    <n v="1"/>
    <x v="1"/>
    <x v="19"/>
  </r>
  <r>
    <x v="2686"/>
    <x v="2685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x v="2686"/>
    <x v="2682"/>
    <x v="3"/>
    <b v="0"/>
    <n v="0"/>
    <x v="1"/>
    <x v="19"/>
  </r>
  <r>
    <x v="2687"/>
    <x v="2686"/>
    <s v="Your American Pizzas, Wings, Stuffed Gouda Burger, Sweet &amp; Russet Potato Fries served on a food Truck!!"/>
    <n v="15000"/>
    <n v="0"/>
    <x v="2"/>
    <x v="0"/>
    <x v="0"/>
    <n v="1435591318"/>
    <n v="1432999318"/>
    <x v="2687"/>
    <x v="2683"/>
    <x v="0"/>
    <b v="0"/>
    <n v="0"/>
    <x v="1"/>
    <x v="19"/>
  </r>
  <r>
    <x v="2688"/>
    <x v="2687"/>
    <s v="The amazing gourmet Mac N Cheez Food Truck Campaigne!"/>
    <n v="50000"/>
    <n v="74"/>
    <x v="2"/>
    <x v="0"/>
    <x v="0"/>
    <n v="1424746800"/>
    <n v="1422067870"/>
    <x v="2688"/>
    <x v="2684"/>
    <x v="0"/>
    <b v="0"/>
    <n v="14"/>
    <x v="1"/>
    <x v="19"/>
  </r>
  <r>
    <x v="2689"/>
    <x v="2688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x v="2689"/>
    <x v="2685"/>
    <x v="2"/>
    <b v="0"/>
    <n v="1"/>
    <x v="1"/>
    <x v="19"/>
  </r>
  <r>
    <x v="2690"/>
    <x v="2689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x v="2690"/>
    <x v="2686"/>
    <x v="0"/>
    <b v="0"/>
    <n v="118"/>
    <x v="1"/>
    <x v="19"/>
  </r>
  <r>
    <x v="2691"/>
    <x v="2690"/>
    <s v="A Great New local Food Truck serving up ethnic fusion inspired eats in Ottawa."/>
    <n v="65000"/>
    <n v="35"/>
    <x v="2"/>
    <x v="5"/>
    <x v="5"/>
    <n v="1431278557"/>
    <n v="1427390557"/>
    <x v="2691"/>
    <x v="2687"/>
    <x v="0"/>
    <b v="0"/>
    <n v="2"/>
    <x v="1"/>
    <x v="19"/>
  </r>
  <r>
    <x v="2692"/>
    <x v="2691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x v="2692"/>
    <x v="2688"/>
    <x v="0"/>
    <b v="0"/>
    <n v="1"/>
    <x v="1"/>
    <x v="19"/>
  </r>
  <r>
    <x v="2693"/>
    <x v="2692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x v="2693"/>
    <x v="2689"/>
    <x v="3"/>
    <b v="0"/>
    <n v="3"/>
    <x v="1"/>
    <x v="19"/>
  </r>
  <r>
    <x v="2694"/>
    <x v="2693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x v="2694"/>
    <x v="2690"/>
    <x v="3"/>
    <b v="0"/>
    <n v="1"/>
    <x v="1"/>
    <x v="19"/>
  </r>
  <r>
    <x v="2695"/>
    <x v="2694"/>
    <s v="I am creating food magic on the go! Amazing food isn't just for sitdown restaraunts anymore!"/>
    <n v="15000"/>
    <n v="71"/>
    <x v="2"/>
    <x v="0"/>
    <x v="0"/>
    <n v="1428981718"/>
    <n v="1423801318"/>
    <x v="2695"/>
    <x v="2691"/>
    <x v="0"/>
    <b v="0"/>
    <n v="3"/>
    <x v="1"/>
    <x v="19"/>
  </r>
  <r>
    <x v="2696"/>
    <x v="2695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x v="2696"/>
    <x v="2692"/>
    <x v="3"/>
    <b v="0"/>
    <n v="38"/>
    <x v="1"/>
    <x v="19"/>
  </r>
  <r>
    <x v="2697"/>
    <x v="2696"/>
    <s v="Stuffed waffles made from Dough. Sweet, savory, salty and then stuffed with meats, fruits, and sauces!"/>
    <n v="23000"/>
    <n v="6061"/>
    <x v="2"/>
    <x v="0"/>
    <x v="0"/>
    <n v="1438552800"/>
    <n v="1435876423"/>
    <x v="2697"/>
    <x v="2693"/>
    <x v="0"/>
    <b v="0"/>
    <n v="52"/>
    <x v="1"/>
    <x v="19"/>
  </r>
  <r>
    <x v="2698"/>
    <x v="2697"/>
    <s v="We 'd love to give some TLC to our vintage pink taco trailer so we can continue to cook our signature Baja style shrimp tacos!"/>
    <n v="8000"/>
    <n v="26.01"/>
    <x v="2"/>
    <x v="0"/>
    <x v="0"/>
    <n v="1403904808"/>
    <n v="1401312808"/>
    <x v="2698"/>
    <x v="2694"/>
    <x v="3"/>
    <b v="0"/>
    <n v="2"/>
    <x v="1"/>
    <x v="19"/>
  </r>
  <r>
    <x v="2699"/>
    <x v="2698"/>
    <s v="Hi, I want make my first bakery. Food truck was great, but I not have a car licence. So, help me to be my dream!"/>
    <n v="2"/>
    <n v="0"/>
    <x v="2"/>
    <x v="5"/>
    <x v="5"/>
    <n v="1407533463"/>
    <n v="1404941463"/>
    <x v="2699"/>
    <x v="2695"/>
    <x v="3"/>
    <b v="0"/>
    <n v="0"/>
    <x v="1"/>
    <x v="19"/>
  </r>
  <r>
    <x v="2700"/>
    <x v="2699"/>
    <s v="I currently own and operate a hot dog cart. I am hoping to purchase a used food truck so I can do business year round!"/>
    <n v="9999"/>
    <n v="70"/>
    <x v="2"/>
    <x v="0"/>
    <x v="0"/>
    <n v="1411073972"/>
    <n v="1408481972"/>
    <x v="2700"/>
    <x v="2696"/>
    <x v="3"/>
    <b v="0"/>
    <n v="4"/>
    <x v="1"/>
    <x v="19"/>
  </r>
  <r>
    <x v="2701"/>
    <x v="2700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x v="2701"/>
    <x v="2697"/>
    <x v="1"/>
    <b v="0"/>
    <n v="46"/>
    <x v="1"/>
    <x v="38"/>
  </r>
  <r>
    <x v="2702"/>
    <x v="2701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x v="2702"/>
    <x v="2698"/>
    <x v="1"/>
    <b v="1"/>
    <n v="26"/>
    <x v="1"/>
    <x v="38"/>
  </r>
  <r>
    <x v="2703"/>
    <x v="2702"/>
    <s v="Â¡Tu nuevo espacio cultural multidisciplinario en el centro de Pachuca, Hidalgo"/>
    <n v="40000"/>
    <n v="41500"/>
    <x v="3"/>
    <x v="14"/>
    <x v="10"/>
    <n v="1490196830"/>
    <n v="1485016430"/>
    <x v="2703"/>
    <x v="2699"/>
    <x v="1"/>
    <b v="0"/>
    <n v="45"/>
    <x v="1"/>
    <x v="38"/>
  </r>
  <r>
    <x v="2704"/>
    <x v="2703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x v="2704"/>
    <x v="2700"/>
    <x v="1"/>
    <b v="0"/>
    <n v="7"/>
    <x v="1"/>
    <x v="38"/>
  </r>
  <r>
    <x v="2705"/>
    <x v="2704"/>
    <s v="Help light the lights at the historic Fischer Theatre in Danville, IL."/>
    <n v="16500"/>
    <n v="1739"/>
    <x v="3"/>
    <x v="0"/>
    <x v="0"/>
    <n v="1490389158"/>
    <n v="1486504758"/>
    <x v="2705"/>
    <x v="2701"/>
    <x v="1"/>
    <b v="0"/>
    <n v="8"/>
    <x v="1"/>
    <x v="38"/>
  </r>
  <r>
    <x v="2706"/>
    <x v="2705"/>
    <s v="A place where innovation, food, creativity and performance live year round in a historic building in Pioneer Square."/>
    <n v="35000"/>
    <n v="39304"/>
    <x v="0"/>
    <x v="0"/>
    <x v="0"/>
    <n v="1413442740"/>
    <n v="1410937483"/>
    <x v="2706"/>
    <x v="2702"/>
    <x v="3"/>
    <b v="1"/>
    <n v="263"/>
    <x v="0"/>
    <x v="38"/>
  </r>
  <r>
    <x v="2707"/>
    <x v="2706"/>
    <s v="A new performance space in Seattle. A place for artists, comedians, and audiences to meet and collaborate!"/>
    <n v="8000"/>
    <n v="28067.57"/>
    <x v="0"/>
    <x v="0"/>
    <x v="0"/>
    <n v="1369637940"/>
    <n v="1367088443"/>
    <x v="2707"/>
    <x v="2703"/>
    <x v="4"/>
    <b v="1"/>
    <n v="394"/>
    <x v="0"/>
    <x v="38"/>
  </r>
  <r>
    <x v="2708"/>
    <x v="2707"/>
    <s v="Angel Comedy Club: A permanent home for Londonâ€™s loveliest comedy night - a community comedy club"/>
    <n v="20000"/>
    <n v="46643.07"/>
    <x v="0"/>
    <x v="1"/>
    <x v="1"/>
    <n v="1469119526"/>
    <n v="1463935526"/>
    <x v="2708"/>
    <x v="2704"/>
    <x v="2"/>
    <b v="1"/>
    <n v="1049"/>
    <x v="0"/>
    <x v="38"/>
  </r>
  <r>
    <x v="2709"/>
    <x v="2708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x v="2709"/>
    <x v="2705"/>
    <x v="2"/>
    <b v="1"/>
    <n v="308"/>
    <x v="0"/>
    <x v="38"/>
  </r>
  <r>
    <x v="2710"/>
    <x v="2709"/>
    <s v="Building Brooklyn's own creative venue for circus, theater and events of all types."/>
    <n v="60000"/>
    <n v="92340.21"/>
    <x v="0"/>
    <x v="0"/>
    <x v="0"/>
    <n v="1407549600"/>
    <n v="1404797428"/>
    <x v="2710"/>
    <x v="2706"/>
    <x v="3"/>
    <b v="1"/>
    <n v="1088"/>
    <x v="0"/>
    <x v="38"/>
  </r>
  <r>
    <x v="2711"/>
    <x v="2710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x v="2711"/>
    <x v="2707"/>
    <x v="3"/>
    <b v="1"/>
    <n v="73"/>
    <x v="0"/>
    <x v="38"/>
  </r>
  <r>
    <x v="2712"/>
    <x v="2711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x v="2712"/>
    <x v="2708"/>
    <x v="4"/>
    <b v="1"/>
    <n v="143"/>
    <x v="0"/>
    <x v="38"/>
  </r>
  <r>
    <x v="2713"/>
    <x v="2712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x v="2713"/>
    <x v="2709"/>
    <x v="0"/>
    <b v="1"/>
    <n v="1420"/>
    <x v="0"/>
    <x v="38"/>
  </r>
  <r>
    <x v="2714"/>
    <x v="2713"/>
    <s v="The Crane will be the new home for independent theater in Northeast Minneapolis"/>
    <n v="25000"/>
    <n v="29089"/>
    <x v="0"/>
    <x v="0"/>
    <x v="0"/>
    <n v="1476486000"/>
    <n v="1474040596"/>
    <x v="2714"/>
    <x v="2710"/>
    <x v="2"/>
    <b v="1"/>
    <n v="305"/>
    <x v="0"/>
    <x v="38"/>
  </r>
  <r>
    <x v="2715"/>
    <x v="2714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x v="2715"/>
    <x v="2711"/>
    <x v="2"/>
    <b v="1"/>
    <n v="551"/>
    <x v="0"/>
    <x v="38"/>
  </r>
  <r>
    <x v="2716"/>
    <x v="2715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x v="2716"/>
    <x v="2712"/>
    <x v="0"/>
    <b v="1"/>
    <n v="187"/>
    <x v="0"/>
    <x v="38"/>
  </r>
  <r>
    <x v="2717"/>
    <x v="2716"/>
    <s v="ONLY HOURS LEFT ON THE CAMPAIGN! Our stretch goal is $35k; let's build a home for standup/improv shows &amp; classes in VT!"/>
    <n v="25000"/>
    <n v="30026"/>
    <x v="0"/>
    <x v="0"/>
    <x v="0"/>
    <n v="1417906649"/>
    <n v="1414015049"/>
    <x v="2717"/>
    <x v="2713"/>
    <x v="3"/>
    <b v="1"/>
    <n v="325"/>
    <x v="0"/>
    <x v="38"/>
  </r>
  <r>
    <x v="2718"/>
    <x v="2717"/>
    <s v="The Bard has burst beyond the big top and we're reaching out to our Beloved Benefactors to help build our festival's future."/>
    <n v="18000"/>
    <n v="18645"/>
    <x v="0"/>
    <x v="0"/>
    <x v="0"/>
    <n v="1462316400"/>
    <n v="1459865945"/>
    <x v="2718"/>
    <x v="2714"/>
    <x v="2"/>
    <b v="1"/>
    <n v="148"/>
    <x v="0"/>
    <x v="38"/>
  </r>
  <r>
    <x v="2719"/>
    <x v="2718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x v="2719"/>
    <x v="2715"/>
    <x v="2"/>
    <b v="0"/>
    <n v="69"/>
    <x v="0"/>
    <x v="38"/>
  </r>
  <r>
    <x v="2720"/>
    <x v="2719"/>
    <s v="An improv, sketch and experimental comedy and cocktail venue in downtown Grand Rapids, Michigan"/>
    <n v="25000"/>
    <n v="29531"/>
    <x v="0"/>
    <x v="0"/>
    <x v="0"/>
    <n v="1478866253"/>
    <n v="1476270653"/>
    <x v="2720"/>
    <x v="2716"/>
    <x v="2"/>
    <b v="0"/>
    <n v="173"/>
    <x v="0"/>
    <x v="38"/>
  </r>
  <r>
    <x v="2721"/>
    <x v="2720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x v="2721"/>
    <x v="2717"/>
    <x v="4"/>
    <b v="0"/>
    <n v="269"/>
    <x v="0"/>
    <x v="30"/>
  </r>
  <r>
    <x v="2722"/>
    <x v="2721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x v="2722"/>
    <x v="2718"/>
    <x v="1"/>
    <b v="0"/>
    <n v="185"/>
    <x v="0"/>
    <x v="30"/>
  </r>
  <r>
    <x v="2723"/>
    <x v="2722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x v="2723"/>
    <x v="2719"/>
    <x v="3"/>
    <b v="0"/>
    <n v="176"/>
    <x v="0"/>
    <x v="30"/>
  </r>
  <r>
    <x v="2724"/>
    <x v="2723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x v="2724"/>
    <x v="2720"/>
    <x v="0"/>
    <b v="0"/>
    <n v="1019"/>
    <x v="0"/>
    <x v="30"/>
  </r>
  <r>
    <x v="2725"/>
    <x v="2724"/>
    <s v="Best Net Zero energy solution for new or existing house (no more heating or electricity bills)."/>
    <n v="40000"/>
    <n v="57817"/>
    <x v="0"/>
    <x v="5"/>
    <x v="5"/>
    <n v="1488390735"/>
    <n v="1484070735"/>
    <x v="2725"/>
    <x v="2721"/>
    <x v="1"/>
    <b v="0"/>
    <n v="113"/>
    <x v="0"/>
    <x v="30"/>
  </r>
  <r>
    <x v="2726"/>
    <x v="2725"/>
    <s v="Krimston TWO: iPhone Dual SIM Case"/>
    <n v="100000"/>
    <n v="105745"/>
    <x v="0"/>
    <x v="0"/>
    <x v="0"/>
    <n v="1461333311"/>
    <n v="1458741311"/>
    <x v="2726"/>
    <x v="2722"/>
    <x v="2"/>
    <b v="0"/>
    <n v="404"/>
    <x v="0"/>
    <x v="30"/>
  </r>
  <r>
    <x v="2727"/>
    <x v="2726"/>
    <s v="Introducing the PiDrive, a high capacity Solid State Drive (SSD) expansion card for the Raspberry Pi B+, A+, and B+ v2!"/>
    <n v="10000"/>
    <n v="49321"/>
    <x v="0"/>
    <x v="0"/>
    <x v="0"/>
    <n v="1438964063"/>
    <n v="1436804063"/>
    <x v="2727"/>
    <x v="2723"/>
    <x v="0"/>
    <b v="0"/>
    <n v="707"/>
    <x v="0"/>
    <x v="30"/>
  </r>
  <r>
    <x v="2728"/>
    <x v="2727"/>
    <s v="SSD, WiFi, RTC w/Battery and high power USB all in one shield."/>
    <n v="15000"/>
    <n v="30274"/>
    <x v="0"/>
    <x v="0"/>
    <x v="0"/>
    <n v="1451485434"/>
    <n v="1448461434"/>
    <x v="2728"/>
    <x v="2724"/>
    <x v="0"/>
    <b v="0"/>
    <n v="392"/>
    <x v="0"/>
    <x v="30"/>
  </r>
  <r>
    <x v="2729"/>
    <x v="2728"/>
    <s v="A luggage that is more than a luggage! It is what you want it to be."/>
    <n v="7500"/>
    <n v="7833"/>
    <x v="0"/>
    <x v="0"/>
    <x v="0"/>
    <n v="1430459197"/>
    <n v="1427867197"/>
    <x v="2729"/>
    <x v="2725"/>
    <x v="0"/>
    <b v="0"/>
    <n v="23"/>
    <x v="0"/>
    <x v="30"/>
  </r>
  <r>
    <x v="2730"/>
    <x v="2729"/>
    <s v="The world's most powerful portable speaker and guitar amplifier. Turns any surface into a speaker."/>
    <n v="27000"/>
    <n v="45979.01"/>
    <x v="0"/>
    <x v="0"/>
    <x v="0"/>
    <n v="1366635575"/>
    <n v="1363611575"/>
    <x v="2730"/>
    <x v="2726"/>
    <x v="4"/>
    <b v="0"/>
    <n v="682"/>
    <x v="0"/>
    <x v="30"/>
  </r>
  <r>
    <x v="2731"/>
    <x v="2730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x v="2731"/>
    <x v="2727"/>
    <x v="3"/>
    <b v="0"/>
    <n v="37"/>
    <x v="0"/>
    <x v="30"/>
  </r>
  <r>
    <x v="2732"/>
    <x v="2731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x v="2732"/>
    <x v="2728"/>
    <x v="4"/>
    <b v="0"/>
    <n v="146"/>
    <x v="0"/>
    <x v="30"/>
  </r>
  <r>
    <x v="2733"/>
    <x v="2732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x v="2733"/>
    <x v="2729"/>
    <x v="0"/>
    <b v="0"/>
    <n v="119"/>
    <x v="0"/>
    <x v="30"/>
  </r>
  <r>
    <x v="2734"/>
    <x v="2733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x v="2734"/>
    <x v="2730"/>
    <x v="2"/>
    <b v="0"/>
    <n v="163"/>
    <x v="0"/>
    <x v="30"/>
  </r>
  <r>
    <x v="2735"/>
    <x v="2734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x v="2735"/>
    <x v="2731"/>
    <x v="4"/>
    <b v="0"/>
    <n v="339"/>
    <x v="0"/>
    <x v="30"/>
  </r>
  <r>
    <x v="2736"/>
    <x v="2735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x v="2736"/>
    <x v="2732"/>
    <x v="3"/>
    <b v="0"/>
    <n v="58"/>
    <x v="0"/>
    <x v="30"/>
  </r>
  <r>
    <x v="2737"/>
    <x v="2736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x v="2737"/>
    <x v="2733"/>
    <x v="3"/>
    <b v="0"/>
    <n v="456"/>
    <x v="0"/>
    <x v="30"/>
  </r>
  <r>
    <x v="2738"/>
    <x v="2737"/>
    <s v="Bringing back the Mojo to the new iPhone with our award winning  removable battery case with customized 3D printed top cover"/>
    <n v="5000"/>
    <n v="7397"/>
    <x v="0"/>
    <x v="0"/>
    <x v="0"/>
    <n v="1478402804"/>
    <n v="1473218804"/>
    <x v="2738"/>
    <x v="2734"/>
    <x v="2"/>
    <b v="0"/>
    <n v="15"/>
    <x v="0"/>
    <x v="30"/>
  </r>
  <r>
    <x v="2739"/>
    <x v="2738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x v="2739"/>
    <x v="2735"/>
    <x v="3"/>
    <b v="0"/>
    <n v="191"/>
    <x v="0"/>
    <x v="30"/>
  </r>
  <r>
    <x v="2740"/>
    <x v="2739"/>
    <s v="I am interested in testing the plant yields of this vertical garden as well as some other applications"/>
    <n v="300"/>
    <n v="310"/>
    <x v="0"/>
    <x v="0"/>
    <x v="0"/>
    <n v="1426117552"/>
    <n v="1423529152"/>
    <x v="2740"/>
    <x v="2736"/>
    <x v="0"/>
    <b v="0"/>
    <n v="17"/>
    <x v="0"/>
    <x v="30"/>
  </r>
  <r>
    <x v="2741"/>
    <x v="2740"/>
    <s v="Help me publish my 1st children's book as an aspiring author!"/>
    <n v="8000"/>
    <n v="35"/>
    <x v="2"/>
    <x v="0"/>
    <x v="0"/>
    <n v="1413770820"/>
    <n v="1412005602"/>
    <x v="2741"/>
    <x v="2737"/>
    <x v="3"/>
    <b v="0"/>
    <n v="4"/>
    <x v="1"/>
    <x v="39"/>
  </r>
  <r>
    <x v="2742"/>
    <x v="2741"/>
    <s v="The pachyderms at the Denver Zoo are moving. Follow along on the convoluted journey to their new home."/>
    <n v="2500"/>
    <n v="731"/>
    <x v="2"/>
    <x v="0"/>
    <x v="0"/>
    <n v="1337102187"/>
    <n v="1335892587"/>
    <x v="2742"/>
    <x v="2738"/>
    <x v="5"/>
    <b v="0"/>
    <n v="18"/>
    <x v="1"/>
    <x v="39"/>
  </r>
  <r>
    <x v="2743"/>
    <x v="2742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x v="2743"/>
    <x v="2739"/>
    <x v="2"/>
    <b v="0"/>
    <n v="0"/>
    <x v="1"/>
    <x v="39"/>
  </r>
  <r>
    <x v="2744"/>
    <x v="2743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x v="2744"/>
    <x v="2740"/>
    <x v="5"/>
    <b v="0"/>
    <n v="22"/>
    <x v="1"/>
    <x v="39"/>
  </r>
  <r>
    <x v="2745"/>
    <x v="2744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x v="2745"/>
    <x v="2741"/>
    <x v="5"/>
    <b v="0"/>
    <n v="49"/>
    <x v="1"/>
    <x v="39"/>
  </r>
  <r>
    <x v="2746"/>
    <x v="2745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x v="2746"/>
    <x v="2742"/>
    <x v="3"/>
    <b v="0"/>
    <n v="19"/>
    <x v="1"/>
    <x v="39"/>
  </r>
  <r>
    <x v="2747"/>
    <x v="2746"/>
    <s v="A collection of childrens poems written to educate, inspire and create quality time with parents. Beautifully illustrated, 44 pp."/>
    <n v="500"/>
    <n v="140"/>
    <x v="2"/>
    <x v="0"/>
    <x v="0"/>
    <n v="1339816200"/>
    <n v="1337095997"/>
    <x v="2747"/>
    <x v="2743"/>
    <x v="5"/>
    <b v="0"/>
    <n v="4"/>
    <x v="1"/>
    <x v="39"/>
  </r>
  <r>
    <x v="2748"/>
    <x v="2747"/>
    <s v="Interactive Book with Audio to learn the Ojibwe Language for Children.  Website, Ebook and more!"/>
    <n v="5000"/>
    <n v="53"/>
    <x v="2"/>
    <x v="0"/>
    <x v="0"/>
    <n v="1472835802"/>
    <n v="1470243802"/>
    <x v="2748"/>
    <x v="2744"/>
    <x v="2"/>
    <b v="0"/>
    <n v="4"/>
    <x v="1"/>
    <x v="39"/>
  </r>
  <r>
    <x v="2749"/>
    <x v="2748"/>
    <s v="Self-publishing my children's book."/>
    <n v="10000"/>
    <n v="110"/>
    <x v="2"/>
    <x v="0"/>
    <x v="0"/>
    <n v="1428171037"/>
    <n v="1425582637"/>
    <x v="2749"/>
    <x v="2745"/>
    <x v="0"/>
    <b v="0"/>
    <n v="2"/>
    <x v="1"/>
    <x v="39"/>
  </r>
  <r>
    <x v="2750"/>
    <x v="2749"/>
    <s v="This is a journal where parents daily write something positive about their child.  Places for pictures, too."/>
    <n v="1999"/>
    <n v="0"/>
    <x v="2"/>
    <x v="0"/>
    <x v="0"/>
    <n v="1341086400"/>
    <n v="1340055345"/>
    <x v="2750"/>
    <x v="2746"/>
    <x v="5"/>
    <b v="0"/>
    <n v="0"/>
    <x v="1"/>
    <x v="39"/>
  </r>
  <r>
    <x v="2751"/>
    <x v="2750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x v="2751"/>
    <x v="2747"/>
    <x v="3"/>
    <b v="0"/>
    <n v="0"/>
    <x v="1"/>
    <x v="39"/>
  </r>
  <r>
    <x v="2752"/>
    <x v="2751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x v="2752"/>
    <x v="2748"/>
    <x v="6"/>
    <b v="0"/>
    <n v="14"/>
    <x v="1"/>
    <x v="39"/>
  </r>
  <r>
    <x v="2753"/>
    <x v="2752"/>
    <s v="Written by my daughter and myself, illustrated by Jack Wiens. Everything is complete except for publishing."/>
    <n v="2000"/>
    <n v="380"/>
    <x v="2"/>
    <x v="0"/>
    <x v="0"/>
    <n v="1346017023"/>
    <n v="1343425023"/>
    <x v="2753"/>
    <x v="2749"/>
    <x v="5"/>
    <b v="0"/>
    <n v="8"/>
    <x v="1"/>
    <x v="39"/>
  </r>
  <r>
    <x v="2754"/>
    <x v="2753"/>
    <s v="I have been a writer all my life. But until recently never a parent. I want to write a children book for my children, and yours!"/>
    <n v="10000"/>
    <n v="0"/>
    <x v="2"/>
    <x v="0"/>
    <x v="0"/>
    <n v="1410448551"/>
    <n v="1407856551"/>
    <x v="2754"/>
    <x v="2750"/>
    <x v="3"/>
    <b v="0"/>
    <n v="0"/>
    <x v="1"/>
    <x v="39"/>
  </r>
  <r>
    <x v="2755"/>
    <x v="2754"/>
    <s v="Colourful and imaginative book app for children, will be relished especially by those with Irish roots."/>
    <n v="500"/>
    <n v="260"/>
    <x v="2"/>
    <x v="17"/>
    <x v="3"/>
    <n v="1428519527"/>
    <n v="1425927527"/>
    <x v="2755"/>
    <x v="2751"/>
    <x v="0"/>
    <b v="0"/>
    <n v="15"/>
    <x v="1"/>
    <x v="39"/>
  </r>
  <r>
    <x v="2756"/>
    <x v="2755"/>
    <s v="We all pray to the same God no matter what name we might refer to Him as.  Our children deserve to know this basic truth."/>
    <n v="10000"/>
    <n v="1048"/>
    <x v="2"/>
    <x v="0"/>
    <x v="0"/>
    <n v="1389476201"/>
    <n v="1386884201"/>
    <x v="2756"/>
    <x v="2752"/>
    <x v="3"/>
    <b v="0"/>
    <n v="33"/>
    <x v="1"/>
    <x v="39"/>
  </r>
  <r>
    <x v="2757"/>
    <x v="2756"/>
    <s v="A children's letter book that Lampoons Hillary Clinton"/>
    <n v="1500"/>
    <n v="10"/>
    <x v="2"/>
    <x v="0"/>
    <x v="0"/>
    <n v="1470498332"/>
    <n v="1469202332"/>
    <x v="2757"/>
    <x v="2753"/>
    <x v="2"/>
    <b v="0"/>
    <n v="2"/>
    <x v="1"/>
    <x v="39"/>
  </r>
  <r>
    <x v="2758"/>
    <x v="2757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x v="2758"/>
    <x v="2754"/>
    <x v="2"/>
    <b v="0"/>
    <n v="6"/>
    <x v="1"/>
    <x v="39"/>
  </r>
  <r>
    <x v="2759"/>
    <x v="2758"/>
    <s v="READY TO PRINT. A fun 38 page full color, hand illustrated children's book based on Australian animals and Indigenous Legends."/>
    <n v="1000"/>
    <n v="105"/>
    <x v="2"/>
    <x v="2"/>
    <x v="2"/>
    <n v="1468658866"/>
    <n v="1464943666"/>
    <x v="2759"/>
    <x v="2755"/>
    <x v="2"/>
    <b v="0"/>
    <n v="2"/>
    <x v="1"/>
    <x v="39"/>
  </r>
  <r>
    <x v="2760"/>
    <x v="2759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x v="2760"/>
    <x v="2756"/>
    <x v="4"/>
    <b v="0"/>
    <n v="0"/>
    <x v="1"/>
    <x v="39"/>
  </r>
  <r>
    <x v="2761"/>
    <x v="2760"/>
    <s v="Help me give away 500 copies of my picture book so more kids will know US geography!"/>
    <n v="5000"/>
    <n v="36"/>
    <x v="2"/>
    <x v="0"/>
    <x v="0"/>
    <n v="1357176693"/>
    <n v="1354584693"/>
    <x v="2761"/>
    <x v="2757"/>
    <x v="4"/>
    <b v="0"/>
    <n v="4"/>
    <x v="1"/>
    <x v="39"/>
  </r>
  <r>
    <x v="2762"/>
    <x v="2761"/>
    <s v="How-to book of toys and games constructed from materials found in nature, recyclable and easily available."/>
    <n v="3250"/>
    <n v="25"/>
    <x v="2"/>
    <x v="0"/>
    <x v="0"/>
    <n v="1332114795"/>
    <n v="1326934395"/>
    <x v="2762"/>
    <x v="2758"/>
    <x v="5"/>
    <b v="0"/>
    <n v="1"/>
    <x v="1"/>
    <x v="39"/>
  </r>
  <r>
    <x v="2763"/>
    <x v="2762"/>
    <s v="How Santa finds childrens homes without getting lost by following certain stars."/>
    <n v="39400"/>
    <n v="90"/>
    <x v="2"/>
    <x v="0"/>
    <x v="0"/>
    <n v="1369403684"/>
    <n v="1365515684"/>
    <x v="2763"/>
    <x v="2759"/>
    <x v="4"/>
    <b v="0"/>
    <n v="3"/>
    <x v="1"/>
    <x v="39"/>
  </r>
  <r>
    <x v="2764"/>
    <x v="2763"/>
    <s v="My Budding Bears are four teddy bears living in an enchanted garden sharing friendship, tea parties and delightful adventures."/>
    <n v="4000"/>
    <n v="45"/>
    <x v="2"/>
    <x v="0"/>
    <x v="0"/>
    <n v="1338404400"/>
    <n v="1335855631"/>
    <x v="2764"/>
    <x v="2760"/>
    <x v="5"/>
    <b v="0"/>
    <n v="4"/>
    <x v="1"/>
    <x v="39"/>
  </r>
  <r>
    <x v="2765"/>
    <x v="2764"/>
    <s v="I am writing an illustrated book for children ages 3 to 7 that meshes technology in everyday life stories."/>
    <n v="4000"/>
    <n v="0"/>
    <x v="2"/>
    <x v="0"/>
    <x v="0"/>
    <n v="1351432428"/>
    <n v="1350050028"/>
    <x v="2765"/>
    <x v="2761"/>
    <x v="5"/>
    <b v="0"/>
    <n v="0"/>
    <x v="1"/>
    <x v="39"/>
  </r>
  <r>
    <x v="2766"/>
    <x v="2765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x v="2766"/>
    <x v="2762"/>
    <x v="6"/>
    <b v="0"/>
    <n v="4"/>
    <x v="1"/>
    <x v="39"/>
  </r>
  <r>
    <x v="2767"/>
    <x v="2766"/>
    <s v="An animated bedtime story with Dedka, Babka and the rest of the family working together on a BIG problem"/>
    <n v="4000"/>
    <n v="34"/>
    <x v="2"/>
    <x v="5"/>
    <x v="5"/>
    <n v="1439766050"/>
    <n v="1434582050"/>
    <x v="2767"/>
    <x v="2763"/>
    <x v="0"/>
    <b v="0"/>
    <n v="3"/>
    <x v="1"/>
    <x v="39"/>
  </r>
  <r>
    <x v="2768"/>
    <x v="2767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x v="2768"/>
    <x v="2764"/>
    <x v="5"/>
    <b v="0"/>
    <n v="34"/>
    <x v="1"/>
    <x v="39"/>
  </r>
  <r>
    <x v="2769"/>
    <x v="2768"/>
    <s v="Raph the Ninja Giraffe is a project that is my 5 year old sons idea, &amp; I am working with him to bring his idea to life."/>
    <n v="800"/>
    <n v="2"/>
    <x v="2"/>
    <x v="1"/>
    <x v="1"/>
    <n v="1401997790"/>
    <n v="1397677790"/>
    <x v="2769"/>
    <x v="2765"/>
    <x v="3"/>
    <b v="0"/>
    <n v="2"/>
    <x v="1"/>
    <x v="39"/>
  </r>
  <r>
    <x v="2770"/>
    <x v="2769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x v="2770"/>
    <x v="2766"/>
    <x v="3"/>
    <b v="0"/>
    <n v="33"/>
    <x v="1"/>
    <x v="39"/>
  </r>
  <r>
    <x v="2771"/>
    <x v="2770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x v="2771"/>
    <x v="2767"/>
    <x v="4"/>
    <b v="0"/>
    <n v="0"/>
    <x v="1"/>
    <x v="39"/>
  </r>
  <r>
    <x v="2772"/>
    <x v="2771"/>
    <s v="See the little boy in the photo? Doesn't he look angelic? Wouldn't you like to read his story? Take a look at this......."/>
    <n v="8000"/>
    <n v="0"/>
    <x v="2"/>
    <x v="0"/>
    <x v="0"/>
    <n v="1381006294"/>
    <n v="1379710294"/>
    <x v="2772"/>
    <x v="2768"/>
    <x v="4"/>
    <b v="0"/>
    <n v="0"/>
    <x v="1"/>
    <x v="39"/>
  </r>
  <r>
    <x v="2773"/>
    <x v="2772"/>
    <s v="Parents know the pain of rereading bad bedtime stories. I want to write stories that all ages will enjoy"/>
    <n v="530"/>
    <n v="1"/>
    <x v="2"/>
    <x v="5"/>
    <x v="5"/>
    <n v="1461530721"/>
    <n v="1460666721"/>
    <x v="2773"/>
    <x v="2769"/>
    <x v="2"/>
    <b v="0"/>
    <n v="1"/>
    <x v="1"/>
    <x v="39"/>
  </r>
  <r>
    <x v="2774"/>
    <x v="2773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x v="2774"/>
    <x v="2770"/>
    <x v="4"/>
    <b v="0"/>
    <n v="13"/>
    <x v="1"/>
    <x v="39"/>
  </r>
  <r>
    <x v="2775"/>
    <x v="2774"/>
    <s v="Kids Radio Theatre is a radio show played on National Pubic Radio to teach children all about theatre every Sunday 20 states."/>
    <n v="5000"/>
    <n v="150"/>
    <x v="2"/>
    <x v="0"/>
    <x v="0"/>
    <n v="1323994754"/>
    <n v="1321402754"/>
    <x v="2775"/>
    <x v="2771"/>
    <x v="6"/>
    <b v="0"/>
    <n v="2"/>
    <x v="1"/>
    <x v="39"/>
  </r>
  <r>
    <x v="2776"/>
    <x v="2775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x v="2776"/>
    <x v="2772"/>
    <x v="0"/>
    <b v="0"/>
    <n v="36"/>
    <x v="1"/>
    <x v="39"/>
  </r>
  <r>
    <x v="2777"/>
    <x v="2776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x v="2777"/>
    <x v="2773"/>
    <x v="0"/>
    <b v="0"/>
    <n v="1"/>
    <x v="1"/>
    <x v="39"/>
  </r>
  <r>
    <x v="2778"/>
    <x v="2777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x v="2778"/>
    <x v="2774"/>
    <x v="3"/>
    <b v="0"/>
    <n v="15"/>
    <x v="1"/>
    <x v="39"/>
  </r>
  <r>
    <x v="2779"/>
    <x v="2778"/>
    <s v="Our Moon is a simple book based on a nightly tradition my mother and youngest son started while I was working away."/>
    <n v="2500"/>
    <n v="53"/>
    <x v="2"/>
    <x v="0"/>
    <x v="0"/>
    <n v="1448204621"/>
    <n v="1445609021"/>
    <x v="2779"/>
    <x v="2775"/>
    <x v="0"/>
    <b v="0"/>
    <n v="1"/>
    <x v="1"/>
    <x v="39"/>
  </r>
  <r>
    <x v="2780"/>
    <x v="2779"/>
    <s v="Turn the World with my kids, and then write a book with the advice for traveling with baby"/>
    <n v="100000"/>
    <n v="0"/>
    <x v="2"/>
    <x v="13"/>
    <x v="3"/>
    <n v="1489142688"/>
    <n v="1486550688"/>
    <x v="2780"/>
    <x v="2776"/>
    <x v="1"/>
    <b v="0"/>
    <n v="0"/>
    <x v="1"/>
    <x v="39"/>
  </r>
  <r>
    <x v="2781"/>
    <x v="2780"/>
    <s v="STRIKE, DANCE AND RISE with us at the University of Utah to end violence against women and girls!"/>
    <n v="1250"/>
    <n v="1316"/>
    <x v="0"/>
    <x v="0"/>
    <x v="0"/>
    <n v="1423724400"/>
    <n v="1421274954"/>
    <x v="2781"/>
    <x v="2777"/>
    <x v="0"/>
    <b v="0"/>
    <n v="28"/>
    <x v="0"/>
    <x v="6"/>
  </r>
  <r>
    <x v="2782"/>
    <x v="2781"/>
    <s v="The premiere theatre troupe in SE Michigan offering acting opportunities for the 50+ actor."/>
    <n v="1000"/>
    <n v="1200"/>
    <x v="0"/>
    <x v="0"/>
    <x v="0"/>
    <n v="1424149140"/>
    <n v="1421964718"/>
    <x v="2782"/>
    <x v="2778"/>
    <x v="0"/>
    <b v="0"/>
    <n v="18"/>
    <x v="0"/>
    <x v="6"/>
  </r>
  <r>
    <x v="2783"/>
    <x v="2782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x v="2783"/>
    <x v="2779"/>
    <x v="0"/>
    <b v="0"/>
    <n v="61"/>
    <x v="0"/>
    <x v="6"/>
  </r>
  <r>
    <x v="2784"/>
    <x v="2783"/>
    <s v="David Sedaris' &quot;The Santaland Diaries&quot; starring Matt Crabtree at The Working Stage Theatre in Hollywood!"/>
    <n v="6000"/>
    <n v="7140"/>
    <x v="0"/>
    <x v="0"/>
    <x v="0"/>
    <n v="1414608843"/>
    <n v="1412794443"/>
    <x v="2784"/>
    <x v="2780"/>
    <x v="3"/>
    <b v="0"/>
    <n v="108"/>
    <x v="0"/>
    <x v="6"/>
  </r>
  <r>
    <x v="2785"/>
    <x v="2784"/>
    <s v="Bare Theatre and Raleigh Little Theatre present Shakespeare's epic, set in a post-apocalyptic dystopia."/>
    <n v="5000"/>
    <n v="5234"/>
    <x v="0"/>
    <x v="0"/>
    <x v="0"/>
    <n v="1470430800"/>
    <n v="1467865967"/>
    <x v="2785"/>
    <x v="2781"/>
    <x v="2"/>
    <b v="0"/>
    <n v="142"/>
    <x v="0"/>
    <x v="6"/>
  </r>
  <r>
    <x v="2786"/>
    <x v="2785"/>
    <s v="A heart-melting farce about sex, art and the lovelorn lay-abouts of London-town."/>
    <n v="2500"/>
    <n v="2946"/>
    <x v="0"/>
    <x v="1"/>
    <x v="1"/>
    <n v="1404913180"/>
    <n v="1403703580"/>
    <x v="2786"/>
    <x v="2782"/>
    <x v="3"/>
    <b v="0"/>
    <n v="74"/>
    <x v="0"/>
    <x v="6"/>
  </r>
  <r>
    <x v="2787"/>
    <x v="2786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x v="2787"/>
    <x v="2783"/>
    <x v="3"/>
    <b v="0"/>
    <n v="38"/>
    <x v="0"/>
    <x v="6"/>
  </r>
  <r>
    <x v="2788"/>
    <x v="2787"/>
    <s v="MOVING FORWARD! WE HAVE REACHED GOAL BUT HAVE MORE TIME!! PLEASE CONSIDER PLEDGING."/>
    <n v="2000"/>
    <n v="2050"/>
    <x v="0"/>
    <x v="0"/>
    <x v="0"/>
    <n v="1469811043"/>
    <n v="1467219043"/>
    <x v="2788"/>
    <x v="2784"/>
    <x v="2"/>
    <b v="0"/>
    <n v="20"/>
    <x v="0"/>
    <x v="6"/>
  </r>
  <r>
    <x v="2789"/>
    <x v="2788"/>
    <s v="BNT's Biggest Adventure So Far: Our 2015 full length production!"/>
    <n v="3000"/>
    <n v="3035"/>
    <x v="0"/>
    <x v="0"/>
    <x v="0"/>
    <n v="1426132800"/>
    <n v="1424477934"/>
    <x v="2789"/>
    <x v="2785"/>
    <x v="0"/>
    <b v="0"/>
    <n v="24"/>
    <x v="0"/>
    <x v="6"/>
  </r>
  <r>
    <x v="2790"/>
    <x v="2789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x v="2790"/>
    <x v="2786"/>
    <x v="0"/>
    <b v="0"/>
    <n v="66"/>
    <x v="0"/>
    <x v="6"/>
  </r>
  <r>
    <x v="2791"/>
    <x v="2790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x v="2791"/>
    <x v="2787"/>
    <x v="2"/>
    <b v="0"/>
    <n v="28"/>
    <x v="0"/>
    <x v="6"/>
  </r>
  <r>
    <x v="2792"/>
    <x v="2791"/>
    <s v="Homeless and hopeless, this prequel tells the story of a Colorado youth who leans on her friends when family leaves her behind."/>
    <n v="2000"/>
    <n v="2152"/>
    <x v="0"/>
    <x v="0"/>
    <x v="0"/>
    <n v="1439357559"/>
    <n v="1435469559"/>
    <x v="2792"/>
    <x v="2788"/>
    <x v="0"/>
    <b v="0"/>
    <n v="24"/>
    <x v="0"/>
    <x v="6"/>
  </r>
  <r>
    <x v="2793"/>
    <x v="2792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x v="2793"/>
    <x v="2789"/>
    <x v="0"/>
    <b v="0"/>
    <n v="73"/>
    <x v="0"/>
    <x v="6"/>
  </r>
  <r>
    <x v="2794"/>
    <x v="2793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x v="2794"/>
    <x v="2790"/>
    <x v="2"/>
    <b v="0"/>
    <n v="3"/>
    <x v="0"/>
    <x v="6"/>
  </r>
  <r>
    <x v="2795"/>
    <x v="2794"/>
    <s v="A new play about five bad bitches who fought in the Civil War disguised as men, premiering at Ars Nova's ANT Fest."/>
    <n v="700"/>
    <n v="730"/>
    <x v="0"/>
    <x v="0"/>
    <x v="0"/>
    <n v="1402095600"/>
    <n v="1400675841"/>
    <x v="2795"/>
    <x v="2791"/>
    <x v="3"/>
    <b v="0"/>
    <n v="20"/>
    <x v="0"/>
    <x v="6"/>
  </r>
  <r>
    <x v="2796"/>
    <x v="2795"/>
    <s v="Fishcakes is a piece of new writing for the Camden Fringe that explores a story of love, loss, and all the â€˜little things'."/>
    <n v="800"/>
    <n v="924"/>
    <x v="0"/>
    <x v="1"/>
    <x v="1"/>
    <n v="1404564028"/>
    <n v="1401972028"/>
    <x v="2796"/>
    <x v="2792"/>
    <x v="3"/>
    <b v="0"/>
    <n v="21"/>
    <x v="0"/>
    <x v="6"/>
  </r>
  <r>
    <x v="2797"/>
    <x v="2796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x v="2797"/>
    <x v="2793"/>
    <x v="3"/>
    <b v="0"/>
    <n v="94"/>
    <x v="0"/>
    <x v="6"/>
  </r>
  <r>
    <x v="2798"/>
    <x v="2797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x v="2798"/>
    <x v="2794"/>
    <x v="0"/>
    <b v="0"/>
    <n v="139"/>
    <x v="0"/>
    <x v="6"/>
  </r>
  <r>
    <x v="2799"/>
    <x v="2798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x v="2799"/>
    <x v="2795"/>
    <x v="2"/>
    <b v="0"/>
    <n v="130"/>
    <x v="0"/>
    <x v="6"/>
  </r>
  <r>
    <x v="2800"/>
    <x v="2799"/>
    <s v="Exeter University Theatre Company is bringing the award winning play by Dale Wasserman to Exeter's Northcott Theatre"/>
    <n v="1000"/>
    <n v="1330"/>
    <x v="0"/>
    <x v="1"/>
    <x v="1"/>
    <n v="1420377366"/>
    <n v="1415193366"/>
    <x v="2800"/>
    <x v="2796"/>
    <x v="0"/>
    <b v="0"/>
    <n v="31"/>
    <x v="0"/>
    <x v="6"/>
  </r>
  <r>
    <x v="2801"/>
    <x v="2800"/>
    <s v="Arise Theatre Company's production of August Strindberg's expressionist masterpiece 'A Dream Play'."/>
    <n v="500"/>
    <n v="666"/>
    <x v="0"/>
    <x v="2"/>
    <x v="2"/>
    <n v="1412938800"/>
    <n v="1411019409"/>
    <x v="2801"/>
    <x v="2797"/>
    <x v="3"/>
    <b v="0"/>
    <n v="13"/>
    <x v="0"/>
    <x v="6"/>
  </r>
  <r>
    <x v="2802"/>
    <x v="2801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x v="2802"/>
    <x v="2798"/>
    <x v="0"/>
    <b v="0"/>
    <n v="90"/>
    <x v="0"/>
    <x v="6"/>
  </r>
  <r>
    <x v="2803"/>
    <x v="2802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x v="2803"/>
    <x v="2799"/>
    <x v="0"/>
    <b v="0"/>
    <n v="141"/>
    <x v="0"/>
    <x v="6"/>
  </r>
  <r>
    <x v="2804"/>
    <x v="2803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x v="2804"/>
    <x v="2800"/>
    <x v="3"/>
    <b v="0"/>
    <n v="23"/>
    <x v="0"/>
    <x v="6"/>
  </r>
  <r>
    <x v="2805"/>
    <x v="2804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x v="2805"/>
    <x v="2801"/>
    <x v="0"/>
    <b v="0"/>
    <n v="18"/>
    <x v="0"/>
    <x v="6"/>
  </r>
  <r>
    <x v="2806"/>
    <x v="2805"/>
    <s v="A one woman show about the challenges of being a feminist in a digital age. Touring 6 UK cities. Now with Stretch Goals!"/>
    <n v="3000"/>
    <n v="3363"/>
    <x v="0"/>
    <x v="1"/>
    <x v="1"/>
    <n v="1438772400"/>
    <n v="1435645490"/>
    <x v="2806"/>
    <x v="2802"/>
    <x v="0"/>
    <b v="0"/>
    <n v="76"/>
    <x v="0"/>
    <x v="6"/>
  </r>
  <r>
    <x v="2807"/>
    <x v="2806"/>
    <s v="Bringing Shakespeare back to the Playwrights"/>
    <n v="5000"/>
    <n v="6300"/>
    <x v="0"/>
    <x v="0"/>
    <x v="0"/>
    <n v="1435611438"/>
    <n v="1433019438"/>
    <x v="2807"/>
    <x v="2803"/>
    <x v="0"/>
    <b v="0"/>
    <n v="93"/>
    <x v="0"/>
    <x v="6"/>
  </r>
  <r>
    <x v="2808"/>
    <x v="2807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x v="2808"/>
    <x v="2804"/>
    <x v="0"/>
    <b v="0"/>
    <n v="69"/>
    <x v="0"/>
    <x v="6"/>
  </r>
  <r>
    <x v="2809"/>
    <x v="2808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x v="2809"/>
    <x v="2805"/>
    <x v="2"/>
    <b v="0"/>
    <n v="21"/>
    <x v="0"/>
    <x v="6"/>
  </r>
  <r>
    <x v="2810"/>
    <x v="2809"/>
    <s v="We're remounting the musical that brought down the Bush Administration: A Brief History of the Earth And Everything In It!"/>
    <n v="2500"/>
    <n v="2705"/>
    <x v="0"/>
    <x v="0"/>
    <x v="0"/>
    <n v="1401595140"/>
    <n v="1398828064"/>
    <x v="2810"/>
    <x v="2806"/>
    <x v="3"/>
    <b v="0"/>
    <n v="57"/>
    <x v="0"/>
    <x v="6"/>
  </r>
  <r>
    <x v="2811"/>
    <x v="2810"/>
    <s v="Ray Gunn and Starburst is an audio sci-fi/comedy sending up the tropes of classic and pulp science-fiction."/>
    <n v="10000"/>
    <n v="10027"/>
    <x v="0"/>
    <x v="1"/>
    <x v="1"/>
    <n v="1424692503"/>
    <n v="1422100503"/>
    <x v="2811"/>
    <x v="2807"/>
    <x v="0"/>
    <b v="0"/>
    <n v="108"/>
    <x v="0"/>
    <x v="6"/>
  </r>
  <r>
    <x v="2812"/>
    <x v="2811"/>
    <s v="&quot;A short, nasty and razor sharp play in one of Toronto's hottest new &quot;off-off Broadway&quot; style venues."/>
    <n v="5000"/>
    <n v="5665"/>
    <x v="0"/>
    <x v="5"/>
    <x v="5"/>
    <n v="1428292800"/>
    <n v="1424368298"/>
    <x v="2812"/>
    <x v="2808"/>
    <x v="0"/>
    <b v="0"/>
    <n v="83"/>
    <x v="0"/>
    <x v="6"/>
  </r>
  <r>
    <x v="2813"/>
    <x v="2812"/>
    <s v="Ryan has a higher sex drive than you. He also has cerebral palsy. Join him for his hilarious and poignant new solo show!"/>
    <n v="2800"/>
    <n v="3572.12"/>
    <x v="0"/>
    <x v="0"/>
    <x v="0"/>
    <n v="1481737761"/>
    <n v="1479577761"/>
    <x v="2813"/>
    <x v="2809"/>
    <x v="2"/>
    <b v="0"/>
    <n v="96"/>
    <x v="0"/>
    <x v="6"/>
  </r>
  <r>
    <x v="2814"/>
    <x v="2813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x v="2814"/>
    <x v="2810"/>
    <x v="0"/>
    <b v="0"/>
    <n v="64"/>
    <x v="0"/>
    <x v="6"/>
  </r>
  <r>
    <x v="2815"/>
    <x v="2814"/>
    <s v="Set in 1950s Northern Ireland, this play tells the story of two sisters in a community of Travellers, or Irish Gypsies."/>
    <n v="250"/>
    <n v="605"/>
    <x v="0"/>
    <x v="5"/>
    <x v="5"/>
    <n v="1470595109"/>
    <n v="1468003109"/>
    <x v="2815"/>
    <x v="2811"/>
    <x v="2"/>
    <b v="0"/>
    <n v="14"/>
    <x v="0"/>
    <x v="6"/>
  </r>
  <r>
    <x v="2816"/>
    <x v="2815"/>
    <s v="Inspired by real life interviews 'In My Head' is a new play exploring the lives of those living with a mental health condition."/>
    <n v="3000"/>
    <n v="4247"/>
    <x v="0"/>
    <x v="1"/>
    <x v="1"/>
    <n v="1438531200"/>
    <n v="1435921992"/>
    <x v="2816"/>
    <x v="2812"/>
    <x v="0"/>
    <b v="0"/>
    <n v="169"/>
    <x v="0"/>
    <x v="6"/>
  </r>
  <r>
    <x v="2817"/>
    <x v="2816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x v="2817"/>
    <x v="2813"/>
    <x v="0"/>
    <b v="0"/>
    <n v="33"/>
    <x v="0"/>
    <x v="6"/>
  </r>
  <r>
    <x v="2818"/>
    <x v="2817"/>
    <s v="Joe West and his wonderful theater company THEATER OF DEATH present original plays both horrific and comical."/>
    <n v="10000"/>
    <n v="10603"/>
    <x v="0"/>
    <x v="0"/>
    <x v="0"/>
    <n v="1443018086"/>
    <n v="1441290086"/>
    <x v="2818"/>
    <x v="2814"/>
    <x v="0"/>
    <b v="0"/>
    <n v="102"/>
    <x v="0"/>
    <x v="6"/>
  </r>
  <r>
    <x v="2819"/>
    <x v="2818"/>
    <s v="Years of work, my best show, and a top Edinburgh venue.  Help me expose my talents to the UK and tell an important story."/>
    <n v="5000"/>
    <n v="5240"/>
    <x v="0"/>
    <x v="1"/>
    <x v="1"/>
    <n v="1434285409"/>
    <n v="1431693409"/>
    <x v="2819"/>
    <x v="2815"/>
    <x v="0"/>
    <b v="0"/>
    <n v="104"/>
    <x v="0"/>
    <x v="6"/>
  </r>
  <r>
    <x v="2820"/>
    <x v="2819"/>
    <s v="Montage Theatre Arts, as part of National Theatre Connections, are performing a show - We need you help to raise vital funds!"/>
    <n v="200"/>
    <n v="272"/>
    <x v="0"/>
    <x v="1"/>
    <x v="1"/>
    <n v="1456444800"/>
    <n v="1454337589"/>
    <x v="2820"/>
    <x v="2816"/>
    <x v="2"/>
    <b v="0"/>
    <n v="20"/>
    <x v="0"/>
    <x v="6"/>
  </r>
  <r>
    <x v="2821"/>
    <x v="2820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x v="2821"/>
    <x v="2817"/>
    <x v="3"/>
    <b v="0"/>
    <n v="35"/>
    <x v="0"/>
    <x v="6"/>
  </r>
  <r>
    <x v="2822"/>
    <x v="2821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x v="2822"/>
    <x v="2818"/>
    <x v="0"/>
    <b v="0"/>
    <n v="94"/>
    <x v="0"/>
    <x v="6"/>
  </r>
  <r>
    <x v="2823"/>
    <x v="2822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x v="2823"/>
    <x v="2819"/>
    <x v="0"/>
    <b v="0"/>
    <n v="14"/>
    <x v="0"/>
    <x v="6"/>
  </r>
  <r>
    <x v="2824"/>
    <x v="2823"/>
    <s v="I wrote a One Act play called The Rooftop for a Female Playwright's festival. Every little bit helps!"/>
    <n v="650"/>
    <n v="760"/>
    <x v="0"/>
    <x v="0"/>
    <x v="0"/>
    <n v="1434159780"/>
    <n v="1431412196"/>
    <x v="2824"/>
    <x v="2820"/>
    <x v="0"/>
    <b v="0"/>
    <n v="15"/>
    <x v="0"/>
    <x v="6"/>
  </r>
  <r>
    <x v="2825"/>
    <x v="2824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x v="2825"/>
    <x v="2821"/>
    <x v="0"/>
    <b v="0"/>
    <n v="51"/>
    <x v="0"/>
    <x v="6"/>
  </r>
  <r>
    <x v="2826"/>
    <x v="2825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x v="2826"/>
    <x v="2822"/>
    <x v="0"/>
    <b v="0"/>
    <n v="19"/>
    <x v="0"/>
    <x v="6"/>
  </r>
  <r>
    <x v="2827"/>
    <x v="2826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x v="2827"/>
    <x v="2823"/>
    <x v="2"/>
    <b v="0"/>
    <n v="23"/>
    <x v="0"/>
    <x v="6"/>
  </r>
  <r>
    <x v="2828"/>
    <x v="2827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x v="2828"/>
    <x v="2824"/>
    <x v="0"/>
    <b v="0"/>
    <n v="97"/>
    <x v="0"/>
    <x v="6"/>
  </r>
  <r>
    <x v="2829"/>
    <x v="2828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x v="2829"/>
    <x v="2825"/>
    <x v="2"/>
    <b v="0"/>
    <n v="76"/>
    <x v="0"/>
    <x v="6"/>
  </r>
  <r>
    <x v="2830"/>
    <x v="2829"/>
    <s v="Avalon is a new South African Township play and Nakhtik is a  danced political lecture."/>
    <n v="3000"/>
    <n v="3000"/>
    <x v="0"/>
    <x v="0"/>
    <x v="0"/>
    <n v="1399867140"/>
    <n v="1398802148"/>
    <x v="2830"/>
    <x v="2826"/>
    <x v="3"/>
    <b v="0"/>
    <n v="11"/>
    <x v="0"/>
    <x v="6"/>
  </r>
  <r>
    <x v="2831"/>
    <x v="2830"/>
    <s v="We each wrote a play and would like to produce them for you for nothing more than art's sake!"/>
    <n v="3000"/>
    <n v="3320"/>
    <x v="0"/>
    <x v="0"/>
    <x v="0"/>
    <n v="1437076070"/>
    <n v="1434484070"/>
    <x v="2831"/>
    <x v="2827"/>
    <x v="0"/>
    <b v="0"/>
    <n v="52"/>
    <x v="0"/>
    <x v="6"/>
  </r>
  <r>
    <x v="2832"/>
    <x v="2831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x v="2832"/>
    <x v="2828"/>
    <x v="3"/>
    <b v="0"/>
    <n v="95"/>
    <x v="0"/>
    <x v="6"/>
  </r>
  <r>
    <x v="2833"/>
    <x v="2832"/>
    <s v="A new play about exploring outer space"/>
    <n v="2700"/>
    <n v="2923"/>
    <x v="0"/>
    <x v="0"/>
    <x v="0"/>
    <n v="1444528800"/>
    <n v="1442804633"/>
    <x v="2833"/>
    <x v="2829"/>
    <x v="0"/>
    <b v="0"/>
    <n v="35"/>
    <x v="0"/>
    <x v="6"/>
  </r>
  <r>
    <x v="2834"/>
    <x v="2833"/>
    <s v="Thank You For Smoking. A play about love, 5 trillion cigarettes and how the Flintstones earned the tobacco industry millions."/>
    <n v="800"/>
    <n v="1360"/>
    <x v="0"/>
    <x v="1"/>
    <x v="1"/>
    <n v="1422658930"/>
    <n v="1421362930"/>
    <x v="2834"/>
    <x v="2830"/>
    <x v="0"/>
    <b v="0"/>
    <n v="21"/>
    <x v="0"/>
    <x v="6"/>
  </r>
  <r>
    <x v="2835"/>
    <x v="2834"/>
    <s v="A celebratory community theatre project about the Focus E15 Occupation of empty council homes on Carpenters Estate."/>
    <n v="1000"/>
    <n v="1870.99"/>
    <x v="0"/>
    <x v="1"/>
    <x v="1"/>
    <n v="1449273600"/>
    <n v="1446742417"/>
    <x v="2835"/>
    <x v="2831"/>
    <x v="0"/>
    <b v="0"/>
    <n v="93"/>
    <x v="0"/>
    <x v="6"/>
  </r>
  <r>
    <x v="2836"/>
    <x v="2835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x v="2836"/>
    <x v="2832"/>
    <x v="1"/>
    <b v="0"/>
    <n v="11"/>
    <x v="0"/>
    <x v="6"/>
  </r>
  <r>
    <x v="2837"/>
    <x v="2836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x v="2837"/>
    <x v="2833"/>
    <x v="0"/>
    <b v="0"/>
    <n v="21"/>
    <x v="0"/>
    <x v="6"/>
  </r>
  <r>
    <x v="2838"/>
    <x v="2837"/>
    <s v="You like things that are funny. You (secretly) like murder. So why not support the NYC return of this hilarious whodunit?"/>
    <n v="2000"/>
    <n v="2405"/>
    <x v="0"/>
    <x v="0"/>
    <x v="0"/>
    <n v="1407967200"/>
    <n v="1406039696"/>
    <x v="2838"/>
    <x v="2834"/>
    <x v="3"/>
    <b v="0"/>
    <n v="54"/>
    <x v="0"/>
    <x v="6"/>
  </r>
  <r>
    <x v="2839"/>
    <x v="2838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x v="2839"/>
    <x v="2835"/>
    <x v="3"/>
    <b v="0"/>
    <n v="31"/>
    <x v="0"/>
    <x v="6"/>
  </r>
  <r>
    <x v="2840"/>
    <x v="2839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x v="2840"/>
    <x v="2836"/>
    <x v="0"/>
    <b v="0"/>
    <n v="132"/>
    <x v="0"/>
    <x v="6"/>
  </r>
  <r>
    <x v="2841"/>
    <x v="2840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x v="2841"/>
    <x v="2837"/>
    <x v="0"/>
    <b v="0"/>
    <n v="1"/>
    <x v="1"/>
    <x v="6"/>
  </r>
  <r>
    <x v="2842"/>
    <x v="2841"/>
    <s v="A play performed at the FCO Global Summit on the Preventing Sexual Violence Initiative, hosted by William Hague and Angelina Jolie"/>
    <n v="1500"/>
    <n v="0"/>
    <x v="2"/>
    <x v="1"/>
    <x v="1"/>
    <n v="1403348400"/>
    <n v="1401058295"/>
    <x v="2842"/>
    <x v="2838"/>
    <x v="3"/>
    <b v="0"/>
    <n v="0"/>
    <x v="1"/>
    <x v="6"/>
  </r>
  <r>
    <x v="2843"/>
    <x v="2842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x v="2843"/>
    <x v="2839"/>
    <x v="2"/>
    <b v="0"/>
    <n v="0"/>
    <x v="1"/>
    <x v="6"/>
  </r>
  <r>
    <x v="2844"/>
    <x v="2843"/>
    <s v="Zwei ausgebildete Schauspieler, ein Musiker - gemeinsam bringt man ein waschechtes KabarettstÃ¼ck auf die BÃ¼hne."/>
    <n v="550"/>
    <n v="30"/>
    <x v="2"/>
    <x v="15"/>
    <x v="3"/>
    <n v="1483535180"/>
    <n v="1480943180"/>
    <x v="2844"/>
    <x v="2840"/>
    <x v="1"/>
    <b v="0"/>
    <n v="1"/>
    <x v="1"/>
    <x v="6"/>
  </r>
  <r>
    <x v="2845"/>
    <x v="2844"/>
    <s v="The Maderati: A bitingly witty absurdest comedy, which pokes wickedly perceptive fun at NY artist lifestyle."/>
    <n v="7500"/>
    <n v="2366"/>
    <x v="2"/>
    <x v="0"/>
    <x v="0"/>
    <n v="1433723033"/>
    <n v="1428539033"/>
    <x v="2845"/>
    <x v="2841"/>
    <x v="0"/>
    <b v="0"/>
    <n v="39"/>
    <x v="1"/>
    <x v="6"/>
  </r>
  <r>
    <x v="2846"/>
    <x v="2845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x v="2846"/>
    <x v="2842"/>
    <x v="0"/>
    <b v="0"/>
    <n v="0"/>
    <x v="1"/>
    <x v="6"/>
  </r>
  <r>
    <x v="2847"/>
    <x v="2846"/>
    <s v="Dark secrets come to light when Mariah meets Stella. They find a way to face the south's largest elephant in the room: RACISM."/>
    <n v="2000"/>
    <n v="0"/>
    <x v="2"/>
    <x v="0"/>
    <x v="0"/>
    <n v="1464031265"/>
    <n v="1458847265"/>
    <x v="2847"/>
    <x v="2843"/>
    <x v="2"/>
    <b v="0"/>
    <n v="0"/>
    <x v="1"/>
    <x v="6"/>
  </r>
  <r>
    <x v="2848"/>
    <x v="2847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x v="2848"/>
    <x v="2844"/>
    <x v="0"/>
    <b v="0"/>
    <n v="3"/>
    <x v="1"/>
    <x v="6"/>
  </r>
  <r>
    <x v="2849"/>
    <x v="2848"/>
    <s v="NonSens!cal tackles the struggles of four people with mental health issues/disorders inspired by A.A Milne's Winnie the Pooh"/>
    <n v="500"/>
    <n v="5"/>
    <x v="2"/>
    <x v="1"/>
    <x v="1"/>
    <n v="1461406600"/>
    <n v="1458814600"/>
    <x v="2849"/>
    <x v="2845"/>
    <x v="2"/>
    <b v="0"/>
    <n v="1"/>
    <x v="1"/>
    <x v="6"/>
  </r>
  <r>
    <x v="2850"/>
    <x v="2849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x v="2850"/>
    <x v="2846"/>
    <x v="3"/>
    <b v="0"/>
    <n v="13"/>
    <x v="1"/>
    <x v="6"/>
  </r>
  <r>
    <x v="2851"/>
    <x v="2850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x v="2851"/>
    <x v="2847"/>
    <x v="2"/>
    <b v="0"/>
    <n v="0"/>
    <x v="1"/>
    <x v="6"/>
  </r>
  <r>
    <x v="2852"/>
    <x v="2851"/>
    <s v="Just one time back to the past on the Freedom Train will open your eyes and your lives will never ever be the same!"/>
    <n v="5000"/>
    <n v="95"/>
    <x v="2"/>
    <x v="0"/>
    <x v="0"/>
    <n v="1403312703"/>
    <n v="1400720703"/>
    <x v="2852"/>
    <x v="2848"/>
    <x v="3"/>
    <b v="0"/>
    <n v="6"/>
    <x v="1"/>
    <x v="6"/>
  </r>
  <r>
    <x v="2853"/>
    <x v="2852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x v="2853"/>
    <x v="2849"/>
    <x v="3"/>
    <b v="0"/>
    <n v="0"/>
    <x v="1"/>
    <x v="6"/>
  </r>
  <r>
    <x v="2854"/>
    <x v="2853"/>
    <s v="Almost Random Theatre's play about a candidate - with no policies - who is seeking election in May 2015"/>
    <n v="1000"/>
    <n v="417"/>
    <x v="2"/>
    <x v="1"/>
    <x v="1"/>
    <n v="1431018719"/>
    <n v="1429290719"/>
    <x v="2854"/>
    <x v="2850"/>
    <x v="0"/>
    <b v="0"/>
    <n v="14"/>
    <x v="1"/>
    <x v="6"/>
  </r>
  <r>
    <x v="2855"/>
    <x v="2854"/>
    <s v="Raising funds to have a private stage reading for an upcoming play from THE ENSEMBLE THEATRE COMPANY OF NEW YORK (www.tetcny.org)"/>
    <n v="600"/>
    <n v="300"/>
    <x v="2"/>
    <x v="0"/>
    <x v="0"/>
    <n v="1454110440"/>
    <n v="1451607071"/>
    <x v="2855"/>
    <x v="2851"/>
    <x v="2"/>
    <b v="0"/>
    <n v="5"/>
    <x v="1"/>
    <x v="6"/>
  </r>
  <r>
    <x v="2856"/>
    <x v="2855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x v="2856"/>
    <x v="2852"/>
    <x v="0"/>
    <b v="0"/>
    <n v="6"/>
    <x v="1"/>
    <x v="6"/>
  </r>
  <r>
    <x v="2857"/>
    <x v="2856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x v="2857"/>
    <x v="2853"/>
    <x v="1"/>
    <b v="0"/>
    <n v="15"/>
    <x v="1"/>
    <x v="6"/>
  </r>
  <r>
    <x v="2858"/>
    <x v="2857"/>
    <s v="Een Gay Party in het centrum van Amersfoort. _x000a_Een geweldige avond uit, met een show, optredens en DJ's."/>
    <n v="1000"/>
    <n v="0"/>
    <x v="2"/>
    <x v="9"/>
    <x v="3"/>
    <n v="1417778880"/>
    <n v="1415711095"/>
    <x v="2858"/>
    <x v="2854"/>
    <x v="3"/>
    <b v="0"/>
    <n v="0"/>
    <x v="1"/>
    <x v="6"/>
  </r>
  <r>
    <x v="2859"/>
    <x v="2858"/>
    <s v="A theatre company that will create works to inspire young people and get everyone involved."/>
    <n v="2000"/>
    <n v="35"/>
    <x v="2"/>
    <x v="2"/>
    <x v="2"/>
    <n v="1444984904"/>
    <n v="1439800904"/>
    <x v="2859"/>
    <x v="2855"/>
    <x v="0"/>
    <b v="0"/>
    <n v="1"/>
    <x v="1"/>
    <x v="6"/>
  </r>
  <r>
    <x v="2860"/>
    <x v="2859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x v="2860"/>
    <x v="2856"/>
    <x v="2"/>
    <b v="0"/>
    <n v="9"/>
    <x v="1"/>
    <x v="6"/>
  </r>
  <r>
    <x v="2861"/>
    <x v="2860"/>
    <s v="The University of Queensland Drama Production Course is putting on an adaptation of William Shakespeares Julius Caesar"/>
    <n v="250"/>
    <n v="80"/>
    <x v="2"/>
    <x v="2"/>
    <x v="2"/>
    <n v="1443103848"/>
    <n v="1441894248"/>
    <x v="2861"/>
    <x v="2857"/>
    <x v="0"/>
    <b v="0"/>
    <n v="3"/>
    <x v="1"/>
    <x v="6"/>
  </r>
  <r>
    <x v="2862"/>
    <x v="2861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x v="2862"/>
    <x v="2858"/>
    <x v="3"/>
    <b v="0"/>
    <n v="3"/>
    <x v="1"/>
    <x v="6"/>
  </r>
  <r>
    <x v="2863"/>
    <x v="2862"/>
    <s v="I would like to start a Acting Company that supports and includes LGBTQ youth and young adults in very conservative North Texas"/>
    <n v="50000"/>
    <n v="20"/>
    <x v="2"/>
    <x v="0"/>
    <x v="0"/>
    <n v="1410279123"/>
    <n v="1405095123"/>
    <x v="2863"/>
    <x v="2859"/>
    <x v="3"/>
    <b v="0"/>
    <n v="1"/>
    <x v="1"/>
    <x v="6"/>
  </r>
  <r>
    <x v="2864"/>
    <x v="2863"/>
    <s v="Accessible, original theatre for all!"/>
    <n v="2500"/>
    <n v="40"/>
    <x v="2"/>
    <x v="1"/>
    <x v="1"/>
    <n v="1437139080"/>
    <n v="1434552207"/>
    <x v="2864"/>
    <x v="2860"/>
    <x v="0"/>
    <b v="0"/>
    <n v="3"/>
    <x v="1"/>
    <x v="6"/>
  </r>
  <r>
    <x v="2865"/>
    <x v="2864"/>
    <s v="Prepare to be Swept Away. Three short plays from three master playwrights; LANDFALL, SNIPER and DANGERS of TOBACCO!"/>
    <n v="2888"/>
    <n v="0"/>
    <x v="2"/>
    <x v="0"/>
    <x v="0"/>
    <n v="1420512259"/>
    <n v="1415328259"/>
    <x v="2865"/>
    <x v="2861"/>
    <x v="0"/>
    <b v="0"/>
    <n v="0"/>
    <x v="1"/>
    <x v="6"/>
  </r>
  <r>
    <x v="2866"/>
    <x v="2865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x v="2866"/>
    <x v="2862"/>
    <x v="2"/>
    <b v="0"/>
    <n v="2"/>
    <x v="1"/>
    <x v="6"/>
  </r>
  <r>
    <x v="2867"/>
    <x v="2866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x v="2867"/>
    <x v="2863"/>
    <x v="2"/>
    <b v="0"/>
    <n v="10"/>
    <x v="1"/>
    <x v="6"/>
  </r>
  <r>
    <x v="2868"/>
    <x v="2867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x v="2868"/>
    <x v="2864"/>
    <x v="2"/>
    <b v="0"/>
    <n v="60"/>
    <x v="1"/>
    <x v="6"/>
  </r>
  <r>
    <x v="2869"/>
    <x v="2868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x v="2869"/>
    <x v="2865"/>
    <x v="2"/>
    <b v="0"/>
    <n v="5"/>
    <x v="1"/>
    <x v="6"/>
  </r>
  <r>
    <x v="2870"/>
    <x v="2869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x v="2870"/>
    <x v="2866"/>
    <x v="3"/>
    <b v="0"/>
    <n v="9"/>
    <x v="1"/>
    <x v="6"/>
  </r>
  <r>
    <x v="2871"/>
    <x v="2870"/>
    <s v="America's dad or serial rapist? Or both? The stories of the Bill Cosby accusers and the society so skeptical of them."/>
    <n v="10000"/>
    <n v="467"/>
    <x v="2"/>
    <x v="0"/>
    <x v="0"/>
    <n v="1419183813"/>
    <n v="1417455813"/>
    <x v="2871"/>
    <x v="2867"/>
    <x v="3"/>
    <b v="0"/>
    <n v="13"/>
    <x v="1"/>
    <x v="6"/>
  </r>
  <r>
    <x v="2872"/>
    <x v="2871"/>
    <s v="Local Theatre group in Loudoun County, Virginia. Looking for funds to start producing shows!"/>
    <n v="3000"/>
    <n v="0"/>
    <x v="2"/>
    <x v="0"/>
    <x v="0"/>
    <n v="1434768438"/>
    <n v="1429584438"/>
    <x v="2872"/>
    <x v="2868"/>
    <x v="0"/>
    <b v="0"/>
    <n v="0"/>
    <x v="1"/>
    <x v="6"/>
  </r>
  <r>
    <x v="2873"/>
    <x v="2872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x v="2873"/>
    <x v="2869"/>
    <x v="0"/>
    <b v="0"/>
    <n v="8"/>
    <x v="1"/>
    <x v="6"/>
  </r>
  <r>
    <x v="2874"/>
    <x v="2873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x v="2874"/>
    <x v="2870"/>
    <x v="1"/>
    <b v="0"/>
    <n v="3"/>
    <x v="1"/>
    <x v="6"/>
  </r>
  <r>
    <x v="2875"/>
    <x v="2874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x v="2875"/>
    <x v="2871"/>
    <x v="2"/>
    <b v="0"/>
    <n v="3"/>
    <x v="1"/>
    <x v="6"/>
  </r>
  <r>
    <x v="2876"/>
    <x v="2875"/>
    <s v="Charlotte NC playwright looking to showcase a series of three stage plays.  Plays are funny, completed and ready to run!"/>
    <n v="150000"/>
    <n v="0"/>
    <x v="2"/>
    <x v="0"/>
    <x v="0"/>
    <n v="1437069079"/>
    <n v="1434477079"/>
    <x v="2876"/>
    <x v="2872"/>
    <x v="0"/>
    <b v="0"/>
    <n v="0"/>
    <x v="1"/>
    <x v="6"/>
  </r>
  <r>
    <x v="2877"/>
    <x v="2876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x v="2877"/>
    <x v="2873"/>
    <x v="2"/>
    <b v="0"/>
    <n v="6"/>
    <x v="1"/>
    <x v="6"/>
  </r>
  <r>
    <x v="2878"/>
    <x v="2877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x v="2878"/>
    <x v="2874"/>
    <x v="0"/>
    <b v="0"/>
    <n v="4"/>
    <x v="1"/>
    <x v="6"/>
  </r>
  <r>
    <x v="2879"/>
    <x v="2878"/>
    <s v="She that fines a husband? Wait, is that right? Girl... you better check yourself, before you wreck yourself!"/>
    <n v="11200"/>
    <n v="29"/>
    <x v="2"/>
    <x v="0"/>
    <x v="0"/>
    <n v="1453310661"/>
    <n v="1450718661"/>
    <x v="2879"/>
    <x v="2875"/>
    <x v="2"/>
    <b v="0"/>
    <n v="1"/>
    <x v="1"/>
    <x v="6"/>
  </r>
  <r>
    <x v="2880"/>
    <x v="2879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x v="2880"/>
    <x v="2876"/>
    <x v="0"/>
    <b v="0"/>
    <n v="29"/>
    <x v="1"/>
    <x v="6"/>
  </r>
  <r>
    <x v="2881"/>
    <x v="2880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x v="2881"/>
    <x v="2877"/>
    <x v="3"/>
    <b v="0"/>
    <n v="0"/>
    <x v="1"/>
    <x v="6"/>
  </r>
  <r>
    <x v="2882"/>
    <x v="2881"/>
    <s v="A one-woman show about the life of Eva Schloss, her time in Auschwitz, and the positive impact she has had on thousands of lives."/>
    <n v="750"/>
    <n v="252"/>
    <x v="2"/>
    <x v="0"/>
    <x v="0"/>
    <n v="1462112318"/>
    <n v="1459520318"/>
    <x v="2882"/>
    <x v="2878"/>
    <x v="2"/>
    <b v="0"/>
    <n v="4"/>
    <x v="1"/>
    <x v="6"/>
  </r>
  <r>
    <x v="2883"/>
    <x v="2882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x v="2883"/>
    <x v="2879"/>
    <x v="2"/>
    <b v="0"/>
    <n v="5"/>
    <x v="1"/>
    <x v="6"/>
  </r>
  <r>
    <x v="2884"/>
    <x v="2883"/>
    <s v="Come explore the dream world of Jim Morrison, rock singer, mystic, poet, shaman."/>
    <n v="45000"/>
    <n v="185"/>
    <x v="2"/>
    <x v="0"/>
    <x v="0"/>
    <n v="1417800435"/>
    <n v="1415208435"/>
    <x v="2884"/>
    <x v="2880"/>
    <x v="3"/>
    <b v="0"/>
    <n v="4"/>
    <x v="1"/>
    <x v="6"/>
  </r>
  <r>
    <x v="2885"/>
    <x v="2884"/>
    <s v="An historic and proud work of Polish nationalistic literature performed on stage."/>
    <n v="400"/>
    <n v="130"/>
    <x v="2"/>
    <x v="0"/>
    <x v="0"/>
    <n v="1426294201"/>
    <n v="1423705801"/>
    <x v="2885"/>
    <x v="2881"/>
    <x v="0"/>
    <b v="0"/>
    <n v="5"/>
    <x v="1"/>
    <x v="6"/>
  </r>
  <r>
    <x v="2886"/>
    <x v="2885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x v="2886"/>
    <x v="2882"/>
    <x v="0"/>
    <b v="0"/>
    <n v="1"/>
    <x v="1"/>
    <x v="6"/>
  </r>
  <r>
    <x v="2887"/>
    <x v="2886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x v="2887"/>
    <x v="2883"/>
    <x v="0"/>
    <b v="0"/>
    <n v="1"/>
    <x v="1"/>
    <x v="6"/>
  </r>
  <r>
    <x v="2888"/>
    <x v="2887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x v="2888"/>
    <x v="2884"/>
    <x v="3"/>
    <b v="0"/>
    <n v="0"/>
    <x v="1"/>
    <x v="6"/>
  </r>
  <r>
    <x v="2889"/>
    <x v="2888"/>
    <s v="Halfway, Nebraska explores the limits of hope and what it means to love someone who may be too far damaged to save."/>
    <n v="3000"/>
    <n v="1142"/>
    <x v="2"/>
    <x v="0"/>
    <x v="0"/>
    <n v="1409344985"/>
    <n v="1406752985"/>
    <x v="2889"/>
    <x v="2885"/>
    <x v="3"/>
    <b v="0"/>
    <n v="14"/>
    <x v="1"/>
    <x v="6"/>
  </r>
  <r>
    <x v="2890"/>
    <x v="2889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x v="2890"/>
    <x v="2886"/>
    <x v="3"/>
    <b v="0"/>
    <n v="3"/>
    <x v="1"/>
    <x v="6"/>
  </r>
  <r>
    <x v="2891"/>
    <x v="2890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x v="2891"/>
    <x v="2887"/>
    <x v="2"/>
    <b v="0"/>
    <n v="10"/>
    <x v="1"/>
    <x v="6"/>
  </r>
  <r>
    <x v="2892"/>
    <x v="2891"/>
    <s v="Something Precious is the world's first musical to alert folks to the harmful effects of technology on the human spirit."/>
    <n v="5500"/>
    <n v="500"/>
    <x v="2"/>
    <x v="0"/>
    <x v="0"/>
    <n v="1409000400"/>
    <n v="1408381704"/>
    <x v="2892"/>
    <x v="2888"/>
    <x v="3"/>
    <b v="0"/>
    <n v="17"/>
    <x v="1"/>
    <x v="6"/>
  </r>
  <r>
    <x v="2893"/>
    <x v="2892"/>
    <s v="Fundraising for REDISCOVERING KIA THE PLAY"/>
    <n v="5000"/>
    <n v="25"/>
    <x v="2"/>
    <x v="0"/>
    <x v="0"/>
    <n v="1420768800"/>
    <n v="1415644395"/>
    <x v="2893"/>
    <x v="2889"/>
    <x v="0"/>
    <b v="0"/>
    <n v="2"/>
    <x v="1"/>
    <x v="6"/>
  </r>
  <r>
    <x v="2894"/>
    <x v="2893"/>
    <s v="This Is A Story About A Woman A Man And A Woman"/>
    <n v="50000"/>
    <n v="0"/>
    <x v="2"/>
    <x v="0"/>
    <x v="0"/>
    <n v="1428100815"/>
    <n v="1422920415"/>
    <x v="2894"/>
    <x v="2890"/>
    <x v="0"/>
    <b v="0"/>
    <n v="0"/>
    <x v="1"/>
    <x v="6"/>
  </r>
  <r>
    <x v="2895"/>
    <x v="2894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x v="2895"/>
    <x v="2891"/>
    <x v="3"/>
    <b v="0"/>
    <n v="4"/>
    <x v="1"/>
    <x v="6"/>
  </r>
  <r>
    <x v="2896"/>
    <x v="2895"/>
    <s v="&quot;Miracle on 34th Street&quot; is about faith and believing in others. _x000a_We believe. Do you?"/>
    <n v="3000"/>
    <n v="625"/>
    <x v="2"/>
    <x v="0"/>
    <x v="0"/>
    <n v="1481522400"/>
    <n v="1480283321"/>
    <x v="2896"/>
    <x v="2892"/>
    <x v="2"/>
    <b v="0"/>
    <n v="12"/>
    <x v="1"/>
    <x v="6"/>
  </r>
  <r>
    <x v="2897"/>
    <x v="2896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x v="2897"/>
    <x v="2893"/>
    <x v="0"/>
    <b v="0"/>
    <n v="3"/>
    <x v="1"/>
    <x v="6"/>
  </r>
  <r>
    <x v="2898"/>
    <x v="2897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x v="2898"/>
    <x v="2894"/>
    <x v="0"/>
    <b v="0"/>
    <n v="12"/>
    <x v="1"/>
    <x v="6"/>
  </r>
  <r>
    <x v="2899"/>
    <x v="2898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x v="2899"/>
    <x v="2895"/>
    <x v="2"/>
    <b v="0"/>
    <n v="0"/>
    <x v="1"/>
    <x v="6"/>
  </r>
  <r>
    <x v="2900"/>
    <x v="2899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x v="2900"/>
    <x v="2896"/>
    <x v="3"/>
    <b v="0"/>
    <n v="7"/>
    <x v="1"/>
    <x v="6"/>
  </r>
  <r>
    <x v="2901"/>
    <x v="2900"/>
    <s v="How can the visual age appreciate something that cant see? With these Audio Plays I will show you, if your willing to listen."/>
    <n v="750"/>
    <n v="6"/>
    <x v="2"/>
    <x v="0"/>
    <x v="0"/>
    <n v="1423345339"/>
    <n v="1418161339"/>
    <x v="2901"/>
    <x v="2897"/>
    <x v="0"/>
    <b v="0"/>
    <n v="2"/>
    <x v="1"/>
    <x v="6"/>
  </r>
  <r>
    <x v="2902"/>
    <x v="2901"/>
    <s v="Help me honor and bring &quot;The American Soprano&quot; Leontyne Price back to the stage one more time."/>
    <n v="150000"/>
    <n v="25"/>
    <x v="2"/>
    <x v="0"/>
    <x v="0"/>
    <n v="1440412396"/>
    <n v="1437820396"/>
    <x v="2902"/>
    <x v="2898"/>
    <x v="0"/>
    <b v="0"/>
    <n v="1"/>
    <x v="1"/>
    <x v="6"/>
  </r>
  <r>
    <x v="2903"/>
    <x v="2902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x v="2903"/>
    <x v="2899"/>
    <x v="0"/>
    <b v="0"/>
    <n v="4"/>
    <x v="1"/>
    <x v="6"/>
  </r>
  <r>
    <x v="2904"/>
    <x v="2903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x v="2904"/>
    <x v="2900"/>
    <x v="3"/>
    <b v="0"/>
    <n v="4"/>
    <x v="1"/>
    <x v="6"/>
  </r>
  <r>
    <x v="2905"/>
    <x v="2904"/>
    <s v="Philly-based feminist theatre's inaugural production about a woman's friendship with an awesome lady cowboy."/>
    <n v="3500"/>
    <n v="622"/>
    <x v="2"/>
    <x v="0"/>
    <x v="0"/>
    <n v="1473211313"/>
    <n v="1472001713"/>
    <x v="2905"/>
    <x v="2901"/>
    <x v="2"/>
    <b v="0"/>
    <n v="17"/>
    <x v="1"/>
    <x v="6"/>
  </r>
  <r>
    <x v="2906"/>
    <x v="2905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x v="2906"/>
    <x v="2902"/>
    <x v="0"/>
    <b v="0"/>
    <n v="7"/>
    <x v="1"/>
    <x v="6"/>
  </r>
  <r>
    <x v="2907"/>
    <x v="2906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x v="2907"/>
    <x v="2903"/>
    <x v="2"/>
    <b v="0"/>
    <n v="2"/>
    <x v="1"/>
    <x v="6"/>
  </r>
  <r>
    <x v="2908"/>
    <x v="2907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x v="2908"/>
    <x v="2904"/>
    <x v="2"/>
    <b v="0"/>
    <n v="5"/>
    <x v="1"/>
    <x v="6"/>
  </r>
  <r>
    <x v="2909"/>
    <x v="2908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x v="2909"/>
    <x v="2905"/>
    <x v="3"/>
    <b v="0"/>
    <n v="1"/>
    <x v="1"/>
    <x v="6"/>
  </r>
  <r>
    <x v="2910"/>
    <x v="2909"/>
    <s v="Free drama, dance and singing workshops for disadvantaged young people to inspire, create and help them follow their dreams."/>
    <n v="30000"/>
    <n v="1"/>
    <x v="2"/>
    <x v="1"/>
    <x v="1"/>
    <n v="1434139887"/>
    <n v="1428955887"/>
    <x v="2910"/>
    <x v="2906"/>
    <x v="0"/>
    <b v="0"/>
    <n v="1"/>
    <x v="1"/>
    <x v="6"/>
  </r>
  <r>
    <x v="2911"/>
    <x v="2910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x v="2911"/>
    <x v="2907"/>
    <x v="0"/>
    <b v="0"/>
    <n v="14"/>
    <x v="1"/>
    <x v="6"/>
  </r>
  <r>
    <x v="2912"/>
    <x v="2911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x v="2912"/>
    <x v="2908"/>
    <x v="2"/>
    <b v="0"/>
    <n v="26"/>
    <x v="1"/>
    <x v="6"/>
  </r>
  <r>
    <x v="2913"/>
    <x v="2912"/>
    <s v="A LIVE history infused, frightening magic and mind reading show in the heart of the Halloween capital of the world, Salem, MA!!"/>
    <n v="10000"/>
    <n v="2"/>
    <x v="2"/>
    <x v="0"/>
    <x v="0"/>
    <n v="1410041339"/>
    <n v="1404857339"/>
    <x v="2913"/>
    <x v="2909"/>
    <x v="3"/>
    <b v="0"/>
    <n v="2"/>
    <x v="1"/>
    <x v="6"/>
  </r>
  <r>
    <x v="2914"/>
    <x v="2913"/>
    <s v="Hercules must complete four challenges in order to meet the father he never knew"/>
    <n v="25000"/>
    <n v="1"/>
    <x v="2"/>
    <x v="1"/>
    <x v="1"/>
    <n v="1426365994"/>
    <n v="1421185594"/>
    <x v="2914"/>
    <x v="2910"/>
    <x v="0"/>
    <b v="0"/>
    <n v="1"/>
    <x v="1"/>
    <x v="6"/>
  </r>
  <r>
    <x v="2915"/>
    <x v="2914"/>
    <s v="An inclusive, cross community, multi-cultural theatre production for children aged 3 to 16 and their families"/>
    <n v="1000"/>
    <n v="611"/>
    <x v="2"/>
    <x v="1"/>
    <x v="1"/>
    <n v="1458117190"/>
    <n v="1455528790"/>
    <x v="2915"/>
    <x v="2911"/>
    <x v="2"/>
    <b v="0"/>
    <n v="3"/>
    <x v="1"/>
    <x v="6"/>
  </r>
  <r>
    <x v="2916"/>
    <x v="2915"/>
    <s v="The moving dramatisation of one man's journey to find the truth behind the Libyan regime change."/>
    <n v="1850"/>
    <n v="145"/>
    <x v="2"/>
    <x v="1"/>
    <x v="1"/>
    <n v="1400498789"/>
    <n v="1398511589"/>
    <x v="2916"/>
    <x v="2912"/>
    <x v="3"/>
    <b v="0"/>
    <n v="7"/>
    <x v="1"/>
    <x v="6"/>
  </r>
  <r>
    <x v="2917"/>
    <x v="2916"/>
    <s v="Cross dressing, cross gartering, crossed swords. Cross a bridge and come see this fantastically fun rendition of Twelfth Night"/>
    <n v="2000"/>
    <n v="437"/>
    <x v="2"/>
    <x v="0"/>
    <x v="0"/>
    <n v="1442381847"/>
    <n v="1440826647"/>
    <x v="2917"/>
    <x v="2913"/>
    <x v="0"/>
    <b v="0"/>
    <n v="9"/>
    <x v="1"/>
    <x v="6"/>
  </r>
  <r>
    <x v="2918"/>
    <x v="2917"/>
    <s v="A meta-theatrical retelling of Chekhov's Three Sisters, framed with Civil War Hymns, Dance, and wild theatricality."/>
    <n v="5000"/>
    <n v="1362"/>
    <x v="2"/>
    <x v="0"/>
    <x v="0"/>
    <n v="1446131207"/>
    <n v="1443712007"/>
    <x v="2918"/>
    <x v="2914"/>
    <x v="0"/>
    <b v="0"/>
    <n v="20"/>
    <x v="1"/>
    <x v="6"/>
  </r>
  <r>
    <x v="2919"/>
    <x v="2918"/>
    <s v="A full staged reading of a new play about a boy who learns how to be happy from the most unexpected person."/>
    <n v="600"/>
    <n v="51"/>
    <x v="2"/>
    <x v="0"/>
    <x v="0"/>
    <n v="1407250329"/>
    <n v="1404658329"/>
    <x v="2919"/>
    <x v="2915"/>
    <x v="3"/>
    <b v="0"/>
    <n v="6"/>
    <x v="1"/>
    <x v="6"/>
  </r>
  <r>
    <x v="2920"/>
    <x v="2919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x v="2920"/>
    <x v="2916"/>
    <x v="0"/>
    <b v="0"/>
    <n v="13"/>
    <x v="1"/>
    <x v="6"/>
  </r>
  <r>
    <x v="2921"/>
    <x v="2920"/>
    <s v="I'm creating a cabaret in which all donations go directly to Broadway Cares/Equity Fights AIDS."/>
    <n v="100"/>
    <n v="129"/>
    <x v="0"/>
    <x v="0"/>
    <x v="0"/>
    <n v="1411679804"/>
    <n v="1409087804"/>
    <x v="2921"/>
    <x v="2917"/>
    <x v="3"/>
    <b v="0"/>
    <n v="3"/>
    <x v="0"/>
    <x v="40"/>
  </r>
  <r>
    <x v="2922"/>
    <x v="2921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x v="2922"/>
    <x v="2918"/>
    <x v="0"/>
    <b v="0"/>
    <n v="6"/>
    <x v="0"/>
    <x v="40"/>
  </r>
  <r>
    <x v="2923"/>
    <x v="2922"/>
    <s v="Spreading the love of theatre, one step at a time. I would like to produce a reading of one of my favorite musicals"/>
    <n v="300"/>
    <n v="300"/>
    <x v="0"/>
    <x v="0"/>
    <x v="0"/>
    <n v="1422068400"/>
    <n v="1420774779"/>
    <x v="2923"/>
    <x v="2919"/>
    <x v="0"/>
    <b v="0"/>
    <n v="10"/>
    <x v="0"/>
    <x v="40"/>
  </r>
  <r>
    <x v="2924"/>
    <x v="2923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x v="2924"/>
    <x v="2920"/>
    <x v="0"/>
    <b v="0"/>
    <n v="147"/>
    <x v="0"/>
    <x v="40"/>
  </r>
  <r>
    <x v="2925"/>
    <x v="2924"/>
    <s v="Help the Gold Dust Orphans bring their new musical 'SNOW WHITE AND THE SEVEN BOTTOMS' to New York City this fall!"/>
    <n v="45000"/>
    <n v="46100.69"/>
    <x v="0"/>
    <x v="0"/>
    <x v="0"/>
    <n v="1410444068"/>
    <n v="1407852068"/>
    <x v="2925"/>
    <x v="2921"/>
    <x v="3"/>
    <b v="0"/>
    <n v="199"/>
    <x v="0"/>
    <x v="40"/>
  </r>
  <r>
    <x v="2926"/>
    <x v="2925"/>
    <s v="A musical, by Louis Lagalante and Patty Hamilton, that explores loss and the different ways we can choose to move on from it."/>
    <n v="3000"/>
    <n v="3750"/>
    <x v="0"/>
    <x v="0"/>
    <x v="0"/>
    <n v="1424715779"/>
    <n v="1423506179"/>
    <x v="2926"/>
    <x v="2922"/>
    <x v="0"/>
    <b v="0"/>
    <n v="50"/>
    <x v="0"/>
    <x v="40"/>
  </r>
  <r>
    <x v="2927"/>
    <x v="2926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x v="2927"/>
    <x v="2923"/>
    <x v="3"/>
    <b v="0"/>
    <n v="21"/>
    <x v="0"/>
    <x v="40"/>
  </r>
  <r>
    <x v="2928"/>
    <x v="2927"/>
    <s v="This is a touring production for schools in the Treasure Valley!"/>
    <n v="1000"/>
    <n v="1000"/>
    <x v="0"/>
    <x v="0"/>
    <x v="0"/>
    <n v="1457135846"/>
    <n v="1454543846"/>
    <x v="2928"/>
    <x v="2924"/>
    <x v="2"/>
    <b v="0"/>
    <n v="24"/>
    <x v="0"/>
    <x v="40"/>
  </r>
  <r>
    <x v="2929"/>
    <x v="2928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x v="2929"/>
    <x v="2925"/>
    <x v="3"/>
    <b v="0"/>
    <n v="32"/>
    <x v="0"/>
    <x v="40"/>
  </r>
  <r>
    <x v="2930"/>
    <x v="2929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x v="2930"/>
    <x v="2926"/>
    <x v="0"/>
    <b v="0"/>
    <n v="62"/>
    <x v="0"/>
    <x v="40"/>
  </r>
  <r>
    <x v="2931"/>
    <x v="2930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x v="2931"/>
    <x v="2927"/>
    <x v="3"/>
    <b v="0"/>
    <n v="9"/>
    <x v="0"/>
    <x v="40"/>
  </r>
  <r>
    <x v="2932"/>
    <x v="2931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x v="2932"/>
    <x v="2928"/>
    <x v="0"/>
    <b v="0"/>
    <n v="38"/>
    <x v="0"/>
    <x v="40"/>
  </r>
  <r>
    <x v="2933"/>
    <x v="2932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x v="2933"/>
    <x v="2929"/>
    <x v="2"/>
    <b v="0"/>
    <n v="54"/>
    <x v="0"/>
    <x v="40"/>
  </r>
  <r>
    <x v="2934"/>
    <x v="2933"/>
    <s v="Powerful community theatre production of Jason Robert Brown's &quot;Songs for a New World&quot; in London, Ontario."/>
    <n v="2500"/>
    <n v="2700"/>
    <x v="0"/>
    <x v="5"/>
    <x v="5"/>
    <n v="1402845364"/>
    <n v="1400253364"/>
    <x v="2934"/>
    <x v="2930"/>
    <x v="3"/>
    <b v="0"/>
    <n v="37"/>
    <x v="0"/>
    <x v="40"/>
  </r>
  <r>
    <x v="2935"/>
    <x v="2934"/>
    <s v="Fresco brings a full scale operatic production to your neighborhood - SNOW WHITE, set to the world's greatest music!"/>
    <n v="3500"/>
    <n v="3531"/>
    <x v="0"/>
    <x v="0"/>
    <x v="0"/>
    <n v="1472490000"/>
    <n v="1467468008"/>
    <x v="2935"/>
    <x v="2931"/>
    <x v="2"/>
    <b v="0"/>
    <n v="39"/>
    <x v="0"/>
    <x v="40"/>
  </r>
  <r>
    <x v="2936"/>
    <x v="2935"/>
    <s v="We need your help to complete our musical! Help us add two more original songs to our winter show, Babes in Toyland."/>
    <n v="1000"/>
    <n v="1280"/>
    <x v="0"/>
    <x v="0"/>
    <x v="0"/>
    <n v="1413176340"/>
    <n v="1412091423"/>
    <x v="2936"/>
    <x v="2932"/>
    <x v="3"/>
    <b v="0"/>
    <n v="34"/>
    <x v="0"/>
    <x v="40"/>
  </r>
  <r>
    <x v="2937"/>
    <x v="2936"/>
    <s v="UCAS is a new British musical premiering at the Edinburgh Fringe Festival 2014."/>
    <n v="1500"/>
    <n v="2000"/>
    <x v="0"/>
    <x v="1"/>
    <x v="1"/>
    <n v="1405249113"/>
    <n v="1402657113"/>
    <x v="2937"/>
    <x v="2933"/>
    <x v="3"/>
    <b v="0"/>
    <n v="55"/>
    <x v="0"/>
    <x v="40"/>
  </r>
  <r>
    <x v="2938"/>
    <x v="2937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x v="2938"/>
    <x v="2934"/>
    <x v="0"/>
    <b v="0"/>
    <n v="32"/>
    <x v="0"/>
    <x v="40"/>
  </r>
  <r>
    <x v="2939"/>
    <x v="2938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x v="2939"/>
    <x v="2935"/>
    <x v="3"/>
    <b v="0"/>
    <n v="25"/>
    <x v="0"/>
    <x v="40"/>
  </r>
  <r>
    <x v="2940"/>
    <x v="2939"/>
    <s v="We are asking for people to donate to our theater club, the ITAVA Players, a public high school club from Brooklyn, NY."/>
    <n v="2500"/>
    <n v="2681"/>
    <x v="0"/>
    <x v="0"/>
    <x v="0"/>
    <n v="1421606018"/>
    <n v="1418150018"/>
    <x v="2940"/>
    <x v="2936"/>
    <x v="0"/>
    <b v="0"/>
    <n v="33"/>
    <x v="0"/>
    <x v="40"/>
  </r>
  <r>
    <x v="2941"/>
    <x v="2940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x v="2941"/>
    <x v="2937"/>
    <x v="0"/>
    <b v="0"/>
    <n v="1"/>
    <x v="1"/>
    <x v="38"/>
  </r>
  <r>
    <x v="2942"/>
    <x v="2941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x v="2942"/>
    <x v="2938"/>
    <x v="0"/>
    <b v="0"/>
    <n v="202"/>
    <x v="1"/>
    <x v="38"/>
  </r>
  <r>
    <x v="2943"/>
    <x v="2942"/>
    <s v="Building a Resource Network and Funding Capacity to support, empower and promote Afrocentric Arts in Metro Columbus"/>
    <n v="3000"/>
    <n v="0"/>
    <x v="2"/>
    <x v="0"/>
    <x v="0"/>
    <n v="1428894380"/>
    <n v="1426302380"/>
    <x v="2943"/>
    <x v="2939"/>
    <x v="0"/>
    <b v="0"/>
    <n v="0"/>
    <x v="1"/>
    <x v="38"/>
  </r>
  <r>
    <x v="2944"/>
    <x v="2943"/>
    <s v="Our vision: build and operate a Theater Arts Center for south-central Washington state in Goldendale."/>
    <n v="10000"/>
    <n v="100"/>
    <x v="2"/>
    <x v="0"/>
    <x v="0"/>
    <n v="1433714198"/>
    <n v="1431122198"/>
    <x v="2944"/>
    <x v="2940"/>
    <x v="0"/>
    <b v="0"/>
    <n v="1"/>
    <x v="1"/>
    <x v="38"/>
  </r>
  <r>
    <x v="2945"/>
    <x v="2944"/>
    <s v="Where people that enjoy theater, or just something new can go to have fun and experience varying types of theater in Albuquerque."/>
    <n v="50000"/>
    <n v="0"/>
    <x v="2"/>
    <x v="0"/>
    <x v="0"/>
    <n v="1432437660"/>
    <n v="1429845660"/>
    <x v="2945"/>
    <x v="2941"/>
    <x v="0"/>
    <b v="0"/>
    <n v="0"/>
    <x v="1"/>
    <x v="38"/>
  </r>
  <r>
    <x v="2946"/>
    <x v="2945"/>
    <s v="I have set up a new theatre company, and am looking to raise funds to purchase a venue with a difference to a standard theatre."/>
    <n v="2000"/>
    <n v="2"/>
    <x v="2"/>
    <x v="1"/>
    <x v="1"/>
    <n v="1471265092"/>
    <n v="1468673092"/>
    <x v="2946"/>
    <x v="2942"/>
    <x v="2"/>
    <b v="0"/>
    <n v="2"/>
    <x v="1"/>
    <x v="38"/>
  </r>
  <r>
    <x v="2947"/>
    <x v="2946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x v="2947"/>
    <x v="2943"/>
    <x v="2"/>
    <b v="0"/>
    <n v="13"/>
    <x v="1"/>
    <x v="38"/>
  </r>
  <r>
    <x v="2948"/>
    <x v="2947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x v="2948"/>
    <x v="2944"/>
    <x v="0"/>
    <b v="0"/>
    <n v="9"/>
    <x v="1"/>
    <x v="38"/>
  </r>
  <r>
    <x v="2949"/>
    <x v="2948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x v="2949"/>
    <x v="2945"/>
    <x v="0"/>
    <b v="0"/>
    <n v="2"/>
    <x v="1"/>
    <x v="38"/>
  </r>
  <r>
    <x v="2950"/>
    <x v="2949"/>
    <s v="Help www.KidZoneMuseum.org grow to serve children 1-18 with science, engineering, arts and PLAY especially low-income families."/>
    <n v="5000000"/>
    <n v="0"/>
    <x v="2"/>
    <x v="0"/>
    <x v="0"/>
    <n v="1453538752"/>
    <n v="1450946752"/>
    <x v="2950"/>
    <x v="2946"/>
    <x v="2"/>
    <b v="0"/>
    <n v="0"/>
    <x v="1"/>
    <x v="38"/>
  </r>
  <r>
    <x v="2951"/>
    <x v="2950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x v="2951"/>
    <x v="2947"/>
    <x v="3"/>
    <b v="0"/>
    <n v="58"/>
    <x v="1"/>
    <x v="38"/>
  </r>
  <r>
    <x v="2952"/>
    <x v="2951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x v="2952"/>
    <x v="2948"/>
    <x v="2"/>
    <b v="0"/>
    <n v="8"/>
    <x v="1"/>
    <x v="38"/>
  </r>
  <r>
    <x v="2953"/>
    <x v="2952"/>
    <s v="I want to purchase the former Bread Of Life Church and convert it into a multipurpose theater space for local talent."/>
    <n v="400000"/>
    <n v="605"/>
    <x v="1"/>
    <x v="0"/>
    <x v="0"/>
    <n v="1444330821"/>
    <n v="1441738821"/>
    <x v="2953"/>
    <x v="2949"/>
    <x v="0"/>
    <b v="0"/>
    <n v="3"/>
    <x v="1"/>
    <x v="38"/>
  </r>
  <r>
    <x v="2954"/>
    <x v="2953"/>
    <s v="Independent film theater, studio and tech lab with storefront, open space for creative people to grow their dream into a profit."/>
    <n v="15000"/>
    <n v="0"/>
    <x v="1"/>
    <x v="0"/>
    <x v="0"/>
    <n v="1489669203"/>
    <n v="1487944803"/>
    <x v="2954"/>
    <x v="2950"/>
    <x v="1"/>
    <b v="0"/>
    <n v="0"/>
    <x v="1"/>
    <x v="38"/>
  </r>
  <r>
    <x v="2955"/>
    <x v="2954"/>
    <s v="Stage Door Theater needs a stage for its current and future productions. Can you help?"/>
    <n v="1200"/>
    <n v="715"/>
    <x v="1"/>
    <x v="0"/>
    <x v="0"/>
    <n v="1434476849"/>
    <n v="1431884849"/>
    <x v="2955"/>
    <x v="2951"/>
    <x v="0"/>
    <b v="0"/>
    <n v="11"/>
    <x v="1"/>
    <x v="38"/>
  </r>
  <r>
    <x v="2956"/>
    <x v="2955"/>
    <s v="Family-owned and community-operated haunted Halloween attraction in Bladensburg, OH, needs your help to grow bigger!"/>
    <n v="7900"/>
    <n v="1322"/>
    <x v="1"/>
    <x v="0"/>
    <x v="0"/>
    <n v="1462402850"/>
    <n v="1459810850"/>
    <x v="2956"/>
    <x v="2952"/>
    <x v="2"/>
    <b v="0"/>
    <n v="20"/>
    <x v="1"/>
    <x v="38"/>
  </r>
  <r>
    <x v="2957"/>
    <x v="2956"/>
    <s v="Theatre in Tuscaloosa, AL built in the 1930s.  The headsets seem about that old. They are almost unusable."/>
    <n v="15000"/>
    <n v="280"/>
    <x v="1"/>
    <x v="0"/>
    <x v="0"/>
    <n v="1427498172"/>
    <n v="1422317772"/>
    <x v="2957"/>
    <x v="2953"/>
    <x v="0"/>
    <b v="0"/>
    <n v="3"/>
    <x v="1"/>
    <x v="38"/>
  </r>
  <r>
    <x v="2958"/>
    <x v="2957"/>
    <s v="Chicago Based Theater Company and Venue Dedicated to Social Justice and Mainstreaming the Palestinian Narrative"/>
    <n v="80000"/>
    <n v="0"/>
    <x v="1"/>
    <x v="0"/>
    <x v="0"/>
    <n v="1462729317"/>
    <n v="1457548917"/>
    <x v="2958"/>
    <x v="2954"/>
    <x v="2"/>
    <b v="0"/>
    <n v="0"/>
    <x v="1"/>
    <x v="38"/>
  </r>
  <r>
    <x v="2959"/>
    <x v="2958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x v="2959"/>
    <x v="2955"/>
    <x v="2"/>
    <b v="0"/>
    <n v="0"/>
    <x v="1"/>
    <x v="38"/>
  </r>
  <r>
    <x v="2960"/>
    <x v="2959"/>
    <s v="Built in the late 1800's, this 70K sq. feet estate has fallen into disrepair.  Seeking to buy and convert to useful space"/>
    <n v="30000000"/>
    <n v="0"/>
    <x v="1"/>
    <x v="0"/>
    <x v="0"/>
    <n v="1410459023"/>
    <n v="1407867023"/>
    <x v="2960"/>
    <x v="2956"/>
    <x v="3"/>
    <b v="0"/>
    <n v="0"/>
    <x v="1"/>
    <x v="38"/>
  </r>
  <r>
    <x v="2961"/>
    <x v="2960"/>
    <s v="Teens in Take Note Troupe put on Shakespeare in the Park annually. Keep relevant, family-friendly Shakespeare in the community!"/>
    <n v="5000"/>
    <n v="5481"/>
    <x v="0"/>
    <x v="0"/>
    <x v="0"/>
    <n v="1427342400"/>
    <n v="1424927159"/>
    <x v="2961"/>
    <x v="2957"/>
    <x v="0"/>
    <b v="0"/>
    <n v="108"/>
    <x v="0"/>
    <x v="6"/>
  </r>
  <r>
    <x v="2962"/>
    <x v="2961"/>
    <s v="A pop-up outdoor theatre company bringing accessible Shakespeare to parks and other locations in the greater Phoenix area!"/>
    <n v="1000"/>
    <n v="1218"/>
    <x v="0"/>
    <x v="0"/>
    <x v="0"/>
    <n v="1425193140"/>
    <n v="1422769906"/>
    <x v="2962"/>
    <x v="2958"/>
    <x v="0"/>
    <b v="0"/>
    <n v="20"/>
    <x v="0"/>
    <x v="6"/>
  </r>
  <r>
    <x v="2963"/>
    <x v="2962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x v="2963"/>
    <x v="2959"/>
    <x v="0"/>
    <b v="0"/>
    <n v="98"/>
    <x v="0"/>
    <x v="6"/>
  </r>
  <r>
    <x v="2964"/>
    <x v="2963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x v="2964"/>
    <x v="2960"/>
    <x v="3"/>
    <b v="0"/>
    <n v="196"/>
    <x v="0"/>
    <x v="6"/>
  </r>
  <r>
    <x v="2965"/>
    <x v="2964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x v="2965"/>
    <x v="2961"/>
    <x v="0"/>
    <b v="0"/>
    <n v="39"/>
    <x v="0"/>
    <x v="6"/>
  </r>
  <r>
    <x v="2966"/>
    <x v="2965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x v="2966"/>
    <x v="2962"/>
    <x v="0"/>
    <b v="0"/>
    <n v="128"/>
    <x v="0"/>
    <x v="6"/>
  </r>
  <r>
    <x v="2967"/>
    <x v="2966"/>
    <s v="Scissortail is a story of loss, grief, and recovery based on the events of the 1995 Oklahoma City Bombing."/>
    <n v="5000"/>
    <n v="5696"/>
    <x v="0"/>
    <x v="0"/>
    <x v="0"/>
    <n v="1425872692"/>
    <n v="1423284292"/>
    <x v="2967"/>
    <x v="2963"/>
    <x v="0"/>
    <b v="0"/>
    <n v="71"/>
    <x v="0"/>
    <x v="6"/>
  </r>
  <r>
    <x v="2968"/>
    <x v="2967"/>
    <s v="The Curse of the Babywoman is real â€” and it is coming to FringeNYC this August."/>
    <n v="3500"/>
    <n v="3710"/>
    <x v="0"/>
    <x v="0"/>
    <x v="0"/>
    <n v="1471406340"/>
    <n v="1470227660"/>
    <x v="2968"/>
    <x v="2964"/>
    <x v="2"/>
    <b v="0"/>
    <n v="47"/>
    <x v="0"/>
    <x v="6"/>
  </r>
  <r>
    <x v="2969"/>
    <x v="2968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x v="2969"/>
    <x v="2965"/>
    <x v="0"/>
    <b v="0"/>
    <n v="17"/>
    <x v="0"/>
    <x v="6"/>
  </r>
  <r>
    <x v="2970"/>
    <x v="2969"/>
    <s v="Kara Ayn Napolitano's latest play about a young mother's attempt to reclaim her life after making a serious mistake."/>
    <n v="6000"/>
    <n v="6360"/>
    <x v="0"/>
    <x v="0"/>
    <x v="0"/>
    <n v="1405699451"/>
    <n v="1403107451"/>
    <x v="2970"/>
    <x v="2966"/>
    <x v="3"/>
    <b v="0"/>
    <n v="91"/>
    <x v="0"/>
    <x v="6"/>
  </r>
  <r>
    <x v="2971"/>
    <x v="2970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x v="2971"/>
    <x v="2967"/>
    <x v="3"/>
    <b v="0"/>
    <n v="43"/>
    <x v="0"/>
    <x v="6"/>
  </r>
  <r>
    <x v="2972"/>
    <x v="2971"/>
    <s v="A group of artists. A mythical art piece. A harrowing quest. And some margaritas."/>
    <n v="2000"/>
    <n v="2107"/>
    <x v="0"/>
    <x v="0"/>
    <x v="0"/>
    <n v="1480899600"/>
    <n v="1479609520"/>
    <x v="2972"/>
    <x v="2968"/>
    <x v="2"/>
    <b v="0"/>
    <n v="17"/>
    <x v="0"/>
    <x v="6"/>
  </r>
  <r>
    <x v="2973"/>
    <x v="2972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x v="2973"/>
    <x v="2969"/>
    <x v="2"/>
    <b v="0"/>
    <n v="33"/>
    <x v="0"/>
    <x v="6"/>
  </r>
  <r>
    <x v="2974"/>
    <x v="2973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x v="2974"/>
    <x v="2970"/>
    <x v="3"/>
    <b v="0"/>
    <n v="87"/>
    <x v="0"/>
    <x v="6"/>
  </r>
  <r>
    <x v="2975"/>
    <x v="2974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x v="2975"/>
    <x v="2971"/>
    <x v="3"/>
    <b v="0"/>
    <n v="113"/>
    <x v="0"/>
    <x v="6"/>
  </r>
  <r>
    <x v="2976"/>
    <x v="2975"/>
    <s v="A play that addresses an important social issue, brought to light by members of the UoM Drama Society."/>
    <n v="70"/>
    <n v="120"/>
    <x v="0"/>
    <x v="1"/>
    <x v="1"/>
    <n v="1457870400"/>
    <n v="1456421530"/>
    <x v="2976"/>
    <x v="2972"/>
    <x v="2"/>
    <b v="0"/>
    <n v="14"/>
    <x v="0"/>
    <x v="6"/>
  </r>
  <r>
    <x v="2977"/>
    <x v="2976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x v="2977"/>
    <x v="2973"/>
    <x v="0"/>
    <b v="0"/>
    <n v="30"/>
    <x v="0"/>
    <x v="6"/>
  </r>
  <r>
    <x v="2978"/>
    <x v="2977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x v="2978"/>
    <x v="2974"/>
    <x v="3"/>
    <b v="0"/>
    <n v="16"/>
    <x v="0"/>
    <x v="6"/>
  </r>
  <r>
    <x v="2979"/>
    <x v="2978"/>
    <s v="Dear Stone returns with Yasmina Reza's 'ART', a compelling, clever exploration of friendship under duress. Thanks for watching!"/>
    <n v="5000"/>
    <n v="5070"/>
    <x v="0"/>
    <x v="0"/>
    <x v="0"/>
    <n v="1420524000"/>
    <n v="1419104823"/>
    <x v="2979"/>
    <x v="2975"/>
    <x v="0"/>
    <b v="0"/>
    <n v="46"/>
    <x v="0"/>
    <x v="6"/>
  </r>
  <r>
    <x v="2980"/>
    <x v="2979"/>
    <s v="1 director, 4 actors, and a whole lotta determination. Help us bring this brilliant story to the heart of NYC!"/>
    <n v="3000"/>
    <n v="3275"/>
    <x v="0"/>
    <x v="0"/>
    <x v="0"/>
    <n v="1440381600"/>
    <n v="1438639130"/>
    <x v="2980"/>
    <x v="2976"/>
    <x v="0"/>
    <b v="0"/>
    <n v="24"/>
    <x v="0"/>
    <x v="6"/>
  </r>
  <r>
    <x v="2981"/>
    <x v="2980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x v="2981"/>
    <x v="2977"/>
    <x v="0"/>
    <b v="1"/>
    <n v="97"/>
    <x v="0"/>
    <x v="38"/>
  </r>
  <r>
    <x v="2982"/>
    <x v="2981"/>
    <s v="Renovating this historical landmark, into an arts venue and theatre space for the community."/>
    <n v="5000"/>
    <n v="5103"/>
    <x v="0"/>
    <x v="1"/>
    <x v="1"/>
    <n v="1455208143"/>
    <n v="1452616143"/>
    <x v="2982"/>
    <x v="2978"/>
    <x v="2"/>
    <b v="1"/>
    <n v="59"/>
    <x v="0"/>
    <x v="38"/>
  </r>
  <r>
    <x v="2983"/>
    <x v="2982"/>
    <s v="Dad's Garage Theatre Company needs your help buying our new, forever home by hitting our $150,000 STRETCH GOAL!"/>
    <n v="116000"/>
    <n v="169985.91"/>
    <x v="0"/>
    <x v="0"/>
    <x v="0"/>
    <n v="1415722236"/>
    <n v="1410534636"/>
    <x v="2983"/>
    <x v="2979"/>
    <x v="3"/>
    <b v="1"/>
    <n v="1095"/>
    <x v="0"/>
    <x v="38"/>
  </r>
  <r>
    <x v="2984"/>
    <x v="2983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x v="2984"/>
    <x v="2980"/>
    <x v="2"/>
    <b v="1"/>
    <n v="218"/>
    <x v="0"/>
    <x v="38"/>
  </r>
  <r>
    <x v="2985"/>
    <x v="2984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x v="2985"/>
    <x v="2981"/>
    <x v="2"/>
    <b v="0"/>
    <n v="111"/>
    <x v="0"/>
    <x v="38"/>
  </r>
  <r>
    <x v="2986"/>
    <x v="2985"/>
    <s v="Support the circus arts and help our aerial students work with more height. With your support, we will install beams at 19ft!"/>
    <n v="2400"/>
    <n v="2532"/>
    <x v="0"/>
    <x v="1"/>
    <x v="1"/>
    <n v="1462100406"/>
    <n v="1456920006"/>
    <x v="2986"/>
    <x v="2982"/>
    <x v="2"/>
    <b v="0"/>
    <n v="56"/>
    <x v="0"/>
    <x v="38"/>
  </r>
  <r>
    <x v="2987"/>
    <x v="2986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x v="2987"/>
    <x v="2983"/>
    <x v="2"/>
    <b v="0"/>
    <n v="265"/>
    <x v="0"/>
    <x v="38"/>
  </r>
  <r>
    <x v="2988"/>
    <x v="2987"/>
    <s v="Since October 2015 the Shoebox Theatre has become a hub of creativity - The next step in our journey is to hang stage curtains!"/>
    <n v="1000"/>
    <n v="1000"/>
    <x v="0"/>
    <x v="1"/>
    <x v="1"/>
    <n v="1466412081"/>
    <n v="1463820081"/>
    <x v="2988"/>
    <x v="2984"/>
    <x v="2"/>
    <b v="0"/>
    <n v="28"/>
    <x v="0"/>
    <x v="38"/>
  </r>
  <r>
    <x v="2989"/>
    <x v="2988"/>
    <s v="Bring the movies back to Bethel, Maine."/>
    <n v="20000"/>
    <n v="35307"/>
    <x v="0"/>
    <x v="0"/>
    <x v="0"/>
    <n v="1450673940"/>
    <n v="1448756962"/>
    <x v="2989"/>
    <x v="2985"/>
    <x v="0"/>
    <b v="0"/>
    <n v="364"/>
    <x v="0"/>
    <x v="38"/>
  </r>
  <r>
    <x v="2990"/>
    <x v="2989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x v="2990"/>
    <x v="2986"/>
    <x v="2"/>
    <b v="0"/>
    <n v="27"/>
    <x v="0"/>
    <x v="38"/>
  </r>
  <r>
    <x v="2991"/>
    <x v="2990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x v="2991"/>
    <x v="2987"/>
    <x v="1"/>
    <b v="0"/>
    <n v="93"/>
    <x v="0"/>
    <x v="38"/>
  </r>
  <r>
    <x v="2992"/>
    <x v="2991"/>
    <s v="Creating a non-profit CAFE &amp; VILLAGE COMMONS in SE Portland, in service to Neighbors, Kids, Artists &amp; the Underserved"/>
    <n v="3000"/>
    <n v="3135"/>
    <x v="0"/>
    <x v="0"/>
    <x v="0"/>
    <n v="1476037510"/>
    <n v="1473445510"/>
    <x v="2992"/>
    <x v="2988"/>
    <x v="2"/>
    <b v="0"/>
    <n v="64"/>
    <x v="0"/>
    <x v="38"/>
  </r>
  <r>
    <x v="2993"/>
    <x v="2992"/>
    <s v="Help us build the Kitchen from Hell!"/>
    <n v="1000"/>
    <n v="1003"/>
    <x v="0"/>
    <x v="0"/>
    <x v="0"/>
    <n v="1455998867"/>
    <n v="1453406867"/>
    <x v="2993"/>
    <x v="2989"/>
    <x v="2"/>
    <b v="0"/>
    <n v="22"/>
    <x v="0"/>
    <x v="38"/>
  </r>
  <r>
    <x v="2994"/>
    <x v="2993"/>
    <s v="Help the hosts of the infamous St. Michael sustain and create epic boat parties through Halloween and into 2015"/>
    <n v="300"/>
    <n v="1373.24"/>
    <x v="0"/>
    <x v="1"/>
    <x v="1"/>
    <n v="1412335772"/>
    <n v="1409743772"/>
    <x v="2994"/>
    <x v="2990"/>
    <x v="3"/>
    <b v="0"/>
    <n v="59"/>
    <x v="0"/>
    <x v="38"/>
  </r>
  <r>
    <x v="2995"/>
    <x v="2994"/>
    <s v="Keeping the drive-in culture alive for 6 years, we now ask for your help so we can CREATE A NEW HOME and save 35MM movies!"/>
    <n v="15000"/>
    <n v="15744"/>
    <x v="0"/>
    <x v="0"/>
    <x v="0"/>
    <n v="1484841471"/>
    <n v="1482249471"/>
    <x v="2995"/>
    <x v="2991"/>
    <x v="1"/>
    <b v="0"/>
    <n v="249"/>
    <x v="0"/>
    <x v="38"/>
  </r>
  <r>
    <x v="2996"/>
    <x v="2995"/>
    <s v="A permanent home for comedy in Connecticut in the heart of downtown Hartford."/>
    <n v="35000"/>
    <n v="60180"/>
    <x v="0"/>
    <x v="0"/>
    <x v="0"/>
    <n v="1432677240"/>
    <n v="1427493240"/>
    <x v="2996"/>
    <x v="2992"/>
    <x v="0"/>
    <b v="0"/>
    <n v="392"/>
    <x v="0"/>
    <x v="38"/>
  </r>
  <r>
    <x v="2997"/>
    <x v="2996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x v="2997"/>
    <x v="2993"/>
    <x v="1"/>
    <b v="0"/>
    <n v="115"/>
    <x v="0"/>
    <x v="38"/>
  </r>
  <r>
    <x v="2998"/>
    <x v="2997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x v="2998"/>
    <x v="2994"/>
    <x v="3"/>
    <b v="0"/>
    <n v="433"/>
    <x v="0"/>
    <x v="38"/>
  </r>
  <r>
    <x v="2999"/>
    <x v="2998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x v="2999"/>
    <x v="807"/>
    <x v="1"/>
    <b v="0"/>
    <n v="20"/>
    <x v="0"/>
    <x v="38"/>
  </r>
  <r>
    <x v="3000"/>
    <x v="2999"/>
    <s v="A benefit show featuring musicians, dancers &amp; poets all under age 30 to raise money in support of LGBTQ rights and programs."/>
    <n v="500"/>
    <n v="500"/>
    <x v="0"/>
    <x v="0"/>
    <x v="0"/>
    <n v="1485885600"/>
    <n v="1484682670"/>
    <x v="3000"/>
    <x v="2995"/>
    <x v="1"/>
    <b v="0"/>
    <n v="8"/>
    <x v="0"/>
    <x v="38"/>
  </r>
  <r>
    <x v="3001"/>
    <x v="3000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x v="3001"/>
    <x v="2996"/>
    <x v="2"/>
    <b v="0"/>
    <n v="175"/>
    <x v="0"/>
    <x v="38"/>
  </r>
  <r>
    <x v="3002"/>
    <x v="3001"/>
    <s v="Make the workshop/ small stage space at Jimmy's No 43 even better than before!"/>
    <n v="7000"/>
    <n v="7595.43"/>
    <x v="0"/>
    <x v="0"/>
    <x v="0"/>
    <n v="1356552252"/>
    <n v="1353960252"/>
    <x v="3002"/>
    <x v="2997"/>
    <x v="5"/>
    <b v="0"/>
    <n v="104"/>
    <x v="0"/>
    <x v="38"/>
  </r>
  <r>
    <x v="3003"/>
    <x v="3002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x v="3003"/>
    <x v="2998"/>
    <x v="2"/>
    <b v="0"/>
    <n v="17"/>
    <x v="0"/>
    <x v="38"/>
  </r>
  <r>
    <x v="3004"/>
    <x v="3003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x v="3004"/>
    <x v="2999"/>
    <x v="3"/>
    <b v="0"/>
    <n v="277"/>
    <x v="0"/>
    <x v="38"/>
  </r>
  <r>
    <x v="3005"/>
    <x v="3004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x v="3005"/>
    <x v="3000"/>
    <x v="3"/>
    <b v="0"/>
    <n v="118"/>
    <x v="0"/>
    <x v="38"/>
  </r>
  <r>
    <x v="3006"/>
    <x v="3005"/>
    <s v="We're an affordable theatre and rental space that can be molded into anything by anyone."/>
    <n v="8000"/>
    <n v="8620"/>
    <x v="0"/>
    <x v="5"/>
    <x v="5"/>
    <n v="1418580591"/>
    <n v="1415988591"/>
    <x v="3006"/>
    <x v="3001"/>
    <x v="3"/>
    <b v="0"/>
    <n v="97"/>
    <x v="0"/>
    <x v="38"/>
  </r>
  <r>
    <x v="3007"/>
    <x v="3006"/>
    <s v="Consuite for 2015 CoreCon.  An adventure into insanity."/>
    <n v="600"/>
    <n v="1080"/>
    <x v="0"/>
    <x v="0"/>
    <x v="0"/>
    <n v="1429938683"/>
    <n v="1428124283"/>
    <x v="3007"/>
    <x v="3002"/>
    <x v="0"/>
    <b v="0"/>
    <n v="20"/>
    <x v="0"/>
    <x v="38"/>
  </r>
  <r>
    <x v="3008"/>
    <x v="3007"/>
    <s v="Help fund Silver Spring Stage's HVAC costs for the upcoming year! Don't leave us out in the cold (pun intended)!"/>
    <n v="3000"/>
    <n v="3035"/>
    <x v="0"/>
    <x v="0"/>
    <x v="0"/>
    <n v="1453352719"/>
    <n v="1450760719"/>
    <x v="3008"/>
    <x v="3003"/>
    <x v="2"/>
    <b v="0"/>
    <n v="26"/>
    <x v="0"/>
    <x v="38"/>
  </r>
  <r>
    <x v="3009"/>
    <x v="3008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x v="3009"/>
    <x v="3004"/>
    <x v="3"/>
    <b v="0"/>
    <n v="128"/>
    <x v="0"/>
    <x v="38"/>
  </r>
  <r>
    <x v="3010"/>
    <x v="3009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x v="3010"/>
    <x v="3005"/>
    <x v="0"/>
    <b v="0"/>
    <n v="15"/>
    <x v="0"/>
    <x v="38"/>
  </r>
  <r>
    <x v="3011"/>
    <x v="3010"/>
    <s v="Necesitamos tu ayuda para poder llevar la magia del teatro universitario al Teatro Lagrada de Madrid el 23 de diciembre :)"/>
    <n v="300"/>
    <n v="371"/>
    <x v="0"/>
    <x v="3"/>
    <x v="3"/>
    <n v="1450911540"/>
    <n v="1448536516"/>
    <x v="3011"/>
    <x v="3006"/>
    <x v="0"/>
    <b v="0"/>
    <n v="25"/>
    <x v="0"/>
    <x v="38"/>
  </r>
  <r>
    <x v="3012"/>
    <x v="3011"/>
    <s v="Spring Theatre has recently found a new home in the heart of Winston Salem. We need your help for an up-lifting up-fit!"/>
    <n v="4000"/>
    <n v="4685"/>
    <x v="0"/>
    <x v="0"/>
    <x v="0"/>
    <n v="1423587130"/>
    <n v="1421772730"/>
    <x v="3012"/>
    <x v="3007"/>
    <x v="0"/>
    <b v="0"/>
    <n v="55"/>
    <x v="0"/>
    <x v="38"/>
  </r>
  <r>
    <x v="3013"/>
    <x v="3012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x v="3013"/>
    <x v="3008"/>
    <x v="0"/>
    <b v="0"/>
    <n v="107"/>
    <x v="0"/>
    <x v="38"/>
  </r>
  <r>
    <x v="3014"/>
    <x v="3013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x v="3014"/>
    <x v="3009"/>
    <x v="3"/>
    <b v="0"/>
    <n v="557"/>
    <x v="0"/>
    <x v="38"/>
  </r>
  <r>
    <x v="3015"/>
    <x v="3014"/>
    <s v="We're turning an old yogurt shop into a live theater in downtown Charleston.   Please help us hang our sign!"/>
    <n v="3400"/>
    <n v="3508"/>
    <x v="0"/>
    <x v="0"/>
    <x v="0"/>
    <n v="1402459200"/>
    <n v="1401125238"/>
    <x v="3015"/>
    <x v="3010"/>
    <x v="3"/>
    <b v="0"/>
    <n v="40"/>
    <x v="0"/>
    <x v="38"/>
  </r>
  <r>
    <x v="3016"/>
    <x v="3015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x v="3016"/>
    <x v="3011"/>
    <x v="3"/>
    <b v="0"/>
    <n v="36"/>
    <x v="0"/>
    <x v="38"/>
  </r>
  <r>
    <x v="3017"/>
    <x v="3016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x v="3017"/>
    <x v="3012"/>
    <x v="3"/>
    <b v="0"/>
    <n v="159"/>
    <x v="0"/>
    <x v="38"/>
  </r>
  <r>
    <x v="3018"/>
    <x v="3017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x v="3018"/>
    <x v="3013"/>
    <x v="0"/>
    <b v="0"/>
    <n v="41"/>
    <x v="0"/>
    <x v="38"/>
  </r>
  <r>
    <x v="3019"/>
    <x v="3018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x v="3019"/>
    <x v="3014"/>
    <x v="3"/>
    <b v="0"/>
    <n v="226"/>
    <x v="0"/>
    <x v="38"/>
  </r>
  <r>
    <x v="3020"/>
    <x v="3019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x v="3020"/>
    <x v="3015"/>
    <x v="0"/>
    <b v="0"/>
    <n v="30"/>
    <x v="0"/>
    <x v="38"/>
  </r>
  <r>
    <x v="3021"/>
    <x v="3020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x v="3021"/>
    <x v="3016"/>
    <x v="2"/>
    <b v="0"/>
    <n v="103"/>
    <x v="0"/>
    <x v="38"/>
  </r>
  <r>
    <x v="3022"/>
    <x v="3021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x v="3022"/>
    <x v="3017"/>
    <x v="2"/>
    <b v="0"/>
    <n v="62"/>
    <x v="0"/>
    <x v="38"/>
  </r>
  <r>
    <x v="3023"/>
    <x v="3022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x v="3023"/>
    <x v="3018"/>
    <x v="0"/>
    <b v="0"/>
    <n v="6"/>
    <x v="0"/>
    <x v="38"/>
  </r>
  <r>
    <x v="3024"/>
    <x v="3023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x v="3024"/>
    <x v="3019"/>
    <x v="5"/>
    <b v="0"/>
    <n v="182"/>
    <x v="0"/>
    <x v="38"/>
  </r>
  <r>
    <x v="3025"/>
    <x v="3024"/>
    <s v="Be part of building Cardiff's first pub theatre, located right in the city centre. Launching January 2015."/>
    <n v="2500"/>
    <n v="7555"/>
    <x v="0"/>
    <x v="1"/>
    <x v="1"/>
    <n v="1401465600"/>
    <n v="1399032813"/>
    <x v="3025"/>
    <x v="3020"/>
    <x v="3"/>
    <b v="0"/>
    <n v="145"/>
    <x v="0"/>
    <x v="38"/>
  </r>
  <r>
    <x v="3026"/>
    <x v="3025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x v="3026"/>
    <x v="3021"/>
    <x v="1"/>
    <b v="0"/>
    <n v="25"/>
    <x v="0"/>
    <x v="38"/>
  </r>
  <r>
    <x v="3027"/>
    <x v="3026"/>
    <s v="Wavy says let's LIGHT UP THE RAINBOW STAGE and as our stretch reward we'll throw all of us a PARTY!"/>
    <n v="40000"/>
    <n v="52576"/>
    <x v="0"/>
    <x v="0"/>
    <x v="0"/>
    <n v="1426866851"/>
    <n v="1424278451"/>
    <x v="3027"/>
    <x v="3022"/>
    <x v="0"/>
    <b v="0"/>
    <n v="320"/>
    <x v="0"/>
    <x v="38"/>
  </r>
  <r>
    <x v="3028"/>
    <x v="3027"/>
    <s v="We have a space! Help us fill it with a stage, chairs, gear and audiences' laughter!"/>
    <n v="5000"/>
    <n v="8401"/>
    <x v="0"/>
    <x v="0"/>
    <x v="0"/>
    <n v="1471242025"/>
    <n v="1468650025"/>
    <x v="3028"/>
    <x v="3023"/>
    <x v="2"/>
    <b v="0"/>
    <n v="99"/>
    <x v="0"/>
    <x v="38"/>
  </r>
  <r>
    <x v="3029"/>
    <x v="3028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x v="3029"/>
    <x v="3024"/>
    <x v="3"/>
    <b v="0"/>
    <n v="348"/>
    <x v="0"/>
    <x v="38"/>
  </r>
  <r>
    <x v="3030"/>
    <x v="3029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x v="3030"/>
    <x v="3025"/>
    <x v="0"/>
    <b v="0"/>
    <n v="41"/>
    <x v="0"/>
    <x v="38"/>
  </r>
  <r>
    <x v="3031"/>
    <x v="3030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x v="3031"/>
    <x v="3026"/>
    <x v="2"/>
    <b v="0"/>
    <n v="29"/>
    <x v="0"/>
    <x v="38"/>
  </r>
  <r>
    <x v="3032"/>
    <x v="3031"/>
    <s v="One night only, not-for-profit, neighborhood haunted attraction that will scare your mask off! Coming this Halloween."/>
    <n v="1000"/>
    <n v="1272"/>
    <x v="0"/>
    <x v="0"/>
    <x v="0"/>
    <n v="1441933459"/>
    <n v="1439341459"/>
    <x v="3032"/>
    <x v="3027"/>
    <x v="0"/>
    <b v="0"/>
    <n v="25"/>
    <x v="0"/>
    <x v="38"/>
  </r>
  <r>
    <x v="3033"/>
    <x v="3032"/>
    <s v="Finally Stagelights will have a space of our very own!  Be a part of this exciting new adventure in Greensboro!!"/>
    <n v="3000"/>
    <n v="4396"/>
    <x v="0"/>
    <x v="0"/>
    <x v="0"/>
    <n v="1471487925"/>
    <n v="1468895925"/>
    <x v="3033"/>
    <x v="3028"/>
    <x v="2"/>
    <b v="0"/>
    <n v="23"/>
    <x v="0"/>
    <x v="38"/>
  </r>
  <r>
    <x v="3034"/>
    <x v="3033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x v="3034"/>
    <x v="3029"/>
    <x v="2"/>
    <b v="0"/>
    <n v="1260"/>
    <x v="0"/>
    <x v="38"/>
  </r>
  <r>
    <x v="3035"/>
    <x v="3034"/>
    <s v="Help create a permanent home for live comedy shows and classes in Downtown RVA."/>
    <n v="25000"/>
    <n v="27196.71"/>
    <x v="0"/>
    <x v="0"/>
    <x v="0"/>
    <n v="1367674009"/>
    <n v="1365082009"/>
    <x v="3035"/>
    <x v="3030"/>
    <x v="4"/>
    <b v="0"/>
    <n v="307"/>
    <x v="0"/>
    <x v="38"/>
  </r>
  <r>
    <x v="3036"/>
    <x v="3035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x v="3036"/>
    <x v="3031"/>
    <x v="4"/>
    <b v="0"/>
    <n v="329"/>
    <x v="0"/>
    <x v="38"/>
  </r>
  <r>
    <x v="3037"/>
    <x v="3036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x v="3037"/>
    <x v="3032"/>
    <x v="7"/>
    <b v="0"/>
    <n v="32"/>
    <x v="0"/>
    <x v="38"/>
  </r>
  <r>
    <x v="3038"/>
    <x v="3037"/>
    <s v="Our little theater needs some love. We took over a lab and need to make our space look more inviting and well, like a theater!"/>
    <n v="1000"/>
    <n v="1005"/>
    <x v="0"/>
    <x v="0"/>
    <x v="0"/>
    <n v="1457071397"/>
    <n v="1451887397"/>
    <x v="3038"/>
    <x v="3033"/>
    <x v="2"/>
    <b v="0"/>
    <n v="27"/>
    <x v="0"/>
    <x v="38"/>
  </r>
  <r>
    <x v="3039"/>
    <x v="3038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x v="3039"/>
    <x v="3034"/>
    <x v="4"/>
    <b v="0"/>
    <n v="236"/>
    <x v="0"/>
    <x v="38"/>
  </r>
  <r>
    <x v="3040"/>
    <x v="3039"/>
    <s v="48 hours of deck screws, dry wall, hard hats and needed renovation to help the Jayhawk rise from the ashes."/>
    <n v="3000"/>
    <n v="3225"/>
    <x v="0"/>
    <x v="0"/>
    <x v="0"/>
    <n v="1435359600"/>
    <n v="1434999621"/>
    <x v="3040"/>
    <x v="3035"/>
    <x v="0"/>
    <b v="0"/>
    <n v="42"/>
    <x v="0"/>
    <x v="38"/>
  </r>
  <r>
    <x v="3041"/>
    <x v="3040"/>
    <s v="Privet! Hello! Bon Jour! We are the Arlekin Players Theatre and we need a home."/>
    <n v="8300"/>
    <n v="9170"/>
    <x v="0"/>
    <x v="0"/>
    <x v="0"/>
    <n v="1453323048"/>
    <n v="1450731048"/>
    <x v="3041"/>
    <x v="3036"/>
    <x v="2"/>
    <b v="0"/>
    <n v="95"/>
    <x v="0"/>
    <x v="38"/>
  </r>
  <r>
    <x v="3042"/>
    <x v="3041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x v="3042"/>
    <x v="3037"/>
    <x v="0"/>
    <b v="0"/>
    <n v="37"/>
    <x v="0"/>
    <x v="38"/>
  </r>
  <r>
    <x v="3043"/>
    <x v="3042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x v="3043"/>
    <x v="3038"/>
    <x v="0"/>
    <b v="0"/>
    <n v="128"/>
    <x v="0"/>
    <x v="38"/>
  </r>
  <r>
    <x v="3044"/>
    <x v="3043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x v="3044"/>
    <x v="3039"/>
    <x v="2"/>
    <b v="0"/>
    <n v="156"/>
    <x v="0"/>
    <x v="38"/>
  </r>
  <r>
    <x v="3045"/>
    <x v="3044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x v="3045"/>
    <x v="3040"/>
    <x v="3"/>
    <b v="0"/>
    <n v="64"/>
    <x v="0"/>
    <x v="38"/>
  </r>
  <r>
    <x v="3046"/>
    <x v="3045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x v="3046"/>
    <x v="3041"/>
    <x v="3"/>
    <b v="0"/>
    <n v="58"/>
    <x v="0"/>
    <x v="38"/>
  </r>
  <r>
    <x v="3047"/>
    <x v="3046"/>
    <s v="Hi! We're the Graduating Seniors Acting V Seniors at Temple University! Welcome to our Kick starter Page!"/>
    <n v="500"/>
    <n v="745"/>
    <x v="0"/>
    <x v="0"/>
    <x v="0"/>
    <n v="1461762960"/>
    <n v="1457999054"/>
    <x v="3047"/>
    <x v="3042"/>
    <x v="2"/>
    <b v="0"/>
    <n v="20"/>
    <x v="0"/>
    <x v="38"/>
  </r>
  <r>
    <x v="3048"/>
    <x v="3047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x v="3048"/>
    <x v="3043"/>
    <x v="3"/>
    <b v="0"/>
    <n v="47"/>
    <x v="0"/>
    <x v="38"/>
  </r>
  <r>
    <x v="3049"/>
    <x v="3048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x v="3049"/>
    <x v="3044"/>
    <x v="0"/>
    <b v="0"/>
    <n v="54"/>
    <x v="0"/>
    <x v="38"/>
  </r>
  <r>
    <x v="3050"/>
    <x v="3049"/>
    <s v="Help fund The Black Pearl Consuite at CoreCon VIII: On Ancient Seas!"/>
    <n v="600"/>
    <n v="636"/>
    <x v="0"/>
    <x v="0"/>
    <x v="0"/>
    <n v="1462420960"/>
    <n v="1459828960"/>
    <x v="3050"/>
    <x v="3045"/>
    <x v="2"/>
    <b v="0"/>
    <n v="9"/>
    <x v="0"/>
    <x v="38"/>
  </r>
  <r>
    <x v="3051"/>
    <x v="3050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x v="3051"/>
    <x v="3046"/>
    <x v="1"/>
    <b v="1"/>
    <n v="35"/>
    <x v="1"/>
    <x v="38"/>
  </r>
  <r>
    <x v="3052"/>
    <x v="3051"/>
    <s v="To let the arts continue in Walker Minnesota We need a performing arts space and art gallery"/>
    <n v="50000"/>
    <n v="75"/>
    <x v="2"/>
    <x v="0"/>
    <x v="0"/>
    <n v="1432828740"/>
    <n v="1430237094"/>
    <x v="3052"/>
    <x v="3047"/>
    <x v="0"/>
    <b v="0"/>
    <n v="2"/>
    <x v="1"/>
    <x v="38"/>
  </r>
  <r>
    <x v="3053"/>
    <x v="3052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x v="3053"/>
    <x v="3048"/>
    <x v="3"/>
    <b v="0"/>
    <n v="3"/>
    <x v="1"/>
    <x v="38"/>
  </r>
  <r>
    <x v="3054"/>
    <x v="3053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x v="3054"/>
    <x v="3049"/>
    <x v="0"/>
    <b v="0"/>
    <n v="0"/>
    <x v="1"/>
    <x v="38"/>
  </r>
  <r>
    <x v="3055"/>
    <x v="3054"/>
    <s v="I have been in the Surfing business since 1962 have a collection of surfing memorabilia I would like to open a surfing museum"/>
    <n v="20000"/>
    <n v="1"/>
    <x v="2"/>
    <x v="0"/>
    <x v="0"/>
    <n v="1420844390"/>
    <n v="1415660390"/>
    <x v="3055"/>
    <x v="3050"/>
    <x v="0"/>
    <b v="0"/>
    <n v="1"/>
    <x v="1"/>
    <x v="38"/>
  </r>
  <r>
    <x v="3056"/>
    <x v="3055"/>
    <s v="Looking to establish a communal space for art shows, bands, farmer's markets, environmental education, and traditional skills."/>
    <n v="25000"/>
    <n v="0"/>
    <x v="2"/>
    <x v="0"/>
    <x v="0"/>
    <n v="1412003784"/>
    <n v="1406819784"/>
    <x v="3056"/>
    <x v="3051"/>
    <x v="3"/>
    <b v="0"/>
    <n v="0"/>
    <x v="1"/>
    <x v="38"/>
  </r>
  <r>
    <x v="3057"/>
    <x v="3056"/>
    <s v="A series of 6 educational theme parks. This project is to fund the plans and 3D designs required to build the first park."/>
    <n v="50000"/>
    <n v="0"/>
    <x v="2"/>
    <x v="1"/>
    <x v="1"/>
    <n v="1459694211"/>
    <n v="1457105811"/>
    <x v="3057"/>
    <x v="3052"/>
    <x v="2"/>
    <b v="0"/>
    <n v="0"/>
    <x v="1"/>
    <x v="38"/>
  </r>
  <r>
    <x v="3058"/>
    <x v="3057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x v="3058"/>
    <x v="3053"/>
    <x v="2"/>
    <b v="0"/>
    <n v="3"/>
    <x v="1"/>
    <x v="38"/>
  </r>
  <r>
    <x v="3059"/>
    <x v="3058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x v="3059"/>
    <x v="3054"/>
    <x v="3"/>
    <b v="0"/>
    <n v="11"/>
    <x v="1"/>
    <x v="38"/>
  </r>
  <r>
    <x v="3060"/>
    <x v="3059"/>
    <s v="Save the historic Roxy theatre in Bremerton WA from being repurposed as office space."/>
    <n v="220000"/>
    <n v="335"/>
    <x v="2"/>
    <x v="0"/>
    <x v="0"/>
    <n v="1443422134"/>
    <n v="1440830134"/>
    <x v="3060"/>
    <x v="3055"/>
    <x v="0"/>
    <b v="0"/>
    <n v="6"/>
    <x v="1"/>
    <x v="38"/>
  </r>
  <r>
    <x v="3061"/>
    <x v="3060"/>
    <s v="Save a historic Local theater."/>
    <n v="1000000"/>
    <n v="0"/>
    <x v="2"/>
    <x v="0"/>
    <x v="0"/>
    <n v="1407955748"/>
    <n v="1405363748"/>
    <x v="3061"/>
    <x v="3056"/>
    <x v="3"/>
    <b v="0"/>
    <n v="0"/>
    <x v="1"/>
    <x v="38"/>
  </r>
  <r>
    <x v="3062"/>
    <x v="3061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x v="3062"/>
    <x v="3057"/>
    <x v="0"/>
    <b v="0"/>
    <n v="67"/>
    <x v="1"/>
    <x v="38"/>
  </r>
  <r>
    <x v="3063"/>
    <x v="3062"/>
    <s v="Members of the local Miami music scene are putting together a venue/creative space in Kendall!"/>
    <n v="3000"/>
    <n v="587"/>
    <x v="2"/>
    <x v="0"/>
    <x v="0"/>
    <n v="1477174138"/>
    <n v="1474150138"/>
    <x v="3063"/>
    <x v="3058"/>
    <x v="2"/>
    <b v="0"/>
    <n v="23"/>
    <x v="1"/>
    <x v="38"/>
  </r>
  <r>
    <x v="3064"/>
    <x v="3063"/>
    <s v="An epicenter for connection, creation and expression of the community."/>
    <n v="75000"/>
    <n v="8471"/>
    <x v="2"/>
    <x v="0"/>
    <x v="0"/>
    <n v="1448175540"/>
    <n v="1445483246"/>
    <x v="3064"/>
    <x v="3059"/>
    <x v="0"/>
    <b v="0"/>
    <n v="72"/>
    <x v="1"/>
    <x v="38"/>
  </r>
  <r>
    <x v="3065"/>
    <x v="3064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x v="3065"/>
    <x v="3060"/>
    <x v="3"/>
    <b v="0"/>
    <n v="2"/>
    <x v="1"/>
    <x v="38"/>
  </r>
  <r>
    <x v="3066"/>
    <x v="3065"/>
    <s v="Our mission is to offer an innovative family watersports attraction that is fun, safe, economical and a leader in its field."/>
    <n v="350000"/>
    <n v="41950"/>
    <x v="2"/>
    <x v="2"/>
    <x v="2"/>
    <n v="1468128537"/>
    <n v="1465536537"/>
    <x v="3066"/>
    <x v="3061"/>
    <x v="2"/>
    <b v="0"/>
    <n v="15"/>
    <x v="1"/>
    <x v="38"/>
  </r>
  <r>
    <x v="3067"/>
    <x v="3066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x v="3067"/>
    <x v="3062"/>
    <x v="0"/>
    <b v="0"/>
    <n v="1"/>
    <x v="1"/>
    <x v="38"/>
  </r>
  <r>
    <x v="3068"/>
    <x v="3067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x v="3068"/>
    <x v="3063"/>
    <x v="0"/>
    <b v="0"/>
    <n v="2"/>
    <x v="1"/>
    <x v="38"/>
  </r>
  <r>
    <x v="3069"/>
    <x v="3068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x v="3069"/>
    <x v="3064"/>
    <x v="3"/>
    <b v="0"/>
    <n v="7"/>
    <x v="1"/>
    <x v="38"/>
  </r>
  <r>
    <x v="3070"/>
    <x v="3069"/>
    <s v="Liverpool's 1st purpose built 7 night a week comedy club, bar &amp; restaurant with live music &amp; much more"/>
    <n v="10000"/>
    <n v="334"/>
    <x v="2"/>
    <x v="1"/>
    <x v="1"/>
    <n v="1481132169"/>
    <n v="1479317769"/>
    <x v="3070"/>
    <x v="3065"/>
    <x v="2"/>
    <b v="0"/>
    <n v="16"/>
    <x v="1"/>
    <x v="38"/>
  </r>
  <r>
    <x v="3071"/>
    <x v="3070"/>
    <s v="Anyone can create. They just need a place and an opportunity. The Echo Theatre (Provo) provides that opportunity."/>
    <n v="12000"/>
    <n v="7173"/>
    <x v="2"/>
    <x v="0"/>
    <x v="0"/>
    <n v="1429595940"/>
    <n v="1428082481"/>
    <x v="3071"/>
    <x v="3066"/>
    <x v="0"/>
    <b v="0"/>
    <n v="117"/>
    <x v="1"/>
    <x v="38"/>
  </r>
  <r>
    <x v="3072"/>
    <x v="3071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x v="3072"/>
    <x v="3067"/>
    <x v="2"/>
    <b v="0"/>
    <n v="2"/>
    <x v="1"/>
    <x v="38"/>
  </r>
  <r>
    <x v="3073"/>
    <x v="3072"/>
    <s v="Conversion of a long dormant synagogue into a Performing and Visual Arts Center, revitalizing Rochester's inner city."/>
    <n v="2800000"/>
    <n v="645"/>
    <x v="2"/>
    <x v="0"/>
    <x v="0"/>
    <n v="1434309540"/>
    <n v="1429287900"/>
    <x v="3073"/>
    <x v="3068"/>
    <x v="0"/>
    <b v="0"/>
    <n v="7"/>
    <x v="1"/>
    <x v="38"/>
  </r>
  <r>
    <x v="3074"/>
    <x v="3073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x v="3074"/>
    <x v="3069"/>
    <x v="2"/>
    <b v="0"/>
    <n v="3"/>
    <x v="1"/>
    <x v="38"/>
  </r>
  <r>
    <x v="3075"/>
    <x v="3074"/>
    <s v="Magic Morgan &amp; Liliana are raising funds to expand their famed traveling magic show to a theater of magic."/>
    <n v="15000"/>
    <n v="1296"/>
    <x v="2"/>
    <x v="0"/>
    <x v="0"/>
    <n v="1471573640"/>
    <n v="1467253640"/>
    <x v="3075"/>
    <x v="3070"/>
    <x v="2"/>
    <b v="0"/>
    <n v="20"/>
    <x v="1"/>
    <x v="38"/>
  </r>
  <r>
    <x v="3076"/>
    <x v="3075"/>
    <s v="Helping female comedians get in their 10,000 Hours of practice!"/>
    <n v="10000"/>
    <n v="1506"/>
    <x v="2"/>
    <x v="0"/>
    <x v="0"/>
    <n v="1444405123"/>
    <n v="1439221123"/>
    <x v="3076"/>
    <x v="3071"/>
    <x v="0"/>
    <b v="0"/>
    <n v="50"/>
    <x v="1"/>
    <x v="38"/>
  </r>
  <r>
    <x v="3077"/>
    <x v="3076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x v="3077"/>
    <x v="3072"/>
    <x v="1"/>
    <b v="0"/>
    <n v="2"/>
    <x v="1"/>
    <x v="38"/>
  </r>
  <r>
    <x v="3078"/>
    <x v="3077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x v="3078"/>
    <x v="3073"/>
    <x v="0"/>
    <b v="0"/>
    <n v="3"/>
    <x v="1"/>
    <x v="38"/>
  </r>
  <r>
    <x v="3079"/>
    <x v="3078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x v="3079"/>
    <x v="3074"/>
    <x v="0"/>
    <b v="0"/>
    <n v="27"/>
    <x v="1"/>
    <x v="38"/>
  </r>
  <r>
    <x v="3080"/>
    <x v="3079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x v="3080"/>
    <x v="3075"/>
    <x v="3"/>
    <b v="0"/>
    <n v="7"/>
    <x v="1"/>
    <x v="38"/>
  </r>
  <r>
    <x v="3081"/>
    <x v="3080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x v="3081"/>
    <x v="3076"/>
    <x v="0"/>
    <b v="0"/>
    <n v="5"/>
    <x v="1"/>
    <x v="38"/>
  </r>
  <r>
    <x v="3082"/>
    <x v="3081"/>
    <s v="Help expand the time of everyones favorite magic store!  It currently limited to 3 days a week. If not for you, then the children!"/>
    <n v="9000"/>
    <n v="0"/>
    <x v="2"/>
    <x v="0"/>
    <x v="0"/>
    <n v="1447628946"/>
    <n v="1445033346"/>
    <x v="3082"/>
    <x v="3077"/>
    <x v="0"/>
    <b v="0"/>
    <n v="0"/>
    <x v="1"/>
    <x v="38"/>
  </r>
  <r>
    <x v="3083"/>
    <x v="3082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x v="3083"/>
    <x v="3078"/>
    <x v="3"/>
    <b v="0"/>
    <n v="3"/>
    <x v="1"/>
    <x v="38"/>
  </r>
  <r>
    <x v="3084"/>
    <x v="3083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x v="3084"/>
    <x v="3079"/>
    <x v="0"/>
    <b v="0"/>
    <n v="6"/>
    <x v="1"/>
    <x v="38"/>
  </r>
  <r>
    <x v="3085"/>
    <x v="3084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x v="3085"/>
    <x v="3080"/>
    <x v="0"/>
    <b v="0"/>
    <n v="9"/>
    <x v="1"/>
    <x v="38"/>
  </r>
  <r>
    <x v="3086"/>
    <x v="3085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x v="3086"/>
    <x v="3081"/>
    <x v="0"/>
    <b v="0"/>
    <n v="3"/>
    <x v="1"/>
    <x v="38"/>
  </r>
  <r>
    <x v="3087"/>
    <x v="3086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x v="3087"/>
    <x v="3082"/>
    <x v="2"/>
    <b v="0"/>
    <n v="2"/>
    <x v="1"/>
    <x v="38"/>
  </r>
  <r>
    <x v="3088"/>
    <x v="3087"/>
    <s v="We believe it's time to open a visitor's center that highlights the small towns of the upper Midwest."/>
    <n v="65000"/>
    <n v="126"/>
    <x v="2"/>
    <x v="0"/>
    <x v="0"/>
    <n v="1420724460"/>
    <n v="1418046247"/>
    <x v="3088"/>
    <x v="3083"/>
    <x v="0"/>
    <b v="0"/>
    <n v="3"/>
    <x v="1"/>
    <x v="38"/>
  </r>
  <r>
    <x v="3089"/>
    <x v="3088"/>
    <s v="A community space in Somerville, MA to celebrate the beautiful intersection of sports and creativity."/>
    <n v="25000"/>
    <n v="5854"/>
    <x v="2"/>
    <x v="0"/>
    <x v="0"/>
    <n v="1468029540"/>
    <n v="1465304483"/>
    <x v="3089"/>
    <x v="3084"/>
    <x v="2"/>
    <b v="0"/>
    <n v="45"/>
    <x v="1"/>
    <x v="38"/>
  </r>
  <r>
    <x v="3090"/>
    <x v="3089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x v="3090"/>
    <x v="3085"/>
    <x v="0"/>
    <b v="0"/>
    <n v="9"/>
    <x v="1"/>
    <x v="38"/>
  </r>
  <r>
    <x v="3091"/>
    <x v="3090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x v="3091"/>
    <x v="3086"/>
    <x v="2"/>
    <b v="0"/>
    <n v="9"/>
    <x v="1"/>
    <x v="38"/>
  </r>
  <r>
    <x v="3092"/>
    <x v="3091"/>
    <s v="Our goal is to purchase a theater on the Upper East Side of Manhattan that will act as a home for four theater companies."/>
    <n v="100000"/>
    <n v="1183.19"/>
    <x v="2"/>
    <x v="0"/>
    <x v="0"/>
    <n v="1444946400"/>
    <n v="1441723912"/>
    <x v="3092"/>
    <x v="3087"/>
    <x v="0"/>
    <b v="0"/>
    <n v="21"/>
    <x v="1"/>
    <x v="38"/>
  </r>
  <r>
    <x v="3093"/>
    <x v="3092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x v="3093"/>
    <x v="2806"/>
    <x v="3"/>
    <b v="0"/>
    <n v="17"/>
    <x v="1"/>
    <x v="38"/>
  </r>
  <r>
    <x v="3094"/>
    <x v="3093"/>
    <s v="This is a Kickstarter to help with the start up costs for Illusionist, Chris Lengyel's Summer 2016 Tour!"/>
    <n v="100000"/>
    <n v="25"/>
    <x v="2"/>
    <x v="0"/>
    <x v="0"/>
    <n v="1442775956"/>
    <n v="1437591956"/>
    <x v="3094"/>
    <x v="3088"/>
    <x v="0"/>
    <b v="0"/>
    <n v="1"/>
    <x v="1"/>
    <x v="38"/>
  </r>
  <r>
    <x v="3095"/>
    <x v="3094"/>
    <s v="We are a small theatre company looking to provide world class theatre to the working class in the Greater New York area."/>
    <n v="14920"/>
    <n v="50"/>
    <x v="2"/>
    <x v="0"/>
    <x v="0"/>
    <n v="1470011780"/>
    <n v="1464827780"/>
    <x v="3095"/>
    <x v="3089"/>
    <x v="2"/>
    <b v="0"/>
    <n v="1"/>
    <x v="1"/>
    <x v="38"/>
  </r>
  <r>
    <x v="3096"/>
    <x v="3095"/>
    <s v="To create a learning center for acting and all art types including anything that expresses the emotion of the human spirit."/>
    <n v="20000"/>
    <n v="795"/>
    <x v="2"/>
    <x v="0"/>
    <x v="0"/>
    <n v="1432151326"/>
    <n v="1429559326"/>
    <x v="3096"/>
    <x v="3090"/>
    <x v="0"/>
    <b v="0"/>
    <n v="14"/>
    <x v="1"/>
    <x v="38"/>
  </r>
  <r>
    <x v="3097"/>
    <x v="3096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x v="3097"/>
    <x v="3091"/>
    <x v="2"/>
    <b v="0"/>
    <n v="42"/>
    <x v="1"/>
    <x v="38"/>
  </r>
  <r>
    <x v="3098"/>
    <x v="3097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x v="3098"/>
    <x v="3092"/>
    <x v="2"/>
    <b v="0"/>
    <n v="27"/>
    <x v="1"/>
    <x v="38"/>
  </r>
  <r>
    <x v="3099"/>
    <x v="3098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x v="3099"/>
    <x v="3093"/>
    <x v="2"/>
    <b v="0"/>
    <n v="5"/>
    <x v="1"/>
    <x v="38"/>
  </r>
  <r>
    <x v="3100"/>
    <x v="3099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x v="3100"/>
    <x v="3094"/>
    <x v="3"/>
    <b v="0"/>
    <n v="13"/>
    <x v="1"/>
    <x v="38"/>
  </r>
  <r>
    <x v="3101"/>
    <x v="3100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x v="3101"/>
    <x v="3095"/>
    <x v="0"/>
    <b v="0"/>
    <n v="12"/>
    <x v="1"/>
    <x v="38"/>
  </r>
  <r>
    <x v="3102"/>
    <x v="3101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x v="3102"/>
    <x v="3096"/>
    <x v="2"/>
    <b v="0"/>
    <n v="90"/>
    <x v="1"/>
    <x v="38"/>
  </r>
  <r>
    <x v="3103"/>
    <x v="3102"/>
    <s v="Creating a place for local artists to perform, at substantially less cost for them"/>
    <n v="4100"/>
    <n v="11"/>
    <x v="2"/>
    <x v="0"/>
    <x v="0"/>
    <n v="1434080706"/>
    <n v="1428896706"/>
    <x v="3103"/>
    <x v="3097"/>
    <x v="0"/>
    <b v="0"/>
    <n v="2"/>
    <x v="1"/>
    <x v="38"/>
  </r>
  <r>
    <x v="3104"/>
    <x v="3103"/>
    <s v="The Loft is CQEAP's latest studio. Located in Rockhampton's CBD we'll be running performing arts workshops for 5yrs to adults."/>
    <n v="4000"/>
    <n v="1185"/>
    <x v="2"/>
    <x v="2"/>
    <x v="2"/>
    <n v="1422928800"/>
    <n v="1420235311"/>
    <x v="3104"/>
    <x v="3098"/>
    <x v="0"/>
    <b v="0"/>
    <n v="5"/>
    <x v="1"/>
    <x v="38"/>
  </r>
  <r>
    <x v="3105"/>
    <x v="3104"/>
    <s v="My hope is to raise $5845 and replace old stained and mismatched border curtains, cyclorama curtain, and backdrop."/>
    <n v="5845"/>
    <n v="2476"/>
    <x v="2"/>
    <x v="0"/>
    <x v="0"/>
    <n v="1413694800"/>
    <n v="1408986916"/>
    <x v="3105"/>
    <x v="3099"/>
    <x v="3"/>
    <b v="0"/>
    <n v="31"/>
    <x v="1"/>
    <x v="38"/>
  </r>
  <r>
    <x v="3106"/>
    <x v="3105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x v="3106"/>
    <x v="3100"/>
    <x v="0"/>
    <b v="0"/>
    <n v="4"/>
    <x v="1"/>
    <x v="38"/>
  </r>
  <r>
    <x v="3107"/>
    <x v="3106"/>
    <s v="When opportunity knocks, we answer!  Help expand the ravishingly talented troupe into a new and exciting market and venue!"/>
    <n v="40000"/>
    <n v="7905"/>
    <x v="2"/>
    <x v="0"/>
    <x v="0"/>
    <n v="1431372751"/>
    <n v="1430767951"/>
    <x v="3107"/>
    <x v="3101"/>
    <x v="0"/>
    <b v="0"/>
    <n v="29"/>
    <x v="1"/>
    <x v="38"/>
  </r>
  <r>
    <x v="3108"/>
    <x v="3107"/>
    <s v="We need a permanent home for the theater!"/>
    <n v="50000"/>
    <n v="26"/>
    <x v="2"/>
    <x v="0"/>
    <x v="0"/>
    <n v="1430234394"/>
    <n v="1425053994"/>
    <x v="3108"/>
    <x v="3102"/>
    <x v="0"/>
    <b v="0"/>
    <n v="2"/>
    <x v="1"/>
    <x v="38"/>
  </r>
  <r>
    <x v="3109"/>
    <x v="3108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x v="3109"/>
    <x v="3103"/>
    <x v="3"/>
    <b v="0"/>
    <n v="114"/>
    <x v="1"/>
    <x v="38"/>
  </r>
  <r>
    <x v="3110"/>
    <x v="3109"/>
    <s v="Cat People Unite! It's time we get a space of our own to relax, socialize and learn! Join the Catmunity!"/>
    <n v="25000"/>
    <n v="10"/>
    <x v="2"/>
    <x v="0"/>
    <x v="0"/>
    <n v="1487465119"/>
    <n v="1484009119"/>
    <x v="3110"/>
    <x v="3104"/>
    <x v="1"/>
    <b v="0"/>
    <n v="1"/>
    <x v="1"/>
    <x v="38"/>
  </r>
  <r>
    <x v="3111"/>
    <x v="3110"/>
    <s v="Help All Puppet Players perform it's 2015 season in a beautiful 200 seat theater for an entire year."/>
    <n v="20000"/>
    <n v="5328"/>
    <x v="2"/>
    <x v="0"/>
    <x v="0"/>
    <n v="1412432220"/>
    <n v="1409753820"/>
    <x v="3111"/>
    <x v="3105"/>
    <x v="3"/>
    <b v="0"/>
    <n v="76"/>
    <x v="1"/>
    <x v="38"/>
  </r>
  <r>
    <x v="3112"/>
    <x v="3111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x v="3112"/>
    <x v="3106"/>
    <x v="2"/>
    <b v="0"/>
    <n v="9"/>
    <x v="1"/>
    <x v="38"/>
  </r>
  <r>
    <x v="3113"/>
    <x v="3112"/>
    <s v="An arts and craft beer theater showcasing local talent, locally crafted beer and providing performance and rehearsal space."/>
    <n v="109225"/>
    <n v="4635"/>
    <x v="2"/>
    <x v="0"/>
    <x v="0"/>
    <n v="1429291982"/>
    <n v="1426699982"/>
    <x v="3113"/>
    <x v="3107"/>
    <x v="0"/>
    <b v="0"/>
    <n v="37"/>
    <x v="1"/>
    <x v="38"/>
  </r>
  <r>
    <x v="3114"/>
    <x v="3113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x v="3114"/>
    <x v="3108"/>
    <x v="3"/>
    <b v="0"/>
    <n v="0"/>
    <x v="1"/>
    <x v="38"/>
  </r>
  <r>
    <x v="3115"/>
    <x v="3114"/>
    <s v="We are creating a mobile community devoted to the spreading and sharing of spoken word and other kinds of storytelling."/>
    <n v="10000"/>
    <n v="300"/>
    <x v="2"/>
    <x v="11"/>
    <x v="9"/>
    <n v="1465123427"/>
    <n v="1462531427"/>
    <x v="3115"/>
    <x v="3109"/>
    <x v="2"/>
    <b v="0"/>
    <n v="1"/>
    <x v="1"/>
    <x v="38"/>
  </r>
  <r>
    <x v="3116"/>
    <x v="3115"/>
    <s v="Creating a consuite for CoreCon. A focus on the insanity of asylums and early medical practices from history."/>
    <n v="750"/>
    <n v="430"/>
    <x v="2"/>
    <x v="0"/>
    <x v="0"/>
    <n v="1427890925"/>
    <n v="1426681325"/>
    <x v="3116"/>
    <x v="3110"/>
    <x v="0"/>
    <b v="0"/>
    <n v="10"/>
    <x v="1"/>
    <x v="38"/>
  </r>
  <r>
    <x v="3117"/>
    <x v="3116"/>
    <s v="Performing Arts workshops, for young people aged 5 -16, exploring how the sea has shaped Cowes as a settlement."/>
    <n v="1000"/>
    <n v="1"/>
    <x v="2"/>
    <x v="1"/>
    <x v="1"/>
    <n v="1464354720"/>
    <n v="1463648360"/>
    <x v="3117"/>
    <x v="3111"/>
    <x v="2"/>
    <b v="0"/>
    <n v="1"/>
    <x v="1"/>
    <x v="38"/>
  </r>
  <r>
    <x v="3118"/>
    <x v="3117"/>
    <s v="a magical place for all kind of people, like a fairytaile in all colours"/>
    <n v="500000"/>
    <n v="1550"/>
    <x v="2"/>
    <x v="11"/>
    <x v="9"/>
    <n v="1467473723"/>
    <n v="1465832123"/>
    <x v="3118"/>
    <x v="3112"/>
    <x v="2"/>
    <b v="0"/>
    <n v="2"/>
    <x v="1"/>
    <x v="38"/>
  </r>
  <r>
    <x v="3119"/>
    <x v="3118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x v="3119"/>
    <x v="3113"/>
    <x v="0"/>
    <b v="0"/>
    <n v="1"/>
    <x v="1"/>
    <x v="38"/>
  </r>
  <r>
    <x v="3120"/>
    <x v="3119"/>
    <s v="Wij willen Tropicana het subtropisch zwemparadijs van Rotterdam op een nieuwe locatie gaan bouwen."/>
    <n v="1300000"/>
    <n v="128"/>
    <x v="2"/>
    <x v="9"/>
    <x v="3"/>
    <n v="1462484196"/>
    <n v="1457303796"/>
    <x v="3120"/>
    <x v="3114"/>
    <x v="2"/>
    <b v="0"/>
    <n v="10"/>
    <x v="1"/>
    <x v="38"/>
  </r>
  <r>
    <x v="3121"/>
    <x v="3120"/>
    <s v="I going to build a theatre for a local ant farm so that Ants can put on their theatre productions."/>
    <n v="1500"/>
    <n v="10"/>
    <x v="1"/>
    <x v="5"/>
    <x v="5"/>
    <n v="1411748335"/>
    <n v="1406564335"/>
    <x v="3121"/>
    <x v="3115"/>
    <x v="3"/>
    <b v="0"/>
    <n v="1"/>
    <x v="1"/>
    <x v="38"/>
  </r>
  <r>
    <x v="3122"/>
    <x v="3121"/>
    <s v="cancelled until further notice"/>
    <n v="199"/>
    <n v="116"/>
    <x v="1"/>
    <x v="0"/>
    <x v="0"/>
    <n v="1478733732"/>
    <n v="1478298132"/>
    <x v="3122"/>
    <x v="3116"/>
    <x v="2"/>
    <b v="0"/>
    <n v="2"/>
    <x v="1"/>
    <x v="38"/>
  </r>
  <r>
    <x v="3123"/>
    <x v="3122"/>
    <s v="The Larchmont Playhouse is threatened! Help save the theater by becoming a Preservation Member of The Larchmont Playhouse."/>
    <n v="125000"/>
    <n v="85192"/>
    <x v="1"/>
    <x v="0"/>
    <x v="0"/>
    <n v="1468108198"/>
    <n v="1465516198"/>
    <x v="3123"/>
    <x v="3117"/>
    <x v="2"/>
    <b v="0"/>
    <n v="348"/>
    <x v="1"/>
    <x v="38"/>
  </r>
  <r>
    <x v="3124"/>
    <x v="3123"/>
    <s v="A place where kids/ teens' dreams come true, and one finds there home without sparkly red shoes!"/>
    <n v="800000"/>
    <n v="26"/>
    <x v="1"/>
    <x v="0"/>
    <x v="0"/>
    <n v="1422902601"/>
    <n v="1417718601"/>
    <x v="3124"/>
    <x v="3118"/>
    <x v="0"/>
    <b v="0"/>
    <n v="4"/>
    <x v="1"/>
    <x v="38"/>
  </r>
  <r>
    <x v="3125"/>
    <x v="3124"/>
    <s v="N/A"/>
    <n v="1500000"/>
    <n v="0"/>
    <x v="1"/>
    <x v="0"/>
    <x v="0"/>
    <n v="1452142672"/>
    <n v="1449550672"/>
    <x v="3125"/>
    <x v="3119"/>
    <x v="2"/>
    <b v="0"/>
    <n v="0"/>
    <x v="1"/>
    <x v="38"/>
  </r>
  <r>
    <x v="3126"/>
    <x v="3125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x v="3126"/>
    <x v="3120"/>
    <x v="2"/>
    <b v="0"/>
    <n v="17"/>
    <x v="1"/>
    <x v="38"/>
  </r>
  <r>
    <x v="3127"/>
    <x v="3126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x v="3127"/>
    <x v="3121"/>
    <x v="0"/>
    <b v="0"/>
    <n v="0"/>
    <x v="1"/>
    <x v="38"/>
  </r>
  <r>
    <x v="3128"/>
    <x v="3127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x v="3128"/>
    <x v="3122"/>
    <x v="1"/>
    <b v="0"/>
    <n v="117"/>
    <x v="1"/>
    <x v="6"/>
  </r>
  <r>
    <x v="3129"/>
    <x v="3128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x v="3129"/>
    <x v="3123"/>
    <x v="1"/>
    <b v="0"/>
    <n v="1"/>
    <x v="1"/>
    <x v="6"/>
  </r>
  <r>
    <x v="3130"/>
    <x v="3129"/>
    <s v="A shockingly relevant modern take on a 2,000-year-old tragedy that confronts current gender politics."/>
    <n v="10000"/>
    <n v="375"/>
    <x v="3"/>
    <x v="0"/>
    <x v="0"/>
    <n v="1492145940"/>
    <n v="1489504916"/>
    <x v="3130"/>
    <x v="3124"/>
    <x v="1"/>
    <b v="0"/>
    <n v="4"/>
    <x v="1"/>
    <x v="6"/>
  </r>
  <r>
    <x v="3131"/>
    <x v="3130"/>
    <s v="A Staged Reading of &quot;Snake Eyes,&quot; a new play by Alex Rafala"/>
    <n v="4100"/>
    <n v="645"/>
    <x v="3"/>
    <x v="0"/>
    <x v="0"/>
    <n v="1491656045"/>
    <n v="1489067645"/>
    <x v="3131"/>
    <x v="3125"/>
    <x v="1"/>
    <b v="0"/>
    <n v="12"/>
    <x v="1"/>
    <x v="6"/>
  </r>
  <r>
    <x v="3132"/>
    <x v="3131"/>
    <s v="Smells Like Money, Drips Like Honey, Taste Like Mocha, Better Run AWAY"/>
    <n v="30000"/>
    <n v="10"/>
    <x v="3"/>
    <x v="0"/>
    <x v="0"/>
    <n v="1492759460"/>
    <n v="1487579060"/>
    <x v="3132"/>
    <x v="3126"/>
    <x v="1"/>
    <b v="0"/>
    <n v="1"/>
    <x v="1"/>
    <x v="6"/>
  </r>
  <r>
    <x v="3133"/>
    <x v="3132"/>
    <s v="TwentySomething is taking Hell Has No Fury to Edinburgh! _x000a_We're looking for your support to get us there."/>
    <n v="500"/>
    <n v="540"/>
    <x v="3"/>
    <x v="1"/>
    <x v="1"/>
    <n v="1490358834"/>
    <n v="1487770434"/>
    <x v="3133"/>
    <x v="3127"/>
    <x v="1"/>
    <b v="0"/>
    <n v="16"/>
    <x v="1"/>
    <x v="6"/>
  </r>
  <r>
    <x v="3134"/>
    <x v="3133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x v="3134"/>
    <x v="3128"/>
    <x v="1"/>
    <b v="0"/>
    <n v="12"/>
    <x v="1"/>
    <x v="6"/>
  </r>
  <r>
    <x v="3135"/>
    <x v="3134"/>
    <s v="SEVEN tells the true stories of 7 women who bravely fought for the well-being of women, families, and children around the globe."/>
    <n v="777"/>
    <n v="162"/>
    <x v="3"/>
    <x v="0"/>
    <x v="0"/>
    <n v="1491277121"/>
    <n v="1489376321"/>
    <x v="3135"/>
    <x v="3129"/>
    <x v="1"/>
    <b v="0"/>
    <n v="7"/>
    <x v="1"/>
    <x v="6"/>
  </r>
  <r>
    <x v="3136"/>
    <x v="3135"/>
    <s v="Help emberfly theatre put on their first production Heroines and pay our actors and creative team! Follow us @emberflytheatre"/>
    <n v="500"/>
    <n v="639"/>
    <x v="3"/>
    <x v="1"/>
    <x v="1"/>
    <n v="1491001140"/>
    <n v="1487847954"/>
    <x v="3136"/>
    <x v="3130"/>
    <x v="1"/>
    <b v="0"/>
    <n v="22"/>
    <x v="1"/>
    <x v="6"/>
  </r>
  <r>
    <x v="3137"/>
    <x v="3136"/>
    <s v="Set in 1930s Chinatown, evocative of old world South Jackson Street during the Jazz era."/>
    <n v="1500"/>
    <n v="50"/>
    <x v="3"/>
    <x v="0"/>
    <x v="0"/>
    <n v="1493838720"/>
    <n v="1489439669"/>
    <x v="3137"/>
    <x v="3131"/>
    <x v="1"/>
    <b v="0"/>
    <n v="1"/>
    <x v="1"/>
    <x v="6"/>
  </r>
  <r>
    <x v="3138"/>
    <x v="3137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x v="3138"/>
    <x v="3132"/>
    <x v="1"/>
    <b v="0"/>
    <n v="0"/>
    <x v="1"/>
    <x v="6"/>
  </r>
  <r>
    <x v="3139"/>
    <x v="3138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x v="3139"/>
    <x v="3133"/>
    <x v="1"/>
    <b v="0"/>
    <n v="6"/>
    <x v="1"/>
    <x v="6"/>
  </r>
  <r>
    <x v="3140"/>
    <x v="3139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x v="3140"/>
    <x v="3134"/>
    <x v="1"/>
    <b v="0"/>
    <n v="4"/>
    <x v="1"/>
    <x v="6"/>
  </r>
  <r>
    <x v="3141"/>
    <x v="3140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x v="3141"/>
    <x v="3135"/>
    <x v="1"/>
    <b v="0"/>
    <n v="8"/>
    <x v="1"/>
    <x v="6"/>
  </r>
  <r>
    <x v="3142"/>
    <x v="3141"/>
    <s v="Our aim is to deliver a powerful piece of theatre to audiences across the UK, including Edinburgh Fringe (2017)."/>
    <n v="2750"/>
    <n v="45"/>
    <x v="3"/>
    <x v="1"/>
    <x v="1"/>
    <n v="1489922339"/>
    <n v="1487333939"/>
    <x v="3142"/>
    <x v="3136"/>
    <x v="1"/>
    <b v="0"/>
    <n v="3"/>
    <x v="1"/>
    <x v="6"/>
  </r>
  <r>
    <x v="3143"/>
    <x v="3142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x v="3143"/>
    <x v="3137"/>
    <x v="1"/>
    <b v="0"/>
    <n v="0"/>
    <x v="1"/>
    <x v="6"/>
  </r>
  <r>
    <x v="3144"/>
    <x v="3143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x v="3144"/>
    <x v="3138"/>
    <x v="1"/>
    <b v="0"/>
    <n v="30"/>
    <x v="1"/>
    <x v="6"/>
  </r>
  <r>
    <x v="3145"/>
    <x v="3144"/>
    <s v="Dominion Theatre Company is the first community dinner theatre  to be established in Arlington TX."/>
    <n v="25000"/>
    <n v="0"/>
    <x v="3"/>
    <x v="0"/>
    <x v="0"/>
    <n v="1490659134"/>
    <n v="1485478734"/>
    <x v="3145"/>
    <x v="3139"/>
    <x v="1"/>
    <b v="0"/>
    <n v="0"/>
    <x v="1"/>
    <x v="6"/>
  </r>
  <r>
    <x v="3146"/>
    <x v="3145"/>
    <s v="Somos... Podemos... Amamos... Nuestra muralla, nuestra utopÃ­a. Que el amor sea el lÃ­mite"/>
    <n v="50000"/>
    <n v="5250"/>
    <x v="3"/>
    <x v="14"/>
    <x v="10"/>
    <n v="1492356166"/>
    <n v="1488471766"/>
    <x v="3146"/>
    <x v="3140"/>
    <x v="1"/>
    <b v="0"/>
    <n v="12"/>
    <x v="1"/>
    <x v="6"/>
  </r>
  <r>
    <x v="3147"/>
    <x v="3146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x v="3147"/>
    <x v="3141"/>
    <x v="3"/>
    <b v="1"/>
    <n v="213"/>
    <x v="0"/>
    <x v="6"/>
  </r>
  <r>
    <x v="3148"/>
    <x v="3147"/>
    <s v="Help fund The Aurora Project, an immersive science fiction epic."/>
    <n v="1800"/>
    <n v="2361"/>
    <x v="0"/>
    <x v="0"/>
    <x v="0"/>
    <n v="1412136000"/>
    <n v="1410278284"/>
    <x v="3148"/>
    <x v="3142"/>
    <x v="3"/>
    <b v="1"/>
    <n v="57"/>
    <x v="0"/>
    <x v="6"/>
  </r>
  <r>
    <x v="3149"/>
    <x v="3148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x v="3149"/>
    <x v="3143"/>
    <x v="5"/>
    <b v="1"/>
    <n v="25"/>
    <x v="0"/>
    <x v="6"/>
  </r>
  <r>
    <x v="3150"/>
    <x v="3149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x v="3150"/>
    <x v="3144"/>
    <x v="6"/>
    <b v="1"/>
    <n v="104"/>
    <x v="0"/>
    <x v="6"/>
  </r>
  <r>
    <x v="3151"/>
    <x v="3150"/>
    <s v="A Multi-Media Puppet Show, with large cable control puppets to tell a hilarious story for all ages."/>
    <n v="3500"/>
    <n v="3514"/>
    <x v="0"/>
    <x v="0"/>
    <x v="0"/>
    <n v="1410379774"/>
    <n v="1407787774"/>
    <x v="3151"/>
    <x v="3145"/>
    <x v="3"/>
    <b v="1"/>
    <n v="34"/>
    <x v="0"/>
    <x v="6"/>
  </r>
  <r>
    <x v="3152"/>
    <x v="3151"/>
    <s v="'Gilead' is an original theatre piece inspired by Margaret Atwood's 'The Handmaid's Tale'. (Brighton Fringe 2014)"/>
    <n v="2200"/>
    <n v="2331"/>
    <x v="0"/>
    <x v="1"/>
    <x v="1"/>
    <n v="1383425367"/>
    <n v="1380833367"/>
    <x v="3152"/>
    <x v="3146"/>
    <x v="4"/>
    <b v="1"/>
    <n v="67"/>
    <x v="0"/>
    <x v="6"/>
  </r>
  <r>
    <x v="3153"/>
    <x v="3152"/>
    <s v="A stage production of Terminator 2: Judgment Day, composed entirely of the words of William Shakespeare"/>
    <n v="3000"/>
    <n v="10067.5"/>
    <x v="0"/>
    <x v="0"/>
    <x v="0"/>
    <n v="1304225940"/>
    <n v="1301542937"/>
    <x v="3153"/>
    <x v="3147"/>
    <x v="6"/>
    <b v="1"/>
    <n v="241"/>
    <x v="0"/>
    <x v="6"/>
  </r>
  <r>
    <x v="3154"/>
    <x v="3153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x v="3154"/>
    <x v="3148"/>
    <x v="5"/>
    <b v="1"/>
    <n v="123"/>
    <x v="0"/>
    <x v="6"/>
  </r>
  <r>
    <x v="3155"/>
    <x v="3154"/>
    <s v="We want to take our stage adaptation of Studio Ghibli's 'Princess Mononoke' to more people.  Help us do it!"/>
    <n v="5000"/>
    <n v="9425.23"/>
    <x v="0"/>
    <x v="1"/>
    <x v="1"/>
    <n v="1356004725"/>
    <n v="1353412725"/>
    <x v="3155"/>
    <x v="3149"/>
    <x v="5"/>
    <b v="1"/>
    <n v="302"/>
    <x v="0"/>
    <x v="6"/>
  </r>
  <r>
    <x v="3156"/>
    <x v="3155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x v="3156"/>
    <x v="3150"/>
    <x v="5"/>
    <b v="1"/>
    <n v="89"/>
    <x v="0"/>
    <x v="6"/>
  </r>
  <r>
    <x v="3157"/>
    <x v="3156"/>
    <s v="Four Directors.  Four One Acts.  Four Genres.  For You."/>
    <n v="4000"/>
    <n v="4040"/>
    <x v="0"/>
    <x v="0"/>
    <x v="0"/>
    <n v="1405746000"/>
    <n v="1404932105"/>
    <x v="3157"/>
    <x v="3151"/>
    <x v="3"/>
    <b v="1"/>
    <n v="41"/>
    <x v="0"/>
    <x v="6"/>
  </r>
  <r>
    <x v="3158"/>
    <x v="3157"/>
    <s v="A 40s crime-noir play using nursery rhyme characters."/>
    <n v="5000"/>
    <n v="5700"/>
    <x v="0"/>
    <x v="0"/>
    <x v="0"/>
    <n v="1374523752"/>
    <n v="1371931752"/>
    <x v="3158"/>
    <x v="3152"/>
    <x v="4"/>
    <b v="1"/>
    <n v="69"/>
    <x v="0"/>
    <x v="6"/>
  </r>
  <r>
    <x v="3159"/>
    <x v="3158"/>
    <s v="WAXWING is an exciting new world premiere of mythic (perhaps even apocalyptic!) proportions."/>
    <n v="1500"/>
    <n v="2002.22"/>
    <x v="0"/>
    <x v="0"/>
    <x v="0"/>
    <n v="1326927600"/>
    <n v="1323221761"/>
    <x v="3159"/>
    <x v="3153"/>
    <x v="5"/>
    <b v="1"/>
    <n v="52"/>
    <x v="0"/>
    <x v="6"/>
  </r>
  <r>
    <x v="3160"/>
    <x v="3159"/>
    <s v="Two stories by Anton Chekhov adapted for the stage and performed back-to-back in a stunning live theatrical performance."/>
    <n v="4500"/>
    <n v="4569"/>
    <x v="0"/>
    <x v="0"/>
    <x v="0"/>
    <n v="1407905940"/>
    <n v="1405923687"/>
    <x v="3160"/>
    <x v="3154"/>
    <x v="3"/>
    <b v="1"/>
    <n v="57"/>
    <x v="0"/>
    <x v="6"/>
  </r>
  <r>
    <x v="3161"/>
    <x v="3160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x v="3161"/>
    <x v="3155"/>
    <x v="3"/>
    <b v="1"/>
    <n v="74"/>
    <x v="0"/>
    <x v="6"/>
  </r>
  <r>
    <x v="3162"/>
    <x v="3161"/>
    <s v="Radio show meets interactive novel, accompanied by live foley, music, and audience participation. YOU choose what happens next!"/>
    <n v="4000"/>
    <n v="5086"/>
    <x v="0"/>
    <x v="0"/>
    <x v="0"/>
    <n v="1404698400"/>
    <n v="1402331262"/>
    <x v="3162"/>
    <x v="3156"/>
    <x v="3"/>
    <b v="1"/>
    <n v="63"/>
    <x v="0"/>
    <x v="6"/>
  </r>
  <r>
    <x v="3163"/>
    <x v="3162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x v="3163"/>
    <x v="3157"/>
    <x v="3"/>
    <b v="1"/>
    <n v="72"/>
    <x v="0"/>
    <x v="6"/>
  </r>
  <r>
    <x v="3164"/>
    <x v="3163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x v="3164"/>
    <x v="3158"/>
    <x v="3"/>
    <b v="1"/>
    <n v="71"/>
    <x v="0"/>
    <x v="6"/>
  </r>
  <r>
    <x v="3165"/>
    <x v="3164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x v="3165"/>
    <x v="73"/>
    <x v="6"/>
    <b v="1"/>
    <n v="21"/>
    <x v="0"/>
    <x v="6"/>
  </r>
  <r>
    <x v="3166"/>
    <x v="3165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x v="3166"/>
    <x v="3159"/>
    <x v="3"/>
    <b v="1"/>
    <n v="930"/>
    <x v="0"/>
    <x v="6"/>
  </r>
  <r>
    <x v="3167"/>
    <x v="3166"/>
    <s v="What is destiny? Explore it with us this August at FringeNYC."/>
    <n v="3000"/>
    <n v="3485"/>
    <x v="0"/>
    <x v="0"/>
    <x v="0"/>
    <n v="1406952781"/>
    <n v="1405743181"/>
    <x v="3167"/>
    <x v="3160"/>
    <x v="3"/>
    <b v="1"/>
    <n v="55"/>
    <x v="0"/>
    <x v="6"/>
  </r>
  <r>
    <x v="3168"/>
    <x v="3167"/>
    <s v="A dazzling aerial show that brings to life the whimsical and romantic short stories of beloved fantasy author Italo Calvino."/>
    <n v="2500"/>
    <n v="3105"/>
    <x v="0"/>
    <x v="0"/>
    <x v="0"/>
    <n v="1402696800"/>
    <n v="1399948353"/>
    <x v="3168"/>
    <x v="3161"/>
    <x v="3"/>
    <b v="1"/>
    <n v="61"/>
    <x v="0"/>
    <x v="6"/>
  </r>
  <r>
    <x v="3169"/>
    <x v="3168"/>
    <s v="We're bringing The Window to the Cherry Lane Theater in January 2014."/>
    <n v="8000"/>
    <n v="8241"/>
    <x v="0"/>
    <x v="0"/>
    <x v="0"/>
    <n v="1386910740"/>
    <n v="1384364561"/>
    <x v="3169"/>
    <x v="3162"/>
    <x v="4"/>
    <b v="1"/>
    <n v="82"/>
    <x v="0"/>
    <x v="6"/>
  </r>
  <r>
    <x v="3170"/>
    <x v="3169"/>
    <s v="An emotionally-charged journey through the history of black women in America told in reverse."/>
    <n v="2000"/>
    <n v="2245"/>
    <x v="0"/>
    <x v="0"/>
    <x v="0"/>
    <n v="1404273600"/>
    <n v="1401414944"/>
    <x v="3170"/>
    <x v="3163"/>
    <x v="3"/>
    <b v="1"/>
    <n v="71"/>
    <x v="0"/>
    <x v="6"/>
  </r>
  <r>
    <x v="3171"/>
    <x v="3170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x v="3171"/>
    <x v="3164"/>
    <x v="2"/>
    <b v="1"/>
    <n v="117"/>
    <x v="0"/>
    <x v="6"/>
  </r>
  <r>
    <x v="3172"/>
    <x v="3171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x v="3172"/>
    <x v="3165"/>
    <x v="5"/>
    <b v="1"/>
    <n v="29"/>
    <x v="0"/>
    <x v="6"/>
  </r>
  <r>
    <x v="3173"/>
    <x v="3172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x v="3173"/>
    <x v="3166"/>
    <x v="3"/>
    <b v="1"/>
    <n v="74"/>
    <x v="0"/>
    <x v="6"/>
  </r>
  <r>
    <x v="3174"/>
    <x v="3173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x v="3174"/>
    <x v="3167"/>
    <x v="3"/>
    <b v="1"/>
    <n v="23"/>
    <x v="0"/>
    <x v="6"/>
  </r>
  <r>
    <x v="3175"/>
    <x v="3174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x v="3175"/>
    <x v="3168"/>
    <x v="6"/>
    <b v="1"/>
    <n v="60"/>
    <x v="0"/>
    <x v="6"/>
  </r>
  <r>
    <x v="3176"/>
    <x v="3175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x v="3176"/>
    <x v="3169"/>
    <x v="4"/>
    <b v="1"/>
    <n v="55"/>
    <x v="0"/>
    <x v="6"/>
  </r>
  <r>
    <x v="3177"/>
    <x v="3176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x v="3177"/>
    <x v="3170"/>
    <x v="3"/>
    <b v="1"/>
    <n v="51"/>
    <x v="0"/>
    <x v="6"/>
  </r>
  <r>
    <x v="3178"/>
    <x v="3177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x v="3178"/>
    <x v="3171"/>
    <x v="3"/>
    <b v="1"/>
    <n v="78"/>
    <x v="0"/>
    <x v="6"/>
  </r>
  <r>
    <x v="3179"/>
    <x v="3178"/>
    <s v="A Sci-fi play in several vignettes that will narrate an alternate history in the mid-20th century."/>
    <n v="4200"/>
    <n v="4794.82"/>
    <x v="0"/>
    <x v="0"/>
    <x v="0"/>
    <n v="1367859071"/>
    <n v="1365699071"/>
    <x v="3179"/>
    <x v="3172"/>
    <x v="4"/>
    <b v="1"/>
    <n v="62"/>
    <x v="0"/>
    <x v="6"/>
  </r>
  <r>
    <x v="3180"/>
    <x v="3179"/>
    <s v="A new tale of witches, fairies, cat-hunters and and bone-boilers from London theatre company Broken Glass."/>
    <n v="1200"/>
    <n v="1437"/>
    <x v="0"/>
    <x v="1"/>
    <x v="1"/>
    <n v="1403258049"/>
    <n v="1400666049"/>
    <x v="3180"/>
    <x v="3173"/>
    <x v="3"/>
    <b v="1"/>
    <n v="45"/>
    <x v="0"/>
    <x v="6"/>
  </r>
  <r>
    <x v="3181"/>
    <x v="3180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x v="3181"/>
    <x v="3174"/>
    <x v="3"/>
    <b v="1"/>
    <n v="15"/>
    <x v="0"/>
    <x v="6"/>
  </r>
  <r>
    <x v="3182"/>
    <x v="3181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x v="3182"/>
    <x v="3175"/>
    <x v="5"/>
    <b v="1"/>
    <n v="151"/>
    <x v="0"/>
    <x v="6"/>
  </r>
  <r>
    <x v="3183"/>
    <x v="3182"/>
    <s v="Anton Chekhov's The Seagull. An outdoor Amphitheater in Manhattan. Trees. A River. Daybreak."/>
    <n v="2500"/>
    <n v="2725"/>
    <x v="0"/>
    <x v="0"/>
    <x v="0"/>
    <n v="1377284669"/>
    <n v="1375729469"/>
    <x v="3183"/>
    <x v="3176"/>
    <x v="4"/>
    <b v="1"/>
    <n v="68"/>
    <x v="0"/>
    <x v="6"/>
  </r>
  <r>
    <x v="3184"/>
    <x v="3183"/>
    <s v="Equus is the story of a psychiatrist treating a teenaged boy who blinds six horses with a metal spike."/>
    <n v="4300"/>
    <n v="4610"/>
    <x v="0"/>
    <x v="0"/>
    <x v="0"/>
    <n v="1404258631"/>
    <n v="1401666631"/>
    <x v="3184"/>
    <x v="3177"/>
    <x v="3"/>
    <b v="1"/>
    <n v="46"/>
    <x v="0"/>
    <x v="6"/>
  </r>
  <r>
    <x v="3185"/>
    <x v="3184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x v="3185"/>
    <x v="3178"/>
    <x v="3"/>
    <b v="1"/>
    <n v="24"/>
    <x v="0"/>
    <x v="6"/>
  </r>
  <r>
    <x v="3186"/>
    <x v="3185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x v="3186"/>
    <x v="3179"/>
    <x v="3"/>
    <b v="1"/>
    <n v="70"/>
    <x v="0"/>
    <x v="6"/>
  </r>
  <r>
    <x v="3187"/>
    <x v="3186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x v="3187"/>
    <x v="3180"/>
    <x v="3"/>
    <b v="1"/>
    <n v="244"/>
    <x v="0"/>
    <x v="6"/>
  </r>
  <r>
    <x v="3188"/>
    <x v="3187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x v="3188"/>
    <x v="3181"/>
    <x v="0"/>
    <b v="0"/>
    <n v="9"/>
    <x v="1"/>
    <x v="40"/>
  </r>
  <r>
    <x v="3189"/>
    <x v="3188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x v="3189"/>
    <x v="3182"/>
    <x v="0"/>
    <b v="0"/>
    <n v="19"/>
    <x v="1"/>
    <x v="40"/>
  </r>
  <r>
    <x v="3190"/>
    <x v="3189"/>
    <s v="Call It A Day Productions is putting on their first full production in December and every little bit helps!"/>
    <n v="4000"/>
    <n v="0"/>
    <x v="2"/>
    <x v="5"/>
    <x v="5"/>
    <n v="1481258275"/>
    <n v="1478662675"/>
    <x v="3190"/>
    <x v="3183"/>
    <x v="2"/>
    <b v="0"/>
    <n v="0"/>
    <x v="1"/>
    <x v="40"/>
  </r>
  <r>
    <x v="3191"/>
    <x v="3190"/>
    <s v="A brand new musical about the ban of contraception and abortion in Romania and the revolution that ended it all in 1989."/>
    <n v="3750"/>
    <n v="151"/>
    <x v="2"/>
    <x v="0"/>
    <x v="0"/>
    <n v="1471370869"/>
    <n v="1466186869"/>
    <x v="3191"/>
    <x v="3184"/>
    <x v="2"/>
    <b v="0"/>
    <n v="4"/>
    <x v="1"/>
    <x v="40"/>
  </r>
  <r>
    <x v="3192"/>
    <x v="3191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x v="3192"/>
    <x v="3185"/>
    <x v="0"/>
    <b v="0"/>
    <n v="8"/>
    <x v="1"/>
    <x v="40"/>
  </r>
  <r>
    <x v="3193"/>
    <x v="3192"/>
    <s v="Bringing Richard O'Brien's sequel to legendary Rocky Horror to the stage for the first time. First London, then...The World!"/>
    <n v="5000"/>
    <n v="587"/>
    <x v="2"/>
    <x v="1"/>
    <x v="1"/>
    <n v="1424474056"/>
    <n v="1420586056"/>
    <x v="3193"/>
    <x v="3186"/>
    <x v="0"/>
    <b v="0"/>
    <n v="24"/>
    <x v="1"/>
    <x v="40"/>
  </r>
  <r>
    <x v="3194"/>
    <x v="3193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x v="3194"/>
    <x v="3187"/>
    <x v="0"/>
    <b v="0"/>
    <n v="0"/>
    <x v="1"/>
    <x v="40"/>
  </r>
  <r>
    <x v="3195"/>
    <x v="3194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x v="3195"/>
    <x v="3188"/>
    <x v="0"/>
    <b v="0"/>
    <n v="39"/>
    <x v="1"/>
    <x v="40"/>
  </r>
  <r>
    <x v="3196"/>
    <x v="3195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x v="3196"/>
    <x v="3189"/>
    <x v="0"/>
    <b v="0"/>
    <n v="6"/>
    <x v="1"/>
    <x v="40"/>
  </r>
  <r>
    <x v="3197"/>
    <x v="3196"/>
    <s v="This years most important stage project for young artists in our region. www.ungespor.no"/>
    <n v="10000"/>
    <n v="1145"/>
    <x v="2"/>
    <x v="10"/>
    <x v="8"/>
    <n v="1423050618"/>
    <n v="1420458618"/>
    <x v="3197"/>
    <x v="3190"/>
    <x v="0"/>
    <b v="0"/>
    <n v="4"/>
    <x v="1"/>
    <x v="40"/>
  </r>
  <r>
    <x v="3198"/>
    <x v="3197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x v="3198"/>
    <x v="3191"/>
    <x v="0"/>
    <b v="0"/>
    <n v="3"/>
    <x v="1"/>
    <x v="40"/>
  </r>
  <r>
    <x v="3199"/>
    <x v="3198"/>
    <s v="The Milburn Stone Theatre needs your help to bring its high-flying next blockbuster musical, TARZAN, to life!"/>
    <n v="5000"/>
    <n v="2608"/>
    <x v="2"/>
    <x v="0"/>
    <x v="0"/>
    <n v="1410037200"/>
    <n v="1407435418"/>
    <x v="3199"/>
    <x v="3192"/>
    <x v="3"/>
    <b v="0"/>
    <n v="53"/>
    <x v="1"/>
    <x v="40"/>
  </r>
  <r>
    <x v="3200"/>
    <x v="3199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x v="3200"/>
    <x v="3193"/>
    <x v="2"/>
    <b v="0"/>
    <n v="1"/>
    <x v="1"/>
    <x v="40"/>
  </r>
  <r>
    <x v="3201"/>
    <x v="3200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x v="3201"/>
    <x v="3194"/>
    <x v="3"/>
    <b v="0"/>
    <n v="2"/>
    <x v="1"/>
    <x v="40"/>
  </r>
  <r>
    <x v="3202"/>
    <x v="3201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x v="3202"/>
    <x v="3195"/>
    <x v="0"/>
    <b v="0"/>
    <n v="25"/>
    <x v="1"/>
    <x v="40"/>
  </r>
  <r>
    <x v="3203"/>
    <x v="3202"/>
    <s v="Escape from Reality's 1st Season &quot;Defying Gravity&quot; including The Last Five Years, Godspell, and Aida."/>
    <n v="1000"/>
    <n v="250"/>
    <x v="2"/>
    <x v="0"/>
    <x v="0"/>
    <n v="1443224622"/>
    <n v="1440632622"/>
    <x v="3203"/>
    <x v="3196"/>
    <x v="0"/>
    <b v="0"/>
    <n v="6"/>
    <x v="1"/>
    <x v="40"/>
  </r>
  <r>
    <x v="3204"/>
    <x v="3203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x v="3204"/>
    <x v="3197"/>
    <x v="0"/>
    <b v="0"/>
    <n v="0"/>
    <x v="1"/>
    <x v="40"/>
  </r>
  <r>
    <x v="3205"/>
    <x v="3204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x v="3205"/>
    <x v="3198"/>
    <x v="0"/>
    <b v="0"/>
    <n v="12"/>
    <x v="1"/>
    <x v="40"/>
  </r>
  <r>
    <x v="3206"/>
    <x v="3205"/>
    <s v="PTYA is a non-profit musical theater group for kids ages 7-18 that teaches the importance of self expression through the arts."/>
    <n v="5000"/>
    <n v="0"/>
    <x v="2"/>
    <x v="0"/>
    <x v="0"/>
    <n v="1442644651"/>
    <n v="1440052651"/>
    <x v="3206"/>
    <x v="3199"/>
    <x v="0"/>
    <b v="0"/>
    <n v="0"/>
    <x v="1"/>
    <x v="40"/>
  </r>
  <r>
    <x v="3207"/>
    <x v="3206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x v="3207"/>
    <x v="3200"/>
    <x v="0"/>
    <b v="0"/>
    <n v="36"/>
    <x v="1"/>
    <x v="40"/>
  </r>
  <r>
    <x v="3208"/>
    <x v="3207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x v="3208"/>
    <x v="3201"/>
    <x v="3"/>
    <b v="1"/>
    <n v="82"/>
    <x v="0"/>
    <x v="6"/>
  </r>
  <r>
    <x v="3209"/>
    <x v="3208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x v="3209"/>
    <x v="3202"/>
    <x v="3"/>
    <b v="1"/>
    <n v="226"/>
    <x v="0"/>
    <x v="6"/>
  </r>
  <r>
    <x v="3210"/>
    <x v="3209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x v="3210"/>
    <x v="3203"/>
    <x v="5"/>
    <b v="1"/>
    <n v="60"/>
    <x v="0"/>
    <x v="6"/>
  </r>
  <r>
    <x v="3211"/>
    <x v="3210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x v="3211"/>
    <x v="3204"/>
    <x v="3"/>
    <b v="1"/>
    <n v="322"/>
    <x v="0"/>
    <x v="6"/>
  </r>
  <r>
    <x v="3212"/>
    <x v="3211"/>
    <s v="Help us bring our production of Campo Maldito to New York AND San Francisco!"/>
    <n v="4000"/>
    <n v="5050"/>
    <x v="0"/>
    <x v="0"/>
    <x v="0"/>
    <n v="1407524751"/>
    <n v="1404932751"/>
    <x v="3212"/>
    <x v="3205"/>
    <x v="3"/>
    <b v="1"/>
    <n v="94"/>
    <x v="0"/>
    <x v="6"/>
  </r>
  <r>
    <x v="3213"/>
    <x v="3212"/>
    <s v="3 boys, 1 white dress and a hoover collide in this explosive new play by John Fitzpatrick. Life's a wedding disco. Let's dance."/>
    <n v="6000"/>
    <n v="6007"/>
    <x v="0"/>
    <x v="1"/>
    <x v="1"/>
    <n v="1437934759"/>
    <n v="1434478759"/>
    <x v="3213"/>
    <x v="3206"/>
    <x v="0"/>
    <b v="1"/>
    <n v="47"/>
    <x v="0"/>
    <x v="6"/>
  </r>
  <r>
    <x v="3214"/>
    <x v="3213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x v="3214"/>
    <x v="3207"/>
    <x v="2"/>
    <b v="1"/>
    <n v="115"/>
    <x v="0"/>
    <x v="6"/>
  </r>
  <r>
    <x v="3215"/>
    <x v="3214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x v="3215"/>
    <x v="3208"/>
    <x v="0"/>
    <b v="1"/>
    <n v="134"/>
    <x v="0"/>
    <x v="6"/>
  </r>
  <r>
    <x v="3216"/>
    <x v="3215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x v="3216"/>
    <x v="3209"/>
    <x v="0"/>
    <b v="1"/>
    <n v="35"/>
    <x v="0"/>
    <x v="6"/>
  </r>
  <r>
    <x v="3217"/>
    <x v="3216"/>
    <s v="Wake Up Call is a comedic play about a group of hotel employees working on Christmas Eve."/>
    <n v="4500"/>
    <n v="5221"/>
    <x v="0"/>
    <x v="0"/>
    <x v="0"/>
    <n v="1478264784"/>
    <n v="1475672784"/>
    <x v="3217"/>
    <x v="3210"/>
    <x v="2"/>
    <b v="1"/>
    <n v="104"/>
    <x v="0"/>
    <x v="6"/>
  </r>
  <r>
    <x v="3218"/>
    <x v="3217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x v="3218"/>
    <x v="3211"/>
    <x v="3"/>
    <b v="1"/>
    <n v="184"/>
    <x v="0"/>
    <x v="6"/>
  </r>
  <r>
    <x v="3219"/>
    <x v="3218"/>
    <s v="Eyes Closed is a collaborative play and docudrama about New Yorkers and their dreams."/>
    <n v="20000"/>
    <n v="20022"/>
    <x v="0"/>
    <x v="0"/>
    <x v="0"/>
    <n v="1427063747"/>
    <n v="1424043347"/>
    <x v="3219"/>
    <x v="3212"/>
    <x v="0"/>
    <b v="1"/>
    <n v="119"/>
    <x v="0"/>
    <x v="6"/>
  </r>
  <r>
    <x v="3220"/>
    <x v="3219"/>
    <s v="A sci-fi thriller for the stage opening March 10 in Los Angeles."/>
    <n v="15000"/>
    <n v="15126"/>
    <x v="0"/>
    <x v="0"/>
    <x v="0"/>
    <n v="1489352400"/>
    <n v="1486411204"/>
    <x v="3220"/>
    <x v="3213"/>
    <x v="1"/>
    <b v="1"/>
    <n v="59"/>
    <x v="0"/>
    <x v="6"/>
  </r>
  <r>
    <x v="3221"/>
    <x v="3220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x v="3221"/>
    <x v="3214"/>
    <x v="0"/>
    <b v="1"/>
    <n v="113"/>
    <x v="0"/>
    <x v="6"/>
  </r>
  <r>
    <x v="3222"/>
    <x v="3221"/>
    <s v="Shakespeare's classic re-imagined as a spoken and signed production for deaf and hearing audiences"/>
    <n v="2500"/>
    <n v="3120"/>
    <x v="0"/>
    <x v="0"/>
    <x v="0"/>
    <n v="1445722140"/>
    <n v="1443016697"/>
    <x v="3222"/>
    <x v="3215"/>
    <x v="0"/>
    <b v="1"/>
    <n v="84"/>
    <x v="0"/>
    <x v="6"/>
  </r>
  <r>
    <x v="3223"/>
    <x v="3222"/>
    <s v="Bringing David Lindsay-Abaire's award-winning story of our times to the East Bay."/>
    <n v="3100"/>
    <n v="3395"/>
    <x v="0"/>
    <x v="0"/>
    <x v="0"/>
    <n v="1440100976"/>
    <n v="1437508976"/>
    <x v="3223"/>
    <x v="3216"/>
    <x v="0"/>
    <b v="1"/>
    <n v="74"/>
    <x v="0"/>
    <x v="6"/>
  </r>
  <r>
    <x v="3224"/>
    <x v="3223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x v="3224"/>
    <x v="3217"/>
    <x v="1"/>
    <b v="1"/>
    <n v="216"/>
    <x v="0"/>
    <x v="6"/>
  </r>
  <r>
    <x v="3225"/>
    <x v="3224"/>
    <s v="Bare Theatre brings one of Shakespeare's most accessible early comedies to life free to the public across the NC Triangle"/>
    <n v="2000"/>
    <n v="2047"/>
    <x v="0"/>
    <x v="0"/>
    <x v="0"/>
    <n v="1464987600"/>
    <n v="1463145938"/>
    <x v="3225"/>
    <x v="3218"/>
    <x v="2"/>
    <b v="1"/>
    <n v="39"/>
    <x v="0"/>
    <x v="6"/>
  </r>
  <r>
    <x v="3226"/>
    <x v="3225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x v="3226"/>
    <x v="3219"/>
    <x v="0"/>
    <b v="1"/>
    <n v="21"/>
    <x v="0"/>
    <x v="6"/>
  </r>
  <r>
    <x v="3227"/>
    <x v="3226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x v="3227"/>
    <x v="3220"/>
    <x v="1"/>
    <b v="0"/>
    <n v="30"/>
    <x v="0"/>
    <x v="6"/>
  </r>
  <r>
    <x v="3228"/>
    <x v="3227"/>
    <s v="A Season of Powerful Women. A Season of Defiance."/>
    <n v="7000"/>
    <n v="7164"/>
    <x v="0"/>
    <x v="0"/>
    <x v="0"/>
    <n v="1450328340"/>
    <n v="1447606884"/>
    <x v="3228"/>
    <x v="3221"/>
    <x v="0"/>
    <b v="1"/>
    <n v="37"/>
    <x v="0"/>
    <x v="6"/>
  </r>
  <r>
    <x v="3229"/>
    <x v="3228"/>
    <s v="After electrifying audiences in Seattle and Tashkent, The Seagull Project embarks on a brand new journey."/>
    <n v="20000"/>
    <n v="21573"/>
    <x v="0"/>
    <x v="0"/>
    <x v="0"/>
    <n v="1416470398"/>
    <n v="1413874798"/>
    <x v="3229"/>
    <x v="3222"/>
    <x v="3"/>
    <b v="1"/>
    <n v="202"/>
    <x v="0"/>
    <x v="6"/>
  </r>
  <r>
    <x v="3230"/>
    <x v="3229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x v="3230"/>
    <x v="341"/>
    <x v="3"/>
    <b v="1"/>
    <n v="37"/>
    <x v="0"/>
    <x v="6"/>
  </r>
  <r>
    <x v="3231"/>
    <x v="3230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x v="3231"/>
    <x v="3223"/>
    <x v="2"/>
    <b v="0"/>
    <n v="28"/>
    <x v="0"/>
    <x v="6"/>
  </r>
  <r>
    <x v="3232"/>
    <x v="3231"/>
    <s v="Honorable Men - Yorick's 10th season of free, outdoor Shakespeare.  Featuring Henry IV, part 1 and Julius Caesar."/>
    <n v="1000"/>
    <n v="1312"/>
    <x v="0"/>
    <x v="0"/>
    <x v="0"/>
    <n v="1462334340"/>
    <n v="1459711917"/>
    <x v="3232"/>
    <x v="3224"/>
    <x v="2"/>
    <b v="1"/>
    <n v="26"/>
    <x v="0"/>
    <x v="6"/>
  </r>
  <r>
    <x v="3233"/>
    <x v="3232"/>
    <s v="64 Squares is an autobiographical one-man exploration of the internal chess game played to reconcile relationships."/>
    <n v="5000"/>
    <n v="5940"/>
    <x v="0"/>
    <x v="0"/>
    <x v="0"/>
    <n v="1488482355"/>
    <n v="1485890355"/>
    <x v="3233"/>
    <x v="3225"/>
    <x v="1"/>
    <b v="0"/>
    <n v="61"/>
    <x v="0"/>
    <x v="6"/>
  </r>
  <r>
    <x v="3234"/>
    <x v="3233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x v="3234"/>
    <x v="3226"/>
    <x v="1"/>
    <b v="0"/>
    <n v="115"/>
    <x v="0"/>
    <x v="6"/>
  </r>
  <r>
    <x v="3235"/>
    <x v="3234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x v="3235"/>
    <x v="3227"/>
    <x v="2"/>
    <b v="1"/>
    <n v="181"/>
    <x v="0"/>
    <x v="6"/>
  </r>
  <r>
    <x v="3236"/>
    <x v="3235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x v="3236"/>
    <x v="3228"/>
    <x v="2"/>
    <b v="0"/>
    <n v="110"/>
    <x v="0"/>
    <x v="6"/>
  </r>
  <r>
    <x v="3237"/>
    <x v="3236"/>
    <s v="An annual campaign supporting our intensive for artists 25 and under."/>
    <n v="35000"/>
    <n v="35275.64"/>
    <x v="0"/>
    <x v="0"/>
    <x v="0"/>
    <n v="1443499140"/>
    <n v="1441452184"/>
    <x v="3237"/>
    <x v="3229"/>
    <x v="0"/>
    <b v="1"/>
    <n v="269"/>
    <x v="0"/>
    <x v="6"/>
  </r>
  <r>
    <x v="3238"/>
    <x v="3237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x v="3238"/>
    <x v="3230"/>
    <x v="0"/>
    <b v="1"/>
    <n v="79"/>
    <x v="0"/>
    <x v="6"/>
  </r>
  <r>
    <x v="3239"/>
    <x v="3238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x v="3239"/>
    <x v="3231"/>
    <x v="0"/>
    <b v="1"/>
    <n v="104"/>
    <x v="0"/>
    <x v="6"/>
  </r>
  <r>
    <x v="3240"/>
    <x v="3239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x v="3240"/>
    <x v="3232"/>
    <x v="1"/>
    <b v="0"/>
    <n v="34"/>
    <x v="0"/>
    <x v="6"/>
  </r>
  <r>
    <x v="3241"/>
    <x v="3240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x v="3241"/>
    <x v="3233"/>
    <x v="3"/>
    <b v="1"/>
    <n v="167"/>
    <x v="0"/>
    <x v="6"/>
  </r>
  <r>
    <x v="3242"/>
    <x v="3241"/>
    <s v="First Day Off in a Long Time is a comedy show...            _x000a_About suicide."/>
    <n v="10000"/>
    <n v="12730.42"/>
    <x v="0"/>
    <x v="0"/>
    <x v="0"/>
    <n v="1411150092"/>
    <n v="1408558092"/>
    <x v="3242"/>
    <x v="3234"/>
    <x v="3"/>
    <b v="1"/>
    <n v="183"/>
    <x v="0"/>
    <x v="6"/>
  </r>
  <r>
    <x v="3243"/>
    <x v="3242"/>
    <s v="Live Source's world premiere of a new play by Jaclyn Backhaus, premiering at the New Ohio Theatre October 30th-November 8th."/>
    <n v="8000"/>
    <n v="8227"/>
    <x v="0"/>
    <x v="0"/>
    <x v="0"/>
    <n v="1444348800"/>
    <n v="1442283562"/>
    <x v="3243"/>
    <x v="3235"/>
    <x v="0"/>
    <b v="1"/>
    <n v="71"/>
    <x v="0"/>
    <x v="6"/>
  </r>
  <r>
    <x v="3244"/>
    <x v="3243"/>
    <s v="'Time Please' is a black comedy set in a failing public house in a run-down part of town, where things are about to get messy."/>
    <n v="1600"/>
    <n v="1647"/>
    <x v="0"/>
    <x v="1"/>
    <x v="1"/>
    <n v="1480613982"/>
    <n v="1478018382"/>
    <x v="3244"/>
    <x v="3236"/>
    <x v="2"/>
    <b v="0"/>
    <n v="69"/>
    <x v="0"/>
    <x v="6"/>
  </r>
  <r>
    <x v="3245"/>
    <x v="3244"/>
    <s v="Five playwrights volunteer at New York's largest soup kitchen and develop a play around the people they meet."/>
    <n v="21000"/>
    <n v="21904"/>
    <x v="0"/>
    <x v="0"/>
    <x v="0"/>
    <n v="1434074400"/>
    <n v="1431354258"/>
    <x v="3245"/>
    <x v="3237"/>
    <x v="0"/>
    <b v="0"/>
    <n v="270"/>
    <x v="0"/>
    <x v="6"/>
  </r>
  <r>
    <x v="3246"/>
    <x v="3245"/>
    <s v="The Gray Man isnâ€™t real. Heâ€™s a ghost story, a boogeyman, a tale mothers make up to keep their children safe."/>
    <n v="10000"/>
    <n v="11122"/>
    <x v="0"/>
    <x v="0"/>
    <x v="0"/>
    <n v="1442030340"/>
    <n v="1439551200"/>
    <x v="3246"/>
    <x v="3238"/>
    <x v="0"/>
    <b v="1"/>
    <n v="193"/>
    <x v="0"/>
    <x v="6"/>
  </r>
  <r>
    <x v="3247"/>
    <x v="3246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x v="3247"/>
    <x v="3239"/>
    <x v="0"/>
    <b v="1"/>
    <n v="57"/>
    <x v="0"/>
    <x v="6"/>
  </r>
  <r>
    <x v="3248"/>
    <x v="3247"/>
    <s v="Honest Accomplice Theatre produces theatre for social change."/>
    <n v="12000"/>
    <n v="12095"/>
    <x v="0"/>
    <x v="0"/>
    <x v="0"/>
    <n v="1428178757"/>
    <n v="1425590357"/>
    <x v="3248"/>
    <x v="3240"/>
    <x v="0"/>
    <b v="1"/>
    <n v="200"/>
    <x v="0"/>
    <x v="6"/>
  </r>
  <r>
    <x v="3249"/>
    <x v="3248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x v="3249"/>
    <x v="3241"/>
    <x v="0"/>
    <b v="1"/>
    <n v="88"/>
    <x v="0"/>
    <x v="6"/>
  </r>
  <r>
    <x v="3250"/>
    <x v="3249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x v="3250"/>
    <x v="3242"/>
    <x v="3"/>
    <b v="1"/>
    <n v="213"/>
    <x v="0"/>
    <x v="6"/>
  </r>
  <r>
    <x v="3251"/>
    <x v="3250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x v="3251"/>
    <x v="3243"/>
    <x v="0"/>
    <b v="1"/>
    <n v="20"/>
    <x v="0"/>
    <x v="6"/>
  </r>
  <r>
    <x v="3252"/>
    <x v="3251"/>
    <s v="How do we navigate the boundaries between friendship, sexual intimacy and obsessive desire?"/>
    <n v="2250"/>
    <n v="2876"/>
    <x v="0"/>
    <x v="1"/>
    <x v="1"/>
    <n v="1473247240"/>
    <n v="1470655240"/>
    <x v="3252"/>
    <x v="3244"/>
    <x v="2"/>
    <b v="1"/>
    <n v="50"/>
    <x v="0"/>
    <x v="6"/>
  </r>
  <r>
    <x v="3253"/>
    <x v="3252"/>
    <s v="Can you ever truly feel what someone else is feeling?_x000a_Do you want to?"/>
    <n v="20000"/>
    <n v="20365"/>
    <x v="0"/>
    <x v="0"/>
    <x v="0"/>
    <n v="1473306300"/>
    <n v="1471701028"/>
    <x v="3253"/>
    <x v="3245"/>
    <x v="2"/>
    <b v="1"/>
    <n v="115"/>
    <x v="0"/>
    <x v="6"/>
  </r>
  <r>
    <x v="3254"/>
    <x v="3253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x v="3254"/>
    <x v="3246"/>
    <x v="0"/>
    <b v="1"/>
    <n v="186"/>
    <x v="0"/>
    <x v="6"/>
  </r>
  <r>
    <x v="3255"/>
    <x v="3254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x v="3255"/>
    <x v="3247"/>
    <x v="3"/>
    <b v="1"/>
    <n v="18"/>
    <x v="0"/>
    <x v="6"/>
  </r>
  <r>
    <x v="3256"/>
    <x v="3255"/>
    <s v="Our 16th year promises to be bigger and better than ever but we need your help to bring the show to life!"/>
    <n v="10000"/>
    <n v="12806"/>
    <x v="0"/>
    <x v="0"/>
    <x v="0"/>
    <n v="1433995140"/>
    <n v="1432129577"/>
    <x v="3256"/>
    <x v="3248"/>
    <x v="0"/>
    <b v="1"/>
    <n v="176"/>
    <x v="0"/>
    <x v="6"/>
  </r>
  <r>
    <x v="3257"/>
    <x v="3256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x v="3257"/>
    <x v="3249"/>
    <x v="1"/>
    <b v="0"/>
    <n v="41"/>
    <x v="0"/>
    <x v="6"/>
  </r>
  <r>
    <x v="3258"/>
    <x v="3257"/>
    <s v="A guy named Walt steals a book and plans to sell it to get his life on track... until his wife finds out."/>
    <n v="7000"/>
    <n v="7365"/>
    <x v="0"/>
    <x v="0"/>
    <x v="0"/>
    <n v="1420751861"/>
    <n v="1418159861"/>
    <x v="3258"/>
    <x v="3250"/>
    <x v="0"/>
    <b v="1"/>
    <n v="75"/>
    <x v="0"/>
    <x v="6"/>
  </r>
  <r>
    <x v="3259"/>
    <x v="3258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x v="3259"/>
    <x v="3251"/>
    <x v="2"/>
    <b v="1"/>
    <n v="97"/>
    <x v="0"/>
    <x v="6"/>
  </r>
  <r>
    <x v="3260"/>
    <x v="3259"/>
    <s v="We're looking to raise money to continue bringing Brooklyn the vanishing art form of marionette puppetry."/>
    <n v="5000"/>
    <n v="5462"/>
    <x v="0"/>
    <x v="0"/>
    <x v="0"/>
    <n v="1448903318"/>
    <n v="1445875718"/>
    <x v="3260"/>
    <x v="3252"/>
    <x v="0"/>
    <b v="1"/>
    <n v="73"/>
    <x v="0"/>
    <x v="6"/>
  </r>
  <r>
    <x v="3261"/>
    <x v="3260"/>
    <s v="Six Spartanburg-based professional actors perform A Midsummer Night's Dream outdoors in downtown Spartanburg."/>
    <n v="3300"/>
    <n v="3315"/>
    <x v="0"/>
    <x v="0"/>
    <x v="0"/>
    <n v="1437067476"/>
    <n v="1434475476"/>
    <x v="3261"/>
    <x v="3253"/>
    <x v="0"/>
    <b v="1"/>
    <n v="49"/>
    <x v="0"/>
    <x v="6"/>
  </r>
  <r>
    <x v="3262"/>
    <x v="3261"/>
    <s v="A one-woman theatrical exploration of the prison system and its inhabitants."/>
    <n v="12200"/>
    <n v="12571"/>
    <x v="0"/>
    <x v="0"/>
    <x v="0"/>
    <n v="1419220800"/>
    <n v="1416555262"/>
    <x v="3262"/>
    <x v="3254"/>
    <x v="3"/>
    <b v="1"/>
    <n v="134"/>
    <x v="0"/>
    <x v="6"/>
  </r>
  <r>
    <x v="3263"/>
    <x v="3262"/>
    <s v="Shakespeare's bloodiest tragedy, performed and produced exclusively by women."/>
    <n v="2500"/>
    <n v="2804.16"/>
    <x v="0"/>
    <x v="0"/>
    <x v="0"/>
    <n v="1446238800"/>
    <n v="1444220588"/>
    <x v="3263"/>
    <x v="3255"/>
    <x v="0"/>
    <b v="1"/>
    <n v="68"/>
    <x v="0"/>
    <x v="6"/>
  </r>
  <r>
    <x v="3264"/>
    <x v="3263"/>
    <s v="The three part comedic saga of Kapow-i GoGo, who saves the world.  Again.  And again."/>
    <n v="2500"/>
    <n v="2575"/>
    <x v="0"/>
    <x v="0"/>
    <x v="0"/>
    <n v="1422482400"/>
    <n v="1421089938"/>
    <x v="3264"/>
    <x v="3256"/>
    <x v="0"/>
    <b v="1"/>
    <n v="49"/>
    <x v="0"/>
    <x v="6"/>
  </r>
  <r>
    <x v="3265"/>
    <x v="3264"/>
    <s v="A theatrical play on Alzheimerâ€™s and the challenges of loving a person who keeps disappearing."/>
    <n v="2700"/>
    <n v="4428"/>
    <x v="0"/>
    <x v="17"/>
    <x v="3"/>
    <n v="1449162000"/>
    <n v="1446570315"/>
    <x v="3265"/>
    <x v="3257"/>
    <x v="0"/>
    <b v="1"/>
    <n v="63"/>
    <x v="0"/>
    <x v="6"/>
  </r>
  <r>
    <x v="3266"/>
    <x v="3265"/>
    <s v="An original version of Shakespeare's masterpiece that emphasizes family and explores the destruction of blood ties"/>
    <n v="6000"/>
    <n v="7877"/>
    <x v="0"/>
    <x v="0"/>
    <x v="0"/>
    <n v="1434142800"/>
    <n v="1431435122"/>
    <x v="3266"/>
    <x v="3258"/>
    <x v="0"/>
    <b v="1"/>
    <n v="163"/>
    <x v="0"/>
    <x v="6"/>
  </r>
  <r>
    <x v="3267"/>
    <x v="3266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x v="3267"/>
    <x v="3259"/>
    <x v="0"/>
    <b v="1"/>
    <n v="288"/>
    <x v="0"/>
    <x v="6"/>
  </r>
  <r>
    <x v="3268"/>
    <x v="3267"/>
    <s v="EgoPo's The Hairy Ape has been invited to the Provincetown Theater Festival! Help us support our artists on this exciting tour."/>
    <n v="2000"/>
    <n v="2560"/>
    <x v="0"/>
    <x v="0"/>
    <x v="0"/>
    <n v="1472074928"/>
    <n v="1470692528"/>
    <x v="3268"/>
    <x v="3260"/>
    <x v="2"/>
    <b v="1"/>
    <n v="42"/>
    <x v="0"/>
    <x v="6"/>
  </r>
  <r>
    <x v="3269"/>
    <x v="3268"/>
    <s v="Cicada Studios presents, as their inaugural production, a new-writing world premiere at the Edinburgh Fringe Festival 2015."/>
    <n v="8000"/>
    <n v="8120"/>
    <x v="0"/>
    <x v="1"/>
    <x v="1"/>
    <n v="1434452400"/>
    <n v="1431509397"/>
    <x v="3269"/>
    <x v="3261"/>
    <x v="0"/>
    <b v="1"/>
    <n v="70"/>
    <x v="0"/>
    <x v="6"/>
  </r>
  <r>
    <x v="3270"/>
    <x v="3269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x v="3270"/>
    <x v="3262"/>
    <x v="0"/>
    <b v="1"/>
    <n v="30"/>
    <x v="0"/>
    <x v="6"/>
  </r>
  <r>
    <x v="3271"/>
    <x v="3270"/>
    <s v="A razor sharp satire to darken your Christmas."/>
    <n v="1500"/>
    <n v="1950"/>
    <x v="0"/>
    <x v="1"/>
    <x v="1"/>
    <n v="1414927775"/>
    <n v="1412332175"/>
    <x v="3271"/>
    <x v="3263"/>
    <x v="3"/>
    <b v="1"/>
    <n v="51"/>
    <x v="0"/>
    <x v="6"/>
  </r>
  <r>
    <x v="3272"/>
    <x v="3271"/>
    <s v="A new original play that follows two Israeli singles navigate the humorous and confusing dating scene of NYC."/>
    <n v="10000"/>
    <n v="15443"/>
    <x v="0"/>
    <x v="0"/>
    <x v="0"/>
    <n v="1446814809"/>
    <n v="1444219209"/>
    <x v="3272"/>
    <x v="3264"/>
    <x v="0"/>
    <b v="1"/>
    <n v="145"/>
    <x v="0"/>
    <x v="6"/>
  </r>
  <r>
    <x v="3273"/>
    <x v="3272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x v="3273"/>
    <x v="3265"/>
    <x v="2"/>
    <b v="1"/>
    <n v="21"/>
    <x v="0"/>
    <x v="6"/>
  </r>
  <r>
    <x v="3274"/>
    <x v="3273"/>
    <s v="Austin Pendleton directs a rare revival of Tennessee Williams' Orpheus Descending. (photos by Michael Halsband and Talfoto)"/>
    <n v="15500"/>
    <n v="15705"/>
    <x v="0"/>
    <x v="0"/>
    <x v="0"/>
    <n v="1458075600"/>
    <n v="1454259272"/>
    <x v="3274"/>
    <x v="3266"/>
    <x v="2"/>
    <b v="1"/>
    <n v="286"/>
    <x v="0"/>
    <x v="6"/>
  </r>
  <r>
    <x v="3275"/>
    <x v="3274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x v="3275"/>
    <x v="3267"/>
    <x v="0"/>
    <b v="1"/>
    <n v="12"/>
    <x v="0"/>
    <x v="6"/>
  </r>
  <r>
    <x v="3276"/>
    <x v="3275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x v="3276"/>
    <x v="3268"/>
    <x v="2"/>
    <b v="1"/>
    <n v="100"/>
    <x v="0"/>
    <x v="6"/>
  </r>
  <r>
    <x v="3277"/>
    <x v="3276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x v="3277"/>
    <x v="3269"/>
    <x v="3"/>
    <b v="1"/>
    <n v="100"/>
    <x v="0"/>
    <x v="6"/>
  </r>
  <r>
    <x v="3278"/>
    <x v="3277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x v="3278"/>
    <x v="3270"/>
    <x v="0"/>
    <b v="1"/>
    <n v="34"/>
    <x v="0"/>
    <x v="6"/>
  </r>
  <r>
    <x v="3279"/>
    <x v="3278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x v="3279"/>
    <x v="3271"/>
    <x v="2"/>
    <b v="0"/>
    <n v="63"/>
    <x v="0"/>
    <x v="6"/>
  </r>
  <r>
    <x v="3280"/>
    <x v="3279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x v="3280"/>
    <x v="3272"/>
    <x v="0"/>
    <b v="0"/>
    <n v="30"/>
    <x v="0"/>
    <x v="6"/>
  </r>
  <r>
    <x v="3281"/>
    <x v="3280"/>
    <s v="&quot;This is how theater should connect to people&quot;  Margo Jefferson, Pulitzer Prize winning critic"/>
    <n v="5000"/>
    <n v="6080"/>
    <x v="0"/>
    <x v="0"/>
    <x v="0"/>
    <n v="1441153705"/>
    <n v="1438561705"/>
    <x v="3281"/>
    <x v="3273"/>
    <x v="0"/>
    <b v="0"/>
    <n v="47"/>
    <x v="0"/>
    <x v="6"/>
  </r>
  <r>
    <x v="3282"/>
    <x v="3281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x v="3282"/>
    <x v="3274"/>
    <x v="2"/>
    <b v="0"/>
    <n v="237"/>
    <x v="0"/>
    <x v="6"/>
  </r>
  <r>
    <x v="3283"/>
    <x v="3282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x v="3283"/>
    <x v="3275"/>
    <x v="2"/>
    <b v="0"/>
    <n v="47"/>
    <x v="0"/>
    <x v="6"/>
  </r>
  <r>
    <x v="3284"/>
    <x v="3283"/>
    <s v="Black Enough is an LSU student-staged performance exploring the effects of white supremacy on the black community."/>
    <n v="3000"/>
    <n v="3048"/>
    <x v="0"/>
    <x v="0"/>
    <x v="0"/>
    <n v="1454047140"/>
    <n v="1452546853"/>
    <x v="3284"/>
    <x v="3276"/>
    <x v="2"/>
    <b v="0"/>
    <n v="15"/>
    <x v="0"/>
    <x v="6"/>
  </r>
  <r>
    <x v="3285"/>
    <x v="3284"/>
    <s v="A new play by Matthew Gasda"/>
    <n v="4999"/>
    <n v="5604"/>
    <x v="0"/>
    <x v="0"/>
    <x v="0"/>
    <n v="1488258000"/>
    <n v="1485556626"/>
    <x v="3285"/>
    <x v="3277"/>
    <x v="1"/>
    <b v="0"/>
    <n v="81"/>
    <x v="0"/>
    <x v="6"/>
  </r>
  <r>
    <x v="3286"/>
    <x v="3285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x v="3286"/>
    <x v="3278"/>
    <x v="2"/>
    <b v="0"/>
    <n v="122"/>
    <x v="0"/>
    <x v="6"/>
  </r>
  <r>
    <x v="3287"/>
    <x v="3286"/>
    <s v="An inspirational one-man play about crisis, community, and the search for wholeness."/>
    <n v="2500"/>
    <n v="2500"/>
    <x v="0"/>
    <x v="5"/>
    <x v="5"/>
    <n v="1448733628"/>
    <n v="1446573628"/>
    <x v="3287"/>
    <x v="3279"/>
    <x v="0"/>
    <b v="0"/>
    <n v="34"/>
    <x v="0"/>
    <x v="6"/>
  </r>
  <r>
    <x v="3288"/>
    <x v="3287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x v="3288"/>
    <x v="3280"/>
    <x v="2"/>
    <b v="0"/>
    <n v="207"/>
    <x v="0"/>
    <x v="6"/>
  </r>
  <r>
    <x v="3289"/>
    <x v="3288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x v="3289"/>
    <x v="3281"/>
    <x v="1"/>
    <b v="0"/>
    <n v="25"/>
    <x v="0"/>
    <x v="6"/>
  </r>
  <r>
    <x v="3290"/>
    <x v="3289"/>
    <s v="Pregnancy. Viagra. Murder. Nutella. What more could you want?_x000a__x000a_Help get JunkBox Theatre to Edinburgh Fringe 2017!"/>
    <n v="2000"/>
    <n v="2424"/>
    <x v="0"/>
    <x v="1"/>
    <x v="1"/>
    <n v="1489234891"/>
    <n v="1486642891"/>
    <x v="3290"/>
    <x v="3282"/>
    <x v="1"/>
    <b v="0"/>
    <n v="72"/>
    <x v="0"/>
    <x v="6"/>
  </r>
  <r>
    <x v="3291"/>
    <x v="3290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x v="3291"/>
    <x v="3283"/>
    <x v="0"/>
    <b v="0"/>
    <n v="14"/>
    <x v="0"/>
    <x v="6"/>
  </r>
  <r>
    <x v="3292"/>
    <x v="3291"/>
    <s v="Iver Heath Drama Club is a not-for-profit community group and this year we are performing DICK WHITTINGTON."/>
    <n v="101"/>
    <n v="289"/>
    <x v="0"/>
    <x v="1"/>
    <x v="1"/>
    <n v="1449257348"/>
    <n v="1444069748"/>
    <x v="3292"/>
    <x v="3284"/>
    <x v="0"/>
    <b v="0"/>
    <n v="15"/>
    <x v="0"/>
    <x v="6"/>
  </r>
  <r>
    <x v="3293"/>
    <x v="3292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x v="3293"/>
    <x v="3285"/>
    <x v="1"/>
    <b v="0"/>
    <n v="91"/>
    <x v="0"/>
    <x v="6"/>
  </r>
  <r>
    <x v="3294"/>
    <x v="3293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x v="3294"/>
    <x v="3286"/>
    <x v="0"/>
    <b v="0"/>
    <n v="24"/>
    <x v="0"/>
    <x v="6"/>
  </r>
  <r>
    <x v="3295"/>
    <x v="3294"/>
    <s v="A comedic drama about The Devil and his quest to take a bride and to Hell with the consequences, no matter what they may be."/>
    <n v="700"/>
    <n v="720.01"/>
    <x v="0"/>
    <x v="1"/>
    <x v="1"/>
    <n v="1474886229"/>
    <n v="1472294229"/>
    <x v="3295"/>
    <x v="3287"/>
    <x v="2"/>
    <b v="0"/>
    <n v="27"/>
    <x v="0"/>
    <x v="6"/>
  </r>
  <r>
    <x v="3296"/>
    <x v="3295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x v="3296"/>
    <x v="3288"/>
    <x v="0"/>
    <b v="0"/>
    <n v="47"/>
    <x v="0"/>
    <x v="6"/>
  </r>
  <r>
    <x v="3297"/>
    <x v="3296"/>
    <s v="A father loses his family in a freak plane crash and goes on to murder the air traffic controller he holds responsible."/>
    <n v="5500"/>
    <n v="5504"/>
    <x v="0"/>
    <x v="1"/>
    <x v="1"/>
    <n v="1438037940"/>
    <n v="1436380256"/>
    <x v="3297"/>
    <x v="3289"/>
    <x v="0"/>
    <b v="0"/>
    <n v="44"/>
    <x v="0"/>
    <x v="6"/>
  </r>
  <r>
    <x v="3298"/>
    <x v="3297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x v="3298"/>
    <x v="3290"/>
    <x v="0"/>
    <b v="0"/>
    <n v="72"/>
    <x v="0"/>
    <x v="6"/>
  </r>
  <r>
    <x v="3299"/>
    <x v="3298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x v="3299"/>
    <x v="3291"/>
    <x v="0"/>
    <b v="0"/>
    <n v="63"/>
    <x v="0"/>
    <x v="6"/>
  </r>
  <r>
    <x v="3300"/>
    <x v="3299"/>
    <s v="A subversive parody about the two people for whom the hills were NOT alive with THE SOUND OF MUSIC."/>
    <n v="3000"/>
    <n v="4085"/>
    <x v="0"/>
    <x v="0"/>
    <x v="0"/>
    <n v="1430329862"/>
    <n v="1428515462"/>
    <x v="3300"/>
    <x v="3292"/>
    <x v="0"/>
    <b v="0"/>
    <n v="88"/>
    <x v="0"/>
    <x v="6"/>
  </r>
  <r>
    <x v="3301"/>
    <x v="3300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x v="3301"/>
    <x v="3293"/>
    <x v="2"/>
    <b v="0"/>
    <n v="70"/>
    <x v="0"/>
    <x v="6"/>
  </r>
  <r>
    <x v="3302"/>
    <x v="3301"/>
    <s v="FilosofÃ­a de los anÃ³nimos"/>
    <n v="8400"/>
    <n v="8685"/>
    <x v="0"/>
    <x v="3"/>
    <x v="3"/>
    <n v="1481099176"/>
    <n v="1478507176"/>
    <x v="3302"/>
    <x v="3294"/>
    <x v="2"/>
    <b v="0"/>
    <n v="50"/>
    <x v="0"/>
    <x v="6"/>
  </r>
  <r>
    <x v="3303"/>
    <x v="3302"/>
    <s v="VisiÃ³n Latino Theatre Company was founded by three young latino professionals sharing the stories of everyday latinos."/>
    <n v="1800"/>
    <n v="2086"/>
    <x v="0"/>
    <x v="0"/>
    <x v="0"/>
    <n v="1427553484"/>
    <n v="1424533084"/>
    <x v="3303"/>
    <x v="3295"/>
    <x v="0"/>
    <b v="0"/>
    <n v="35"/>
    <x v="0"/>
    <x v="6"/>
  </r>
  <r>
    <x v="3304"/>
    <x v="3303"/>
    <s v="A musical comedy production celebrating the unique, lovable, insufferable ski culture of the modern day mountain town."/>
    <n v="15000"/>
    <n v="15677.5"/>
    <x v="0"/>
    <x v="0"/>
    <x v="0"/>
    <n v="1482418752"/>
    <n v="1479826752"/>
    <x v="3304"/>
    <x v="3296"/>
    <x v="2"/>
    <b v="0"/>
    <n v="175"/>
    <x v="0"/>
    <x v="6"/>
  </r>
  <r>
    <x v="3305"/>
    <x v="3304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x v="3305"/>
    <x v="3297"/>
    <x v="0"/>
    <b v="0"/>
    <n v="20"/>
    <x v="0"/>
    <x v="6"/>
  </r>
  <r>
    <x v="3306"/>
    <x v="3305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x v="3306"/>
    <x v="3298"/>
    <x v="2"/>
    <b v="0"/>
    <n v="54"/>
    <x v="0"/>
    <x v="6"/>
  </r>
  <r>
    <x v="3307"/>
    <x v="3306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x v="3307"/>
    <x v="3299"/>
    <x v="2"/>
    <b v="0"/>
    <n v="20"/>
    <x v="0"/>
    <x v="6"/>
  </r>
  <r>
    <x v="3308"/>
    <x v="3307"/>
    <s v="Descend into the dark world of steampunk noir in this thrilling new play, written by Maggie Lee and directed by Amy Poisson!"/>
    <n v="3500"/>
    <n v="4280"/>
    <x v="0"/>
    <x v="0"/>
    <x v="0"/>
    <n v="1460581365"/>
    <n v="1458766965"/>
    <x v="3308"/>
    <x v="3300"/>
    <x v="2"/>
    <b v="0"/>
    <n v="57"/>
    <x v="0"/>
    <x v="6"/>
  </r>
  <r>
    <x v="3309"/>
    <x v="3308"/>
    <s v="Two unlikely friends, a garage, tinned beans &amp; the end of the world."/>
    <n v="350"/>
    <n v="558"/>
    <x v="0"/>
    <x v="1"/>
    <x v="1"/>
    <n v="1476632178"/>
    <n v="1473953778"/>
    <x v="3309"/>
    <x v="3301"/>
    <x v="2"/>
    <b v="0"/>
    <n v="31"/>
    <x v="0"/>
    <x v="6"/>
  </r>
  <r>
    <x v="3310"/>
    <x v="3309"/>
    <s v="A new play about coming coming home, recovery, and trying to find God in the process."/>
    <n v="6500"/>
    <n v="6505"/>
    <x v="0"/>
    <x v="0"/>
    <x v="0"/>
    <n v="1444169825"/>
    <n v="1441577825"/>
    <x v="3310"/>
    <x v="3302"/>
    <x v="0"/>
    <b v="0"/>
    <n v="31"/>
    <x v="0"/>
    <x v="6"/>
  </r>
  <r>
    <x v="3311"/>
    <x v="3310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x v="3311"/>
    <x v="3303"/>
    <x v="0"/>
    <b v="0"/>
    <n v="45"/>
    <x v="0"/>
    <x v="6"/>
  </r>
  <r>
    <x v="3312"/>
    <x v="3311"/>
    <s v="Bare Theatre presents one of Shakespeare's most notorious characters in the final chapter of the War of the Roses saga."/>
    <n v="2500"/>
    <n v="2501"/>
    <x v="0"/>
    <x v="0"/>
    <x v="0"/>
    <n v="1478901600"/>
    <n v="1477077946"/>
    <x v="3312"/>
    <x v="3304"/>
    <x v="2"/>
    <b v="0"/>
    <n v="41"/>
    <x v="0"/>
    <x v="6"/>
  </r>
  <r>
    <x v="3313"/>
    <x v="3312"/>
    <s v="A modern reworking of Shakespeare's histories and tragedies in iambic pentameter to talk of death, love, and race."/>
    <n v="2000"/>
    <n v="2321"/>
    <x v="0"/>
    <x v="0"/>
    <x v="0"/>
    <n v="1453856400"/>
    <n v="1452664317"/>
    <x v="3313"/>
    <x v="3305"/>
    <x v="2"/>
    <b v="0"/>
    <n v="29"/>
    <x v="0"/>
    <x v="6"/>
  </r>
  <r>
    <x v="3314"/>
    <x v="3313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x v="3314"/>
    <x v="3306"/>
    <x v="0"/>
    <b v="0"/>
    <n v="58"/>
    <x v="0"/>
    <x v="6"/>
  </r>
  <r>
    <x v="3315"/>
    <x v="3314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x v="3315"/>
    <x v="3307"/>
    <x v="2"/>
    <b v="0"/>
    <n v="89"/>
    <x v="0"/>
    <x v="6"/>
  </r>
  <r>
    <x v="3316"/>
    <x v="3315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x v="3316"/>
    <x v="3308"/>
    <x v="3"/>
    <b v="0"/>
    <n v="125"/>
    <x v="0"/>
    <x v="6"/>
  </r>
  <r>
    <x v="3317"/>
    <x v="3316"/>
    <s v="Andy Boyd's epic new satire about heroes and villains, humankind's search for glory, and fascism in America"/>
    <n v="1050"/>
    <n v="1115"/>
    <x v="0"/>
    <x v="0"/>
    <x v="0"/>
    <n v="1465347424"/>
    <n v="1462755424"/>
    <x v="3317"/>
    <x v="3309"/>
    <x v="2"/>
    <b v="0"/>
    <n v="18"/>
    <x v="0"/>
    <x v="6"/>
  </r>
  <r>
    <x v="3318"/>
    <x v="3317"/>
    <s v="Help us strengthen and inspire disability arts in Atlantic Canada"/>
    <n v="2000"/>
    <n v="2512"/>
    <x v="0"/>
    <x v="5"/>
    <x v="5"/>
    <n v="1460341800"/>
    <n v="1456902893"/>
    <x v="3318"/>
    <x v="3310"/>
    <x v="2"/>
    <b v="0"/>
    <n v="32"/>
    <x v="0"/>
    <x v="6"/>
  </r>
  <r>
    <x v="3319"/>
    <x v="3318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x v="3319"/>
    <x v="3311"/>
    <x v="0"/>
    <b v="0"/>
    <n v="16"/>
    <x v="0"/>
    <x v="6"/>
  </r>
  <r>
    <x v="3320"/>
    <x v="3319"/>
    <s v="Imaginary Theater Company presents two modern day tall tales about family, resilience and redemption."/>
    <n v="2500"/>
    <n v="2525"/>
    <x v="0"/>
    <x v="0"/>
    <x v="0"/>
    <n v="1466557557"/>
    <n v="1463965557"/>
    <x v="3320"/>
    <x v="3312"/>
    <x v="2"/>
    <b v="0"/>
    <n v="38"/>
    <x v="0"/>
    <x v="6"/>
  </r>
  <r>
    <x v="3321"/>
    <x v="3320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x v="3321"/>
    <x v="3313"/>
    <x v="3"/>
    <b v="0"/>
    <n v="15"/>
    <x v="0"/>
    <x v="6"/>
  </r>
  <r>
    <x v="3322"/>
    <x v="3321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x v="3322"/>
    <x v="3314"/>
    <x v="2"/>
    <b v="0"/>
    <n v="23"/>
    <x v="0"/>
    <x v="6"/>
  </r>
  <r>
    <x v="3323"/>
    <x v="3322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x v="3323"/>
    <x v="3315"/>
    <x v="2"/>
    <b v="0"/>
    <n v="49"/>
    <x v="0"/>
    <x v="6"/>
  </r>
  <r>
    <x v="3324"/>
    <x v="3323"/>
    <s v="The play tells the story of Jim and Doyler and their friendship on the brink of Irish independence."/>
    <n v="1500"/>
    <n v="1525"/>
    <x v="0"/>
    <x v="17"/>
    <x v="3"/>
    <n v="1465135190"/>
    <n v="1463925590"/>
    <x v="3324"/>
    <x v="3316"/>
    <x v="2"/>
    <b v="0"/>
    <n v="10"/>
    <x v="0"/>
    <x v="6"/>
  </r>
  <r>
    <x v="3325"/>
    <x v="3324"/>
    <s v="Innovative Theatre Company Needs You To Reach Funding Requirements. We Are So Close We Can Smell It! Thank You In Advance."/>
    <n v="400"/>
    <n v="450"/>
    <x v="0"/>
    <x v="1"/>
    <x v="1"/>
    <n v="1428256277"/>
    <n v="1425235877"/>
    <x v="3325"/>
    <x v="3317"/>
    <x v="0"/>
    <b v="0"/>
    <n v="15"/>
    <x v="0"/>
    <x v="6"/>
  </r>
  <r>
    <x v="3326"/>
    <x v="3325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x v="3326"/>
    <x v="3318"/>
    <x v="0"/>
    <b v="0"/>
    <n v="57"/>
    <x v="0"/>
    <x v="6"/>
  </r>
  <r>
    <x v="3327"/>
    <x v="3326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x v="3327"/>
    <x v="3319"/>
    <x v="2"/>
    <b v="0"/>
    <n v="33"/>
    <x v="0"/>
    <x v="6"/>
  </r>
  <r>
    <x v="3328"/>
    <x v="3327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x v="3328"/>
    <x v="3320"/>
    <x v="3"/>
    <b v="0"/>
    <n v="9"/>
    <x v="0"/>
    <x v="6"/>
  </r>
  <r>
    <x v="3329"/>
    <x v="3328"/>
    <s v="Jestia and Raedon is a brand new romantic comedy play going to the Edinburgh Fringe Festival this summer."/>
    <n v="1000"/>
    <n v="1168"/>
    <x v="0"/>
    <x v="1"/>
    <x v="1"/>
    <n v="1406502000"/>
    <n v="1405583108"/>
    <x v="3329"/>
    <x v="3321"/>
    <x v="3"/>
    <b v="0"/>
    <n v="26"/>
    <x v="0"/>
    <x v="6"/>
  </r>
  <r>
    <x v="3330"/>
    <x v="3329"/>
    <s v="&quot;Tissue&quot; is a play about Breast Cancer. Produced by MonkeyBond theatre co.ltd to raise awareness for Breast cancer."/>
    <n v="1500"/>
    <n v="1594"/>
    <x v="0"/>
    <x v="1"/>
    <x v="1"/>
    <n v="1427919468"/>
    <n v="1425331068"/>
    <x v="3330"/>
    <x v="3322"/>
    <x v="0"/>
    <b v="0"/>
    <n v="69"/>
    <x v="0"/>
    <x v="6"/>
  </r>
  <r>
    <x v="3331"/>
    <x v="3330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x v="3331"/>
    <x v="3323"/>
    <x v="0"/>
    <b v="0"/>
    <n v="65"/>
    <x v="0"/>
    <x v="6"/>
  </r>
  <r>
    <x v="3332"/>
    <x v="3331"/>
    <s v="Two marine biologists are at odds during an important expedition. When a stranded shark refuses to die, things get weird."/>
    <n v="6000"/>
    <n v="6000"/>
    <x v="0"/>
    <x v="0"/>
    <x v="0"/>
    <n v="1405802330"/>
    <n v="1403210330"/>
    <x v="3332"/>
    <x v="3324"/>
    <x v="3"/>
    <b v="0"/>
    <n v="83"/>
    <x v="0"/>
    <x v="6"/>
  </r>
  <r>
    <x v="3333"/>
    <x v="3332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x v="3333"/>
    <x v="3325"/>
    <x v="0"/>
    <b v="0"/>
    <n v="111"/>
    <x v="0"/>
    <x v="6"/>
  </r>
  <r>
    <x v="3334"/>
    <x v="3333"/>
    <s v="The Saltbox Theatre Collective is a brand new not-for-profit theatre company in Illinois."/>
    <n v="3871"/>
    <n v="5366"/>
    <x v="0"/>
    <x v="0"/>
    <x v="0"/>
    <n v="1438259422"/>
    <n v="1435667422"/>
    <x v="3334"/>
    <x v="3326"/>
    <x v="0"/>
    <b v="0"/>
    <n v="46"/>
    <x v="0"/>
    <x v="6"/>
  </r>
  <r>
    <x v="3335"/>
    <x v="333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x v="3335"/>
    <x v="3327"/>
    <x v="3"/>
    <b v="0"/>
    <n v="63"/>
    <x v="0"/>
    <x v="6"/>
  </r>
  <r>
    <x v="3336"/>
    <x v="3335"/>
    <s v="A theatrical adaptation of Oscar Wilde's short stories, presented by Suitcase Civilians at The Space, April 5-10 2016."/>
    <n v="250"/>
    <n v="250"/>
    <x v="0"/>
    <x v="1"/>
    <x v="1"/>
    <n v="1459845246"/>
    <n v="1457429646"/>
    <x v="3336"/>
    <x v="3328"/>
    <x v="2"/>
    <b v="0"/>
    <n v="9"/>
    <x v="0"/>
    <x v="6"/>
  </r>
  <r>
    <x v="3337"/>
    <x v="3336"/>
    <s v="StoneCrabs is thrilled to bring to the UK the first English production of Philipp LÃ¶hleâ€™s play Das Ding (The Thing)."/>
    <n v="2500"/>
    <n v="2755"/>
    <x v="0"/>
    <x v="1"/>
    <x v="1"/>
    <n v="1412974800"/>
    <n v="1411109167"/>
    <x v="3337"/>
    <x v="3329"/>
    <x v="3"/>
    <b v="0"/>
    <n v="34"/>
    <x v="0"/>
    <x v="6"/>
  </r>
  <r>
    <x v="3338"/>
    <x v="3337"/>
    <s v="Join Estelle Parsons in support of Theater That Looks and Sounds Like America"/>
    <n v="15000"/>
    <n v="15327"/>
    <x v="0"/>
    <x v="0"/>
    <x v="0"/>
    <n v="1487944080"/>
    <n v="1486129680"/>
    <x v="3338"/>
    <x v="3330"/>
    <x v="1"/>
    <b v="0"/>
    <n v="112"/>
    <x v="0"/>
    <x v="6"/>
  </r>
  <r>
    <x v="3339"/>
    <x v="3338"/>
    <s v="FPLA presents FRIENDS IN TRANSIENT PLACES by Jonathan Caren: a magical story of modern life."/>
    <n v="8000"/>
    <n v="8348"/>
    <x v="0"/>
    <x v="0"/>
    <x v="0"/>
    <n v="1469721518"/>
    <n v="1467129518"/>
    <x v="3339"/>
    <x v="3331"/>
    <x v="2"/>
    <b v="0"/>
    <n v="47"/>
    <x v="0"/>
    <x v="6"/>
  </r>
  <r>
    <x v="3340"/>
    <x v="3339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x v="3340"/>
    <x v="3332"/>
    <x v="2"/>
    <b v="0"/>
    <n v="38"/>
    <x v="0"/>
    <x v="6"/>
  </r>
  <r>
    <x v="3341"/>
    <x v="3340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x v="3341"/>
    <x v="3333"/>
    <x v="2"/>
    <b v="0"/>
    <n v="28"/>
    <x v="0"/>
    <x v="6"/>
  </r>
  <r>
    <x v="3342"/>
    <x v="3341"/>
    <s v="We believe in the power of stories to change the world. Theatre that inspires transformation."/>
    <n v="6000"/>
    <n v="6100"/>
    <x v="0"/>
    <x v="0"/>
    <x v="0"/>
    <n v="1427864340"/>
    <n v="1425020810"/>
    <x v="3342"/>
    <x v="3334"/>
    <x v="0"/>
    <b v="0"/>
    <n v="78"/>
    <x v="0"/>
    <x v="6"/>
  </r>
  <r>
    <x v="3343"/>
    <x v="3342"/>
    <s v="Two sisters make a set of paper dolls which take them on a journey across lands, creating memories along the way."/>
    <n v="700"/>
    <n v="1200"/>
    <x v="0"/>
    <x v="1"/>
    <x v="1"/>
    <n v="1460553480"/>
    <n v="1458770384"/>
    <x v="3343"/>
    <x v="3335"/>
    <x v="2"/>
    <b v="0"/>
    <n v="23"/>
    <x v="0"/>
    <x v="6"/>
  </r>
  <r>
    <x v="3344"/>
    <x v="3343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x v="3344"/>
    <x v="3336"/>
    <x v="3"/>
    <b v="0"/>
    <n v="40"/>
    <x v="0"/>
    <x v="6"/>
  </r>
  <r>
    <x v="3345"/>
    <x v="3344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x v="3345"/>
    <x v="3337"/>
    <x v="0"/>
    <b v="0"/>
    <n v="13"/>
    <x v="0"/>
    <x v="6"/>
  </r>
  <r>
    <x v="3346"/>
    <x v="3345"/>
    <s v="Tempest opens Feb. 25. Please support Shakespeare, the arts and community youth theater! Be a part of something special!"/>
    <n v="1500"/>
    <n v="1650"/>
    <x v="0"/>
    <x v="0"/>
    <x v="0"/>
    <n v="1424910910"/>
    <n v="1424306110"/>
    <x v="3346"/>
    <x v="3338"/>
    <x v="0"/>
    <b v="0"/>
    <n v="18"/>
    <x v="0"/>
    <x v="6"/>
  </r>
  <r>
    <x v="3347"/>
    <x v="3346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x v="3347"/>
    <x v="3339"/>
    <x v="2"/>
    <b v="0"/>
    <n v="22"/>
    <x v="0"/>
    <x v="6"/>
  </r>
  <r>
    <x v="3348"/>
    <x v="3265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x v="3348"/>
    <x v="3340"/>
    <x v="2"/>
    <b v="0"/>
    <n v="79"/>
    <x v="0"/>
    <x v="6"/>
  </r>
  <r>
    <x v="3349"/>
    <x v="3347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x v="3349"/>
    <x v="3341"/>
    <x v="2"/>
    <b v="0"/>
    <n v="14"/>
    <x v="0"/>
    <x v="6"/>
  </r>
  <r>
    <x v="3350"/>
    <x v="3348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x v="3350"/>
    <x v="3342"/>
    <x v="0"/>
    <b v="0"/>
    <n v="51"/>
    <x v="0"/>
    <x v="6"/>
  </r>
  <r>
    <x v="3351"/>
    <x v="3349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x v="3351"/>
    <x v="3343"/>
    <x v="3"/>
    <b v="0"/>
    <n v="54"/>
    <x v="0"/>
    <x v="6"/>
  </r>
  <r>
    <x v="3352"/>
    <x v="3350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x v="3352"/>
    <x v="3344"/>
    <x v="2"/>
    <b v="0"/>
    <n v="70"/>
    <x v="0"/>
    <x v="6"/>
  </r>
  <r>
    <x v="3353"/>
    <x v="3351"/>
    <s v="A new spoken word play, written by Paul Hewitt, in 3 parts about love and fate, inspired by the Ruba'iyat of Omar Khayyam."/>
    <n v="500"/>
    <n v="1575"/>
    <x v="0"/>
    <x v="1"/>
    <x v="1"/>
    <n v="1462230000"/>
    <n v="1461061350"/>
    <x v="3353"/>
    <x v="3345"/>
    <x v="2"/>
    <b v="0"/>
    <n v="44"/>
    <x v="0"/>
    <x v="6"/>
  </r>
  <r>
    <x v="3354"/>
    <x v="3352"/>
    <s v="Help Strangeloop Theatre create and support new work by sponsoring our 2015-2016 season."/>
    <n v="3000"/>
    <n v="3058"/>
    <x v="0"/>
    <x v="0"/>
    <x v="0"/>
    <n v="1446091260"/>
    <n v="1443029206"/>
    <x v="3354"/>
    <x v="3346"/>
    <x v="0"/>
    <b v="0"/>
    <n v="55"/>
    <x v="0"/>
    <x v="6"/>
  </r>
  <r>
    <x v="3355"/>
    <x v="3353"/>
    <s v="Help get Jelly Beans to the Theatre503 stage. An important piece of new writing by Dan Pick, produced by Kuleshov Theatre"/>
    <n v="1750"/>
    <n v="2210"/>
    <x v="0"/>
    <x v="1"/>
    <x v="1"/>
    <n v="1462879020"/>
    <n v="1461941527"/>
    <x v="3355"/>
    <x v="3347"/>
    <x v="2"/>
    <b v="0"/>
    <n v="15"/>
    <x v="0"/>
    <x v="6"/>
  </r>
  <r>
    <x v="3356"/>
    <x v="3354"/>
    <s v="30 days to raise Â£1500 - to run drama workshops about the plays themes with girls (aged 13-18) who are in need! GIRL POWER!"/>
    <n v="1500"/>
    <n v="1521"/>
    <x v="0"/>
    <x v="1"/>
    <x v="1"/>
    <n v="1468611272"/>
    <n v="1466019272"/>
    <x v="3356"/>
    <x v="3348"/>
    <x v="2"/>
    <b v="0"/>
    <n v="27"/>
    <x v="0"/>
    <x v="6"/>
  </r>
  <r>
    <x v="3357"/>
    <x v="3355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x v="3357"/>
    <x v="3349"/>
    <x v="3"/>
    <b v="0"/>
    <n v="21"/>
    <x v="0"/>
    <x v="6"/>
  </r>
  <r>
    <x v="3358"/>
    <x v="3356"/>
    <s v="Alef productions, LLC is proud to present a World Premiere Play about Acceptance, Relationships,  Mortality and Love!"/>
    <n v="10000"/>
    <n v="10299"/>
    <x v="0"/>
    <x v="0"/>
    <x v="0"/>
    <n v="1416385679"/>
    <n v="1413790079"/>
    <x v="3358"/>
    <x v="3350"/>
    <x v="3"/>
    <b v="0"/>
    <n v="162"/>
    <x v="0"/>
    <x v="6"/>
  </r>
  <r>
    <x v="3359"/>
    <x v="3357"/>
    <s v="A Theatrical Production Celebrating the Lebanese Culture and the Human Spirit in Time of War."/>
    <n v="4000"/>
    <n v="4250"/>
    <x v="0"/>
    <x v="0"/>
    <x v="0"/>
    <n v="1487985734"/>
    <n v="1484097734"/>
    <x v="3359"/>
    <x v="3351"/>
    <x v="1"/>
    <b v="0"/>
    <n v="23"/>
    <x v="0"/>
    <x v="6"/>
  </r>
  <r>
    <x v="3360"/>
    <x v="3358"/>
    <s v="World Premiere, an M1 Singapore Fringe Festival 2017 commission."/>
    <n v="9000"/>
    <n v="9124"/>
    <x v="0"/>
    <x v="20"/>
    <x v="12"/>
    <n v="1481731140"/>
    <n v="1479866343"/>
    <x v="3360"/>
    <x v="3352"/>
    <x v="2"/>
    <b v="0"/>
    <n v="72"/>
    <x v="0"/>
    <x v="6"/>
  </r>
  <r>
    <x v="3361"/>
    <x v="3359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x v="3361"/>
    <x v="3353"/>
    <x v="3"/>
    <b v="0"/>
    <n v="68"/>
    <x v="0"/>
    <x v="6"/>
  </r>
  <r>
    <x v="3362"/>
    <x v="3360"/>
    <s v="Oscar Wilde's classic romantic farce like you have never seen it before. Bigger. Louder. Sexier.  And covered with glitter."/>
    <n v="500"/>
    <n v="1090"/>
    <x v="0"/>
    <x v="0"/>
    <x v="0"/>
    <n v="1425704100"/>
    <n v="1424484717"/>
    <x v="3362"/>
    <x v="3354"/>
    <x v="0"/>
    <b v="0"/>
    <n v="20"/>
    <x v="0"/>
    <x v="6"/>
  </r>
  <r>
    <x v="3363"/>
    <x v="3361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x v="3363"/>
    <x v="3355"/>
    <x v="3"/>
    <b v="0"/>
    <n v="26"/>
    <x v="0"/>
    <x v="6"/>
  </r>
  <r>
    <x v="3364"/>
    <x v="3362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x v="3364"/>
    <x v="3266"/>
    <x v="2"/>
    <b v="0"/>
    <n v="72"/>
    <x v="0"/>
    <x v="6"/>
  </r>
  <r>
    <x v="3365"/>
    <x v="3363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x v="3365"/>
    <x v="3356"/>
    <x v="0"/>
    <b v="0"/>
    <n v="3"/>
    <x v="0"/>
    <x v="6"/>
  </r>
  <r>
    <x v="3366"/>
    <x v="3364"/>
    <s v="The Series will consist of free staged readings of Shakespeare's plays, brought to life by professional actors in Montclair, NJ."/>
    <n v="500"/>
    <n v="1105"/>
    <x v="0"/>
    <x v="0"/>
    <x v="0"/>
    <n v="1431481037"/>
    <n v="1428889037"/>
    <x v="3366"/>
    <x v="3357"/>
    <x v="0"/>
    <b v="0"/>
    <n v="18"/>
    <x v="0"/>
    <x v="6"/>
  </r>
  <r>
    <x v="3367"/>
    <x v="3365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x v="3367"/>
    <x v="3358"/>
    <x v="0"/>
    <b v="0"/>
    <n v="30"/>
    <x v="0"/>
    <x v="6"/>
  </r>
  <r>
    <x v="3368"/>
    <x v="3366"/>
    <s v="Help a non-profit community theatre create an unforgettable production of J.M. Barrie's classic play."/>
    <n v="1000"/>
    <n v="1046"/>
    <x v="0"/>
    <x v="0"/>
    <x v="0"/>
    <n v="1420088400"/>
    <n v="1416977259"/>
    <x v="3368"/>
    <x v="3359"/>
    <x v="0"/>
    <b v="0"/>
    <n v="23"/>
    <x v="0"/>
    <x v="6"/>
  </r>
  <r>
    <x v="3369"/>
    <x v="3367"/>
    <s v="How far would you go for revenge? The Collector is a dark thriller of regret, retribution and broken masculinity."/>
    <n v="5000"/>
    <n v="5195"/>
    <x v="0"/>
    <x v="17"/>
    <x v="3"/>
    <n v="1484441980"/>
    <n v="1479257980"/>
    <x v="3369"/>
    <x v="3360"/>
    <x v="1"/>
    <b v="0"/>
    <n v="54"/>
    <x v="0"/>
    <x v="6"/>
  </r>
  <r>
    <x v="3370"/>
    <x v="3368"/>
    <s v="I'm Alright. A story of young women, told by young women, for the world."/>
    <n v="1500"/>
    <n v="1766"/>
    <x v="0"/>
    <x v="0"/>
    <x v="0"/>
    <n v="1481961600"/>
    <n v="1479283285"/>
    <x v="3370"/>
    <x v="3361"/>
    <x v="2"/>
    <b v="0"/>
    <n v="26"/>
    <x v="0"/>
    <x v="6"/>
  </r>
  <r>
    <x v="3371"/>
    <x v="3369"/>
    <s v="Help support Red Planet, a new science fiction play based off the Mars One exploration."/>
    <n v="200"/>
    <n v="277"/>
    <x v="0"/>
    <x v="0"/>
    <x v="0"/>
    <n v="1449089965"/>
    <n v="1446670765"/>
    <x v="3371"/>
    <x v="3362"/>
    <x v="0"/>
    <b v="0"/>
    <n v="9"/>
    <x v="0"/>
    <x v="6"/>
  </r>
  <r>
    <x v="3372"/>
    <x v="3370"/>
    <s v="This play tells the story of the toxicity of sensationalism shown through one man's struggle with notoriety."/>
    <n v="1000"/>
    <n v="1035"/>
    <x v="0"/>
    <x v="0"/>
    <x v="0"/>
    <n v="1408942740"/>
    <n v="1407157756"/>
    <x v="3372"/>
    <x v="2835"/>
    <x v="3"/>
    <b v="0"/>
    <n v="27"/>
    <x v="0"/>
    <x v="6"/>
  </r>
  <r>
    <x v="3373"/>
    <x v="3371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x v="3373"/>
    <x v="3363"/>
    <x v="0"/>
    <b v="0"/>
    <n v="30"/>
    <x v="0"/>
    <x v="6"/>
  </r>
  <r>
    <x v="3374"/>
    <x v="3372"/>
    <s v="A rare  production of World acclaimed playwright Howard Barker's groundbreaking &amp; provocative 'The Castle'."/>
    <n v="3500"/>
    <n v="3730"/>
    <x v="0"/>
    <x v="5"/>
    <x v="5"/>
    <n v="1446053616"/>
    <n v="1443461616"/>
    <x v="3374"/>
    <x v="3364"/>
    <x v="0"/>
    <b v="0"/>
    <n v="52"/>
    <x v="0"/>
    <x v="6"/>
  </r>
  <r>
    <x v="3375"/>
    <x v="3373"/>
    <s v="Production of wickedly funny new play for two women, written by iconic songwriter and ex-London's Burning man, Chris Larner"/>
    <n v="3000"/>
    <n v="3000"/>
    <x v="0"/>
    <x v="1"/>
    <x v="1"/>
    <n v="1400423973"/>
    <n v="1399387173"/>
    <x v="3375"/>
    <x v="3365"/>
    <x v="3"/>
    <b v="0"/>
    <n v="17"/>
    <x v="0"/>
    <x v="6"/>
  </r>
  <r>
    <x v="3376"/>
    <x v="3374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x v="3376"/>
    <x v="3366"/>
    <x v="0"/>
    <b v="0"/>
    <n v="19"/>
    <x v="0"/>
    <x v="6"/>
  </r>
  <r>
    <x v="3377"/>
    <x v="3375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x v="3377"/>
    <x v="3367"/>
    <x v="0"/>
    <b v="0"/>
    <n v="77"/>
    <x v="0"/>
    <x v="6"/>
  </r>
  <r>
    <x v="3378"/>
    <x v="3376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x v="3378"/>
    <x v="3368"/>
    <x v="3"/>
    <b v="0"/>
    <n v="21"/>
    <x v="0"/>
    <x v="6"/>
  </r>
  <r>
    <x v="3379"/>
    <x v="3377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x v="3379"/>
    <x v="3369"/>
    <x v="0"/>
    <b v="0"/>
    <n v="38"/>
    <x v="0"/>
    <x v="6"/>
  </r>
  <r>
    <x v="3380"/>
    <x v="3378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x v="3380"/>
    <x v="3370"/>
    <x v="3"/>
    <b v="0"/>
    <n v="28"/>
    <x v="0"/>
    <x v="6"/>
  </r>
  <r>
    <x v="3381"/>
    <x v="3379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x v="3381"/>
    <x v="3371"/>
    <x v="0"/>
    <b v="0"/>
    <n v="48"/>
    <x v="0"/>
    <x v="6"/>
  </r>
  <r>
    <x v="3382"/>
    <x v="3380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x v="3382"/>
    <x v="3372"/>
    <x v="2"/>
    <b v="0"/>
    <n v="46"/>
    <x v="0"/>
    <x v="6"/>
  </r>
  <r>
    <x v="3383"/>
    <x v="3381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x v="3383"/>
    <x v="3373"/>
    <x v="2"/>
    <b v="0"/>
    <n v="30"/>
    <x v="0"/>
    <x v="6"/>
  </r>
  <r>
    <x v="3384"/>
    <x v="3382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x v="3384"/>
    <x v="3374"/>
    <x v="0"/>
    <b v="0"/>
    <n v="64"/>
    <x v="0"/>
    <x v="6"/>
  </r>
  <r>
    <x v="3385"/>
    <x v="3383"/>
    <s v="An Equity Reading of a new play; Intimate drama about a family dealing with consequence of actions after a school shooting."/>
    <n v="2000"/>
    <n v="2000"/>
    <x v="0"/>
    <x v="0"/>
    <x v="0"/>
    <n v="1418244552"/>
    <n v="1415652552"/>
    <x v="3385"/>
    <x v="3375"/>
    <x v="3"/>
    <b v="0"/>
    <n v="15"/>
    <x v="0"/>
    <x v="6"/>
  </r>
  <r>
    <x v="3386"/>
    <x v="3384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x v="3386"/>
    <x v="3376"/>
    <x v="3"/>
    <b v="0"/>
    <n v="41"/>
    <x v="0"/>
    <x v="6"/>
  </r>
  <r>
    <x v="3387"/>
    <x v="3385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x v="3387"/>
    <x v="3377"/>
    <x v="3"/>
    <b v="0"/>
    <n v="35"/>
    <x v="0"/>
    <x v="6"/>
  </r>
  <r>
    <x v="3388"/>
    <x v="3386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x v="3388"/>
    <x v="3378"/>
    <x v="0"/>
    <b v="0"/>
    <n v="45"/>
    <x v="0"/>
    <x v="6"/>
  </r>
  <r>
    <x v="3389"/>
    <x v="3387"/>
    <s v="Chimera Ensemble is launching 2 inaugural theater productions, and we need support to do high quality work!"/>
    <n v="10000"/>
    <n v="11450"/>
    <x v="0"/>
    <x v="0"/>
    <x v="0"/>
    <n v="1464960682"/>
    <n v="1462368682"/>
    <x v="3389"/>
    <x v="3379"/>
    <x v="2"/>
    <b v="0"/>
    <n v="62"/>
    <x v="0"/>
    <x v="6"/>
  </r>
  <r>
    <x v="3390"/>
    <x v="3388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x v="3390"/>
    <x v="3380"/>
    <x v="3"/>
    <b v="0"/>
    <n v="22"/>
    <x v="0"/>
    <x v="6"/>
  </r>
  <r>
    <x v="3391"/>
    <x v="3389"/>
    <s v="New play about the comfort and the danger of living with memories. Gay themes. Experienced team looking to present first reading"/>
    <n v="500"/>
    <n v="1115"/>
    <x v="0"/>
    <x v="0"/>
    <x v="0"/>
    <n v="1407536880"/>
    <n v="1404997548"/>
    <x v="3391"/>
    <x v="3381"/>
    <x v="3"/>
    <b v="0"/>
    <n v="18"/>
    <x v="0"/>
    <x v="6"/>
  </r>
  <r>
    <x v="3392"/>
    <x v="3390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x v="3392"/>
    <x v="3382"/>
    <x v="2"/>
    <b v="0"/>
    <n v="12"/>
    <x v="0"/>
    <x v="6"/>
  </r>
  <r>
    <x v="3393"/>
    <x v="3391"/>
    <s v="hiSTORYstage presents a film noir-style comedy mystery with a Shakespearean twist performed as a 1944 radio drama."/>
    <n v="1500"/>
    <n v="1587"/>
    <x v="0"/>
    <x v="0"/>
    <x v="0"/>
    <n v="1415234760"/>
    <n v="1413065230"/>
    <x v="3393"/>
    <x v="3383"/>
    <x v="3"/>
    <b v="0"/>
    <n v="44"/>
    <x v="0"/>
    <x v="6"/>
  </r>
  <r>
    <x v="3394"/>
    <x v="3392"/>
    <s v="Ambitious, Edinburgh-based company, Thrive Theatre, are bringing their brand new comedy BUFFER to the 2014 Edinburgh Fringe!"/>
    <n v="550"/>
    <n v="783"/>
    <x v="0"/>
    <x v="1"/>
    <x v="1"/>
    <n v="1406470645"/>
    <n v="1403878645"/>
    <x v="3394"/>
    <x v="3384"/>
    <x v="3"/>
    <b v="0"/>
    <n v="27"/>
    <x v="0"/>
    <x v="6"/>
  </r>
  <r>
    <x v="3395"/>
    <x v="3393"/>
    <s v="Miramar is a a darkly funny play exploring what it is we call â€˜homeâ€™."/>
    <n v="500"/>
    <n v="920"/>
    <x v="0"/>
    <x v="1"/>
    <x v="1"/>
    <n v="1433009400"/>
    <n v="1431795944"/>
    <x v="3395"/>
    <x v="3385"/>
    <x v="0"/>
    <b v="0"/>
    <n v="38"/>
    <x v="0"/>
    <x v="6"/>
  </r>
  <r>
    <x v="3396"/>
    <x v="3394"/>
    <s v="&quot;Rainbowtown&quot; is a new play for kids. Help us bring it to the Main Line during the 2014 Philadelphia Fringe Festival!"/>
    <n v="1500"/>
    <n v="1565"/>
    <x v="0"/>
    <x v="0"/>
    <x v="0"/>
    <n v="1401595140"/>
    <n v="1399286589"/>
    <x v="3396"/>
    <x v="2806"/>
    <x v="3"/>
    <b v="0"/>
    <n v="28"/>
    <x v="0"/>
    <x v="6"/>
  </r>
  <r>
    <x v="3397"/>
    <x v="3395"/>
    <s v="Help a group of recovering alcoholics bring Samuel Beckett's classic to a seaside town!"/>
    <n v="250"/>
    <n v="280"/>
    <x v="0"/>
    <x v="1"/>
    <x v="1"/>
    <n v="1455832800"/>
    <n v="1452338929"/>
    <x v="3397"/>
    <x v="3386"/>
    <x v="2"/>
    <b v="0"/>
    <n v="24"/>
    <x v="0"/>
    <x v="6"/>
  </r>
  <r>
    <x v="3398"/>
    <x v="3396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x v="3398"/>
    <x v="3387"/>
    <x v="3"/>
    <b v="0"/>
    <n v="65"/>
    <x v="0"/>
    <x v="6"/>
  </r>
  <r>
    <x v="3399"/>
    <x v="3397"/>
    <s v="13 young people have taken over Spinning Wheel Theatre to choose, produce and create their own show from scratch."/>
    <n v="1200"/>
    <n v="1245"/>
    <x v="0"/>
    <x v="1"/>
    <x v="1"/>
    <n v="1424556325"/>
    <n v="1421964325"/>
    <x v="3399"/>
    <x v="3388"/>
    <x v="0"/>
    <b v="0"/>
    <n v="46"/>
    <x v="0"/>
    <x v="6"/>
  </r>
  <r>
    <x v="3400"/>
    <x v="3398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x v="3400"/>
    <x v="3389"/>
    <x v="3"/>
    <b v="0"/>
    <n v="85"/>
    <x v="0"/>
    <x v="6"/>
  </r>
  <r>
    <x v="3401"/>
    <x v="3399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x v="3401"/>
    <x v="3390"/>
    <x v="0"/>
    <b v="0"/>
    <n v="66"/>
    <x v="0"/>
    <x v="6"/>
  </r>
  <r>
    <x v="3402"/>
    <x v="3400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x v="3402"/>
    <x v="3391"/>
    <x v="0"/>
    <b v="0"/>
    <n v="165"/>
    <x v="0"/>
    <x v="6"/>
  </r>
  <r>
    <x v="3403"/>
    <x v="3401"/>
    <s v="Two worlds, one bond - no turning back._x000a_A dark comedy about domestic abuse and the power of an unlikely friendship"/>
    <n v="2000"/>
    <n v="2000"/>
    <x v="0"/>
    <x v="1"/>
    <x v="1"/>
    <n v="1435230324"/>
    <n v="1432638324"/>
    <x v="3403"/>
    <x v="3392"/>
    <x v="0"/>
    <b v="0"/>
    <n v="17"/>
    <x v="0"/>
    <x v="6"/>
  </r>
  <r>
    <x v="3404"/>
    <x v="3402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x v="3404"/>
    <x v="3393"/>
    <x v="0"/>
    <b v="0"/>
    <n v="3"/>
    <x v="0"/>
    <x v="6"/>
  </r>
  <r>
    <x v="3405"/>
    <x v="3403"/>
    <s v="We are Seance Theatre Group trying to fund our first performance, Noel Coward's hysterical comedy farce, Blithe Spirit."/>
    <n v="350"/>
    <n v="481.5"/>
    <x v="0"/>
    <x v="1"/>
    <x v="1"/>
    <n v="1456876740"/>
    <n v="1455063886"/>
    <x v="3405"/>
    <x v="3394"/>
    <x v="2"/>
    <b v="0"/>
    <n v="17"/>
    <x v="0"/>
    <x v="6"/>
  </r>
  <r>
    <x v="3406"/>
    <x v="3404"/>
    <s v="A funny and moving new play about two families dealing with aging parents in very different ways!"/>
    <n v="10000"/>
    <n v="10031"/>
    <x v="0"/>
    <x v="0"/>
    <x v="0"/>
    <n v="1405511376"/>
    <n v="1401623376"/>
    <x v="3406"/>
    <x v="3395"/>
    <x v="3"/>
    <b v="0"/>
    <n v="91"/>
    <x v="0"/>
    <x v="6"/>
  </r>
  <r>
    <x v="3407"/>
    <x v="3405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x v="3407"/>
    <x v="3396"/>
    <x v="3"/>
    <b v="0"/>
    <n v="67"/>
    <x v="0"/>
    <x v="6"/>
  </r>
  <r>
    <x v="3408"/>
    <x v="3406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x v="3408"/>
    <x v="3397"/>
    <x v="3"/>
    <b v="0"/>
    <n v="18"/>
    <x v="0"/>
    <x v="6"/>
  </r>
  <r>
    <x v="3409"/>
    <x v="3407"/>
    <s v="Exciting and visceral new-writing that challenges the way we view the fine line between war and terror..."/>
    <n v="500"/>
    <n v="618"/>
    <x v="0"/>
    <x v="1"/>
    <x v="1"/>
    <n v="1469998680"/>
    <n v="1466710358"/>
    <x v="3409"/>
    <x v="3398"/>
    <x v="2"/>
    <b v="0"/>
    <n v="21"/>
    <x v="0"/>
    <x v="6"/>
  </r>
  <r>
    <x v="3410"/>
    <x v="3408"/>
    <s v="Join us in a campaign benefitting the southland company and its interdisciplinary artistic efforts in Los Angeles."/>
    <n v="3000"/>
    <n v="3255"/>
    <x v="0"/>
    <x v="0"/>
    <x v="0"/>
    <n v="1465196400"/>
    <n v="1462841990"/>
    <x v="3410"/>
    <x v="3399"/>
    <x v="2"/>
    <b v="0"/>
    <n v="40"/>
    <x v="0"/>
    <x v="6"/>
  </r>
  <r>
    <x v="3411"/>
    <x v="3409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x v="3411"/>
    <x v="3400"/>
    <x v="0"/>
    <b v="0"/>
    <n v="78"/>
    <x v="0"/>
    <x v="6"/>
  </r>
  <r>
    <x v="3412"/>
    <x v="3410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x v="3412"/>
    <x v="3401"/>
    <x v="3"/>
    <b v="0"/>
    <n v="26"/>
    <x v="0"/>
    <x v="6"/>
  </r>
  <r>
    <x v="3413"/>
    <x v="3411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x v="3413"/>
    <x v="3402"/>
    <x v="0"/>
    <b v="0"/>
    <n v="14"/>
    <x v="0"/>
    <x v="6"/>
  </r>
  <r>
    <x v="3414"/>
    <x v="3412"/>
    <s v="A new twist on our annual festival of fully-produced plays by member playwrights, performed by a talented ensemble cast!"/>
    <n v="3000"/>
    <n v="3105"/>
    <x v="0"/>
    <x v="0"/>
    <x v="0"/>
    <n v="1480579140"/>
    <n v="1478030325"/>
    <x v="3414"/>
    <x v="3403"/>
    <x v="2"/>
    <b v="0"/>
    <n v="44"/>
    <x v="0"/>
    <x v="6"/>
  </r>
  <r>
    <x v="3415"/>
    <x v="3413"/>
    <s v="We are raising funds to allow for enhanced scenic, costume, and lighting design. Every dollar helps!"/>
    <n v="200"/>
    <n v="200"/>
    <x v="0"/>
    <x v="0"/>
    <x v="0"/>
    <n v="1460935800"/>
    <n v="1459999656"/>
    <x v="3415"/>
    <x v="3404"/>
    <x v="2"/>
    <b v="0"/>
    <n v="9"/>
    <x v="0"/>
    <x v="6"/>
  </r>
  <r>
    <x v="3416"/>
    <x v="3414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x v="3416"/>
    <x v="3405"/>
    <x v="0"/>
    <b v="0"/>
    <n v="30"/>
    <x v="0"/>
    <x v="6"/>
  </r>
  <r>
    <x v="3417"/>
    <x v="3415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x v="3417"/>
    <x v="3406"/>
    <x v="3"/>
    <b v="0"/>
    <n v="45"/>
    <x v="0"/>
    <x v="6"/>
  </r>
  <r>
    <x v="3418"/>
    <x v="3416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x v="3418"/>
    <x v="3407"/>
    <x v="3"/>
    <b v="0"/>
    <n v="56"/>
    <x v="0"/>
    <x v="6"/>
  </r>
  <r>
    <x v="3419"/>
    <x v="3417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x v="3419"/>
    <x v="3408"/>
    <x v="2"/>
    <b v="0"/>
    <n v="46"/>
    <x v="0"/>
    <x v="6"/>
  </r>
  <r>
    <x v="3420"/>
    <x v="3418"/>
    <s v="A powerful and urgent tale of the first line of defence for the NHS. Based on true stories from junior doctors."/>
    <n v="700"/>
    <n v="966"/>
    <x v="0"/>
    <x v="1"/>
    <x v="1"/>
    <n v="1455408000"/>
    <n v="1454638202"/>
    <x v="3420"/>
    <x v="3409"/>
    <x v="2"/>
    <b v="0"/>
    <n v="34"/>
    <x v="0"/>
    <x v="6"/>
  </r>
  <r>
    <x v="3421"/>
    <x v="3419"/>
    <s v="Waterwell's New Works Lab @ PPAS is the country's leading development program for challenging new plays for young actors."/>
    <n v="10000"/>
    <n v="10115"/>
    <x v="0"/>
    <x v="0"/>
    <x v="0"/>
    <n v="1425495563"/>
    <n v="1422903563"/>
    <x v="3421"/>
    <x v="3410"/>
    <x v="0"/>
    <b v="0"/>
    <n v="98"/>
    <x v="0"/>
    <x v="6"/>
  </r>
  <r>
    <x v="3422"/>
    <x v="3420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x v="3422"/>
    <x v="2232"/>
    <x v="0"/>
    <b v="0"/>
    <n v="46"/>
    <x v="0"/>
    <x v="6"/>
  </r>
  <r>
    <x v="3423"/>
    <x v="3421"/>
    <s v="Forest Hills Eastern's Student Run Show 2015. Our goal is to present a professional quality show on a budget."/>
    <n v="250"/>
    <n v="350"/>
    <x v="0"/>
    <x v="0"/>
    <x v="0"/>
    <n v="1429912341"/>
    <n v="1427320341"/>
    <x v="3423"/>
    <x v="3411"/>
    <x v="0"/>
    <b v="0"/>
    <n v="10"/>
    <x v="0"/>
    <x v="6"/>
  </r>
  <r>
    <x v="3424"/>
    <x v="3422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x v="3424"/>
    <x v="3412"/>
    <x v="0"/>
    <b v="0"/>
    <n v="76"/>
    <x v="0"/>
    <x v="6"/>
  </r>
  <r>
    <x v="3425"/>
    <x v="3423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x v="3425"/>
    <x v="3413"/>
    <x v="3"/>
    <b v="0"/>
    <n v="104"/>
    <x v="0"/>
    <x v="6"/>
  </r>
  <r>
    <x v="3426"/>
    <x v="3424"/>
    <s v="Part ghost story, part cautionary tale, Holocene is a play about the end of our world, and the beginning of another."/>
    <n v="3750"/>
    <n v="4055"/>
    <x v="0"/>
    <x v="0"/>
    <x v="0"/>
    <n v="1411264800"/>
    <n v="1409620903"/>
    <x v="3426"/>
    <x v="3414"/>
    <x v="3"/>
    <b v="0"/>
    <n v="87"/>
    <x v="0"/>
    <x v="6"/>
  </r>
  <r>
    <x v="3427"/>
    <x v="3425"/>
    <s v="A new play developed in collaboration with graduating theatre makers, premiering at the Edinburgh Fringe Festival 2014."/>
    <n v="1500"/>
    <n v="1500"/>
    <x v="0"/>
    <x v="1"/>
    <x v="1"/>
    <n v="1404314952"/>
    <n v="1401722952"/>
    <x v="3427"/>
    <x v="3415"/>
    <x v="3"/>
    <b v="0"/>
    <n v="29"/>
    <x v="0"/>
    <x v="6"/>
  </r>
  <r>
    <x v="3428"/>
    <x v="3426"/>
    <s v="The WORLD PREMIERE of Neil Smith's beautiful and thrilling new version of Strindberg's modern masterpiece - CREDITORS."/>
    <n v="2000"/>
    <n v="2055"/>
    <x v="0"/>
    <x v="1"/>
    <x v="1"/>
    <n v="1425142800"/>
    <n v="1422983847"/>
    <x v="3428"/>
    <x v="3416"/>
    <x v="0"/>
    <b v="0"/>
    <n v="51"/>
    <x v="0"/>
    <x v="6"/>
  </r>
  <r>
    <x v="3429"/>
    <x v="3427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x v="3429"/>
    <x v="3417"/>
    <x v="2"/>
    <b v="0"/>
    <n v="12"/>
    <x v="0"/>
    <x v="6"/>
  </r>
  <r>
    <x v="3430"/>
    <x v="3428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x v="3430"/>
    <x v="3418"/>
    <x v="3"/>
    <b v="0"/>
    <n v="72"/>
    <x v="0"/>
    <x v="6"/>
  </r>
  <r>
    <x v="3431"/>
    <x v="3429"/>
    <s v="Our 1st full season!  We need your help to fund costumes, sets, props &amp; help bringing these wonderful shows to the stage!"/>
    <n v="2000"/>
    <n v="2000"/>
    <x v="0"/>
    <x v="0"/>
    <x v="0"/>
    <n v="1408383153"/>
    <n v="1405791153"/>
    <x v="3431"/>
    <x v="3419"/>
    <x v="3"/>
    <b v="0"/>
    <n v="21"/>
    <x v="0"/>
    <x v="6"/>
  </r>
  <r>
    <x v="3432"/>
    <x v="3430"/>
    <s v="Bare Theatre stages A.R. Gurney's Pulitzer Finalist script about a relationship spanning a lifetime and long distance."/>
    <n v="2000"/>
    <n v="2193"/>
    <x v="0"/>
    <x v="0"/>
    <x v="0"/>
    <n v="1454709600"/>
    <n v="1452520614"/>
    <x v="3432"/>
    <x v="3420"/>
    <x v="2"/>
    <b v="0"/>
    <n v="42"/>
    <x v="0"/>
    <x v="6"/>
  </r>
  <r>
    <x v="3433"/>
    <x v="3431"/>
    <s v="death&amp;pretzels presents their first Chicago based project:_x000a_The Dybbuk by S. Ansky"/>
    <n v="9500"/>
    <n v="9525"/>
    <x v="0"/>
    <x v="0"/>
    <x v="0"/>
    <n v="1402974000"/>
    <n v="1400290255"/>
    <x v="3433"/>
    <x v="3421"/>
    <x v="3"/>
    <b v="0"/>
    <n v="71"/>
    <x v="0"/>
    <x v="6"/>
  </r>
  <r>
    <x v="3434"/>
    <x v="3432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x v="3434"/>
    <x v="3422"/>
    <x v="3"/>
    <b v="0"/>
    <n v="168"/>
    <x v="0"/>
    <x v="6"/>
  </r>
  <r>
    <x v="3435"/>
    <x v="3433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x v="3435"/>
    <x v="3423"/>
    <x v="2"/>
    <b v="0"/>
    <n v="19"/>
    <x v="0"/>
    <x v="6"/>
  </r>
  <r>
    <x v="3436"/>
    <x v="3434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x v="3436"/>
    <x v="3424"/>
    <x v="3"/>
    <b v="0"/>
    <n v="37"/>
    <x v="0"/>
    <x v="6"/>
  </r>
  <r>
    <x v="3437"/>
    <x v="3435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x v="3437"/>
    <x v="3425"/>
    <x v="0"/>
    <b v="0"/>
    <n v="36"/>
    <x v="0"/>
    <x v="6"/>
  </r>
  <r>
    <x v="3438"/>
    <x v="3436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x v="3438"/>
    <x v="3426"/>
    <x v="0"/>
    <b v="0"/>
    <n v="14"/>
    <x v="0"/>
    <x v="6"/>
  </r>
  <r>
    <x v="3439"/>
    <x v="3437"/>
    <s v="Help a small theater produce an original adaptation of Lewis Carroll's classic story."/>
    <n v="1200"/>
    <n v="1616.14"/>
    <x v="0"/>
    <x v="0"/>
    <x v="0"/>
    <n v="1453179540"/>
    <n v="1452030730"/>
    <x v="3439"/>
    <x v="3427"/>
    <x v="2"/>
    <b v="0"/>
    <n v="18"/>
    <x v="0"/>
    <x v="6"/>
  </r>
  <r>
    <x v="3440"/>
    <x v="3438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x v="3440"/>
    <x v="3428"/>
    <x v="3"/>
    <b v="0"/>
    <n v="82"/>
    <x v="0"/>
    <x v="6"/>
  </r>
  <r>
    <x v="3441"/>
    <x v="3439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x v="3441"/>
    <x v="3429"/>
    <x v="0"/>
    <b v="0"/>
    <n v="43"/>
    <x v="0"/>
    <x v="6"/>
  </r>
  <r>
    <x v="3442"/>
    <x v="3440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x v="3442"/>
    <x v="3430"/>
    <x v="0"/>
    <b v="0"/>
    <n v="8"/>
    <x v="0"/>
    <x v="6"/>
  </r>
  <r>
    <x v="3443"/>
    <x v="3441"/>
    <s v="A new play about dual-faced identities in the gay community, particularly among those who are deaf and those living with HIV."/>
    <n v="1000"/>
    <n v="1855"/>
    <x v="0"/>
    <x v="0"/>
    <x v="0"/>
    <n v="1410266146"/>
    <n v="1407674146"/>
    <x v="3443"/>
    <x v="3431"/>
    <x v="3"/>
    <b v="0"/>
    <n v="45"/>
    <x v="0"/>
    <x v="6"/>
  </r>
  <r>
    <x v="3444"/>
    <x v="3442"/>
    <s v="WE NEED YOUR HELP! We are a small town youth arts ensemble, training kids excited about theatre. We need dollars. We need YOU!"/>
    <n v="300"/>
    <n v="867"/>
    <x v="0"/>
    <x v="2"/>
    <x v="2"/>
    <n v="1465394340"/>
    <n v="1464677986"/>
    <x v="3444"/>
    <x v="3432"/>
    <x v="2"/>
    <b v="0"/>
    <n v="20"/>
    <x v="0"/>
    <x v="6"/>
  </r>
  <r>
    <x v="3445"/>
    <x v="3443"/>
    <s v="Rehearsal &amp; development of our first project as Axon Theatre: &quot;The Star-Spangled Girl&quot; in South Wales."/>
    <n v="2000"/>
    <n v="2000"/>
    <x v="0"/>
    <x v="1"/>
    <x v="1"/>
    <n v="1445604236"/>
    <n v="1443185036"/>
    <x v="3445"/>
    <x v="3433"/>
    <x v="0"/>
    <b v="0"/>
    <n v="31"/>
    <x v="0"/>
    <x v="6"/>
  </r>
  <r>
    <x v="3446"/>
    <x v="3444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x v="3446"/>
    <x v="3434"/>
    <x v="0"/>
    <b v="0"/>
    <n v="25"/>
    <x v="0"/>
    <x v="6"/>
  </r>
  <r>
    <x v="3447"/>
    <x v="3445"/>
    <s v="&quot;He was a poet, a vagrant, a philosopher, a lady's man and a hard drinker&quot;"/>
    <n v="1000"/>
    <n v="1078"/>
    <x v="0"/>
    <x v="0"/>
    <x v="0"/>
    <n v="1458332412"/>
    <n v="1454448012"/>
    <x v="3447"/>
    <x v="3435"/>
    <x v="2"/>
    <b v="0"/>
    <n v="14"/>
    <x v="0"/>
    <x v="6"/>
  </r>
  <r>
    <x v="3448"/>
    <x v="3446"/>
    <s v="The Mount-- a new play based off the life of Edith Wharton-- is having its premiere reading AT the real Mount in Lenox, MA!"/>
    <n v="2100"/>
    <n v="2305"/>
    <x v="0"/>
    <x v="0"/>
    <x v="0"/>
    <n v="1418784689"/>
    <n v="1416192689"/>
    <x v="3448"/>
    <x v="3436"/>
    <x v="3"/>
    <b v="0"/>
    <n v="45"/>
    <x v="0"/>
    <x v="6"/>
  </r>
  <r>
    <x v="3449"/>
    <x v="3447"/>
    <s v="Help us produce this original play! The play will be presented at the LSTFI July 12-14. Follow us on Facebook."/>
    <n v="800"/>
    <n v="1365"/>
    <x v="0"/>
    <x v="0"/>
    <x v="0"/>
    <n v="1468036800"/>
    <n v="1465607738"/>
    <x v="3449"/>
    <x v="3437"/>
    <x v="2"/>
    <b v="0"/>
    <n v="20"/>
    <x v="0"/>
    <x v="6"/>
  </r>
  <r>
    <x v="3450"/>
    <x v="3448"/>
    <s v="The Beautiful House' is a story of modern mummification and the present day post-humanist crisis in our relationship with death."/>
    <n v="500"/>
    <n v="760"/>
    <x v="0"/>
    <x v="1"/>
    <x v="1"/>
    <n v="1427990071"/>
    <n v="1422809671"/>
    <x v="3450"/>
    <x v="3438"/>
    <x v="0"/>
    <b v="0"/>
    <n v="39"/>
    <x v="0"/>
    <x v="6"/>
  </r>
  <r>
    <x v="3451"/>
    <x v="3449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x v="3451"/>
    <x v="3439"/>
    <x v="0"/>
    <b v="0"/>
    <n v="16"/>
    <x v="0"/>
    <x v="6"/>
  </r>
  <r>
    <x v="3452"/>
    <x v="3450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x v="3452"/>
    <x v="3440"/>
    <x v="3"/>
    <b v="0"/>
    <n v="37"/>
    <x v="0"/>
    <x v="6"/>
  </r>
  <r>
    <x v="3453"/>
    <x v="3451"/>
    <s v="A full length comedy, Patagonia follows Grason and Jerry on their journey through a magical, South-American rainforest."/>
    <n v="300"/>
    <n v="385"/>
    <x v="0"/>
    <x v="1"/>
    <x v="1"/>
    <n v="1471130956"/>
    <n v="1465946956"/>
    <x v="3453"/>
    <x v="3441"/>
    <x v="2"/>
    <b v="0"/>
    <n v="14"/>
    <x v="0"/>
    <x v="6"/>
  </r>
  <r>
    <x v="3454"/>
    <x v="3452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x v="3454"/>
    <x v="3442"/>
    <x v="3"/>
    <b v="0"/>
    <n v="21"/>
    <x v="0"/>
    <x v="6"/>
  </r>
  <r>
    <x v="3455"/>
    <x v="3453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x v="3455"/>
    <x v="3443"/>
    <x v="2"/>
    <b v="0"/>
    <n v="69"/>
    <x v="0"/>
    <x v="6"/>
  </r>
  <r>
    <x v="3456"/>
    <x v="3454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x v="3456"/>
    <x v="3444"/>
    <x v="3"/>
    <b v="0"/>
    <n v="16"/>
    <x v="0"/>
    <x v="6"/>
  </r>
  <r>
    <x v="3457"/>
    <x v="3455"/>
    <s v="Robots, Space Battles, Mystery, and Intrigue. Nothing is Impossible..."/>
    <n v="2000"/>
    <n v="2804"/>
    <x v="0"/>
    <x v="0"/>
    <x v="0"/>
    <n v="1423720740"/>
    <n v="1421081857"/>
    <x v="3457"/>
    <x v="3445"/>
    <x v="0"/>
    <b v="0"/>
    <n v="55"/>
    <x v="0"/>
    <x v="6"/>
  </r>
  <r>
    <x v="3458"/>
    <x v="3456"/>
    <s v="I promised my mother on her deathbed that I would tell the world MY story, so here it goes...crossing fingers, 2015 SF FRINGE"/>
    <n v="978"/>
    <n v="1216"/>
    <x v="0"/>
    <x v="0"/>
    <x v="0"/>
    <n v="1422937620"/>
    <n v="1420606303"/>
    <x v="3458"/>
    <x v="3446"/>
    <x v="0"/>
    <b v="0"/>
    <n v="27"/>
    <x v="0"/>
    <x v="6"/>
  </r>
  <r>
    <x v="3459"/>
    <x v="3457"/>
    <s v="Cyril needs your help to MAKE new puppet friends to accompany him on a magical journey through storytelling, puppetry and clown."/>
    <n v="500"/>
    <n v="631"/>
    <x v="0"/>
    <x v="1"/>
    <x v="1"/>
    <n v="1463743860"/>
    <n v="1461151860"/>
    <x v="3459"/>
    <x v="3447"/>
    <x v="2"/>
    <b v="0"/>
    <n v="36"/>
    <x v="0"/>
    <x v="6"/>
  </r>
  <r>
    <x v="3460"/>
    <x v="3458"/>
    <s v="'Pushers' is an exciting new play and the first project for brand new theatre company, Ain't Got No Home Productions."/>
    <n v="500"/>
    <n v="950"/>
    <x v="0"/>
    <x v="1"/>
    <x v="1"/>
    <n v="1408106352"/>
    <n v="1406896752"/>
    <x v="3460"/>
    <x v="3448"/>
    <x v="3"/>
    <b v="0"/>
    <n v="19"/>
    <x v="0"/>
    <x v="6"/>
  </r>
  <r>
    <x v="3461"/>
    <x v="3459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x v="3461"/>
    <x v="3449"/>
    <x v="2"/>
    <b v="0"/>
    <n v="12"/>
    <x v="0"/>
    <x v="6"/>
  </r>
  <r>
    <x v="3462"/>
    <x v="3460"/>
    <s v="Help the Upstart Crows of Santa Fe bring Shakespeare's Julius Caesar to life with quality wooden stage swords!"/>
    <n v="250"/>
    <n v="505"/>
    <x v="0"/>
    <x v="0"/>
    <x v="0"/>
    <n v="1436551200"/>
    <n v="1435181628"/>
    <x v="3462"/>
    <x v="3450"/>
    <x v="0"/>
    <b v="0"/>
    <n v="17"/>
    <x v="0"/>
    <x v="6"/>
  </r>
  <r>
    <x v="3463"/>
    <x v="3461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x v="3463"/>
    <x v="3451"/>
    <x v="2"/>
    <b v="0"/>
    <n v="114"/>
    <x v="0"/>
    <x v="6"/>
  </r>
  <r>
    <x v="3464"/>
    <x v="3462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x v="3464"/>
    <x v="3452"/>
    <x v="2"/>
    <b v="0"/>
    <n v="93"/>
    <x v="0"/>
    <x v="6"/>
  </r>
  <r>
    <x v="3465"/>
    <x v="3463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x v="3465"/>
    <x v="3453"/>
    <x v="0"/>
    <b v="0"/>
    <n v="36"/>
    <x v="0"/>
    <x v="6"/>
  </r>
  <r>
    <x v="3466"/>
    <x v="3464"/>
    <s v="The Spotlight Youth Theater is a program where every participant has a moment in the spotlight."/>
    <n v="3500"/>
    <n v="4450"/>
    <x v="0"/>
    <x v="0"/>
    <x v="0"/>
    <n v="1461108450"/>
    <n v="1455928050"/>
    <x v="3466"/>
    <x v="3454"/>
    <x v="2"/>
    <b v="0"/>
    <n v="61"/>
    <x v="0"/>
    <x v="6"/>
  </r>
  <r>
    <x v="3467"/>
    <x v="3465"/>
    <s v="Venus in Fur, By David Ives."/>
    <n v="3000"/>
    <n v="3030"/>
    <x v="0"/>
    <x v="0"/>
    <x v="0"/>
    <n v="1426864032"/>
    <n v="1424275632"/>
    <x v="3467"/>
    <x v="3455"/>
    <x v="0"/>
    <b v="0"/>
    <n v="47"/>
    <x v="0"/>
    <x v="6"/>
  </r>
  <r>
    <x v="3468"/>
    <x v="3466"/>
    <s v="Amidst the atrocities of WWII, two women transcend enemy lines to make the ultimate heroic sacrifice."/>
    <n v="10000"/>
    <n v="12178"/>
    <x v="0"/>
    <x v="0"/>
    <x v="0"/>
    <n v="1474426800"/>
    <n v="1471976529"/>
    <x v="3468"/>
    <x v="3456"/>
    <x v="2"/>
    <b v="0"/>
    <n v="17"/>
    <x v="0"/>
    <x v="6"/>
  </r>
  <r>
    <x v="3469"/>
    <x v="3467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x v="3469"/>
    <x v="3457"/>
    <x v="2"/>
    <b v="0"/>
    <n v="63"/>
    <x v="0"/>
    <x v="6"/>
  </r>
  <r>
    <x v="3470"/>
    <x v="3468"/>
    <s v="The New Artist's Circle is a theatre company dedicated to bringing the arts to young people."/>
    <n v="250"/>
    <n v="375"/>
    <x v="0"/>
    <x v="0"/>
    <x v="0"/>
    <n v="1468618680"/>
    <n v="1465345902"/>
    <x v="3470"/>
    <x v="3458"/>
    <x v="2"/>
    <b v="0"/>
    <n v="9"/>
    <x v="0"/>
    <x v="6"/>
  </r>
  <r>
    <x v="3471"/>
    <x v="3469"/>
    <s v="Fast paced, two hander which uses headphone verbatim technique to give an insight into the everyday lives of Leeds city locals."/>
    <n v="500"/>
    <n v="1073"/>
    <x v="0"/>
    <x v="1"/>
    <x v="1"/>
    <n v="1409515200"/>
    <n v="1405971690"/>
    <x v="3471"/>
    <x v="3459"/>
    <x v="3"/>
    <b v="0"/>
    <n v="30"/>
    <x v="0"/>
    <x v="6"/>
  </r>
  <r>
    <x v="3472"/>
    <x v="3470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x v="3472"/>
    <x v="3460"/>
    <x v="3"/>
    <b v="0"/>
    <n v="23"/>
    <x v="0"/>
    <x v="6"/>
  </r>
  <r>
    <x v="3473"/>
    <x v="3471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x v="3473"/>
    <x v="3461"/>
    <x v="0"/>
    <b v="0"/>
    <n v="33"/>
    <x v="0"/>
    <x v="6"/>
  </r>
  <r>
    <x v="3474"/>
    <x v="3472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x v="3474"/>
    <x v="3462"/>
    <x v="2"/>
    <b v="0"/>
    <n v="39"/>
    <x v="0"/>
    <x v="6"/>
  </r>
  <r>
    <x v="3475"/>
    <x v="3473"/>
    <s v="Score is a musical play inspired by true stories of parents who have recovered from addiction and regained their children."/>
    <n v="300"/>
    <n v="340"/>
    <x v="0"/>
    <x v="1"/>
    <x v="1"/>
    <n v="1414972800"/>
    <n v="1412629704"/>
    <x v="3475"/>
    <x v="3463"/>
    <x v="3"/>
    <b v="0"/>
    <n v="17"/>
    <x v="0"/>
    <x v="6"/>
  </r>
  <r>
    <x v="3476"/>
    <x v="3474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x v="3476"/>
    <x v="3464"/>
    <x v="3"/>
    <b v="0"/>
    <n v="6"/>
    <x v="0"/>
    <x v="6"/>
  </r>
  <r>
    <x v="3477"/>
    <x v="3475"/>
    <s v="8 ten-minute plays, written, directed, rehearsed, and fully produced in only 24 hours! Are we crazy? You bet we are!"/>
    <n v="1800"/>
    <n v="2076"/>
    <x v="0"/>
    <x v="0"/>
    <x v="0"/>
    <n v="1431831600"/>
    <n v="1430761243"/>
    <x v="3477"/>
    <x v="3465"/>
    <x v="0"/>
    <b v="0"/>
    <n v="39"/>
    <x v="0"/>
    <x v="6"/>
  </r>
  <r>
    <x v="3478"/>
    <x v="3476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x v="3478"/>
    <x v="3466"/>
    <x v="0"/>
    <b v="0"/>
    <n v="57"/>
    <x v="0"/>
    <x v="6"/>
  </r>
  <r>
    <x v="3479"/>
    <x v="3477"/>
    <s v="A new comedy about what happened to a band of foolhardy actors when the Puritans closed the theatres in the 1640s."/>
    <n v="1500"/>
    <n v="1918"/>
    <x v="0"/>
    <x v="1"/>
    <x v="1"/>
    <n v="1403382680"/>
    <n v="1400790680"/>
    <x v="3479"/>
    <x v="3467"/>
    <x v="3"/>
    <b v="0"/>
    <n v="56"/>
    <x v="0"/>
    <x v="6"/>
  </r>
  <r>
    <x v="3480"/>
    <x v="3478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x v="3480"/>
    <x v="3468"/>
    <x v="0"/>
    <b v="0"/>
    <n v="13"/>
    <x v="0"/>
    <x v="6"/>
  </r>
  <r>
    <x v="3481"/>
    <x v="3479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x v="3481"/>
    <x v="3469"/>
    <x v="0"/>
    <b v="0"/>
    <n v="95"/>
    <x v="0"/>
    <x v="6"/>
  </r>
  <r>
    <x v="3482"/>
    <x v="3480"/>
    <s v="Critically-acclaimed new-writing company Old Trunk make their Edinburgh debut alternating their two darkly comic plays."/>
    <n v="3000"/>
    <n v="4150"/>
    <x v="0"/>
    <x v="1"/>
    <x v="1"/>
    <n v="1404671466"/>
    <n v="1402079466"/>
    <x v="3482"/>
    <x v="3470"/>
    <x v="3"/>
    <b v="0"/>
    <n v="80"/>
    <x v="0"/>
    <x v="6"/>
  </r>
  <r>
    <x v="3483"/>
    <x v="3481"/>
    <s v="Join 5 high school teachers in the lounge of every high school in America.  Hear what they never say in the classroom."/>
    <n v="3350"/>
    <n v="5358"/>
    <x v="0"/>
    <x v="0"/>
    <x v="0"/>
    <n v="1404403381"/>
    <n v="1401811381"/>
    <x v="3483"/>
    <x v="3471"/>
    <x v="3"/>
    <b v="0"/>
    <n v="133"/>
    <x v="0"/>
    <x v="6"/>
  </r>
  <r>
    <x v="3484"/>
    <x v="3482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x v="3484"/>
    <x v="3472"/>
    <x v="2"/>
    <b v="0"/>
    <n v="44"/>
    <x v="0"/>
    <x v="6"/>
  </r>
  <r>
    <x v="3485"/>
    <x v="3483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x v="3485"/>
    <x v="3473"/>
    <x v="2"/>
    <b v="0"/>
    <n v="30"/>
    <x v="0"/>
    <x v="6"/>
  </r>
  <r>
    <x v="3486"/>
    <x v="3484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x v="3486"/>
    <x v="3474"/>
    <x v="0"/>
    <b v="0"/>
    <n v="56"/>
    <x v="0"/>
    <x v="6"/>
  </r>
  <r>
    <x v="3487"/>
    <x v="3485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x v="3487"/>
    <x v="3475"/>
    <x v="0"/>
    <b v="0"/>
    <n v="66"/>
    <x v="0"/>
    <x v="6"/>
  </r>
  <r>
    <x v="3488"/>
    <x v="3486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x v="3488"/>
    <x v="3476"/>
    <x v="0"/>
    <b v="0"/>
    <n v="29"/>
    <x v="0"/>
    <x v="6"/>
  </r>
  <r>
    <x v="3489"/>
    <x v="3487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x v="3489"/>
    <x v="3477"/>
    <x v="3"/>
    <b v="0"/>
    <n v="72"/>
    <x v="0"/>
    <x v="6"/>
  </r>
  <r>
    <x v="3490"/>
    <x v="3488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x v="3490"/>
    <x v="3478"/>
    <x v="2"/>
    <b v="0"/>
    <n v="27"/>
    <x v="0"/>
    <x v="6"/>
  </r>
  <r>
    <x v="3491"/>
    <x v="3489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x v="3491"/>
    <x v="3479"/>
    <x v="0"/>
    <b v="0"/>
    <n v="10"/>
    <x v="0"/>
    <x v="6"/>
  </r>
  <r>
    <x v="3492"/>
    <x v="3490"/>
    <s v="We have the Blackbox Fellowship at Boston Playwright's Theatre, now all we need is your support to produce Kevin's new play!"/>
    <n v="3800"/>
    <n v="4000.22"/>
    <x v="0"/>
    <x v="0"/>
    <x v="0"/>
    <n v="1445818397"/>
    <n v="1442794397"/>
    <x v="3492"/>
    <x v="3480"/>
    <x v="0"/>
    <b v="0"/>
    <n v="35"/>
    <x v="0"/>
    <x v="6"/>
  </r>
  <r>
    <x v="3493"/>
    <x v="3491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x v="3493"/>
    <x v="3481"/>
    <x v="3"/>
    <b v="0"/>
    <n v="29"/>
    <x v="0"/>
    <x v="6"/>
  </r>
  <r>
    <x v="3494"/>
    <x v="3492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x v="3494"/>
    <x v="3482"/>
    <x v="2"/>
    <b v="0"/>
    <n v="13"/>
    <x v="0"/>
    <x v="6"/>
  </r>
  <r>
    <x v="3495"/>
    <x v="3493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x v="3495"/>
    <x v="3483"/>
    <x v="3"/>
    <b v="0"/>
    <n v="72"/>
    <x v="0"/>
    <x v="6"/>
  </r>
  <r>
    <x v="3496"/>
    <x v="3494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x v="3496"/>
    <x v="3484"/>
    <x v="2"/>
    <b v="0"/>
    <n v="78"/>
    <x v="0"/>
    <x v="6"/>
  </r>
  <r>
    <x v="3497"/>
    <x v="3495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x v="3497"/>
    <x v="3485"/>
    <x v="2"/>
    <b v="0"/>
    <n v="49"/>
    <x v="0"/>
    <x v="6"/>
  </r>
  <r>
    <x v="3498"/>
    <x v="3496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x v="3498"/>
    <x v="3486"/>
    <x v="2"/>
    <b v="0"/>
    <n v="42"/>
    <x v="0"/>
    <x v="6"/>
  </r>
  <r>
    <x v="3499"/>
    <x v="3497"/>
    <s v="Figure 8 Troupe's debut performance! A stunning piece of theatre written by premier female playwright Maria Irene Fornes."/>
    <n v="2000"/>
    <n v="2110"/>
    <x v="0"/>
    <x v="0"/>
    <x v="0"/>
    <n v="1435733940"/>
    <n v="1431046325"/>
    <x v="3499"/>
    <x v="3487"/>
    <x v="0"/>
    <b v="0"/>
    <n v="35"/>
    <x v="0"/>
    <x v="6"/>
  </r>
  <r>
    <x v="3500"/>
    <x v="3498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x v="3500"/>
    <x v="3488"/>
    <x v="2"/>
    <b v="0"/>
    <n v="42"/>
    <x v="0"/>
    <x v="6"/>
  </r>
  <r>
    <x v="3501"/>
    <x v="3499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x v="3501"/>
    <x v="3489"/>
    <x v="0"/>
    <b v="0"/>
    <n v="42"/>
    <x v="0"/>
    <x v="6"/>
  </r>
  <r>
    <x v="3502"/>
    <x v="3500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x v="3502"/>
    <x v="3490"/>
    <x v="2"/>
    <b v="0"/>
    <n v="31"/>
    <x v="0"/>
    <x v="6"/>
  </r>
  <r>
    <x v="3503"/>
    <x v="3501"/>
    <s v="A group of Sicilian immigrants in New York struggle to deal with conflict from both within the family and from without."/>
    <n v="2500"/>
    <n v="2689"/>
    <x v="0"/>
    <x v="1"/>
    <x v="1"/>
    <n v="1469359728"/>
    <n v="1466767728"/>
    <x v="3503"/>
    <x v="3491"/>
    <x v="2"/>
    <b v="0"/>
    <n v="38"/>
    <x v="0"/>
    <x v="6"/>
  </r>
  <r>
    <x v="3504"/>
    <x v="3502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x v="3504"/>
    <x v="3492"/>
    <x v="0"/>
    <b v="0"/>
    <n v="8"/>
    <x v="0"/>
    <x v="6"/>
  </r>
  <r>
    <x v="3505"/>
    <x v="3503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x v="3505"/>
    <x v="3493"/>
    <x v="3"/>
    <b v="0"/>
    <n v="39"/>
    <x v="0"/>
    <x v="6"/>
  </r>
  <r>
    <x v="3506"/>
    <x v="3504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x v="3506"/>
    <x v="3494"/>
    <x v="3"/>
    <b v="0"/>
    <n v="29"/>
    <x v="0"/>
    <x v="6"/>
  </r>
  <r>
    <x v="3507"/>
    <x v="3505"/>
    <s v="Please help our troupe bring our first project from planning to reality! Join us on one exciting ride!"/>
    <n v="10000"/>
    <n v="10440"/>
    <x v="0"/>
    <x v="0"/>
    <x v="0"/>
    <n v="1464732537"/>
    <n v="1462140537"/>
    <x v="3507"/>
    <x v="3495"/>
    <x v="2"/>
    <b v="0"/>
    <n v="72"/>
    <x v="0"/>
    <x v="6"/>
  </r>
  <r>
    <x v="3508"/>
    <x v="3506"/>
    <s v="Roll The Dice Theatre Company revolves around taking risks in the game of life vicariously through beloved childhood games."/>
    <n v="100"/>
    <n v="180"/>
    <x v="0"/>
    <x v="1"/>
    <x v="1"/>
    <n v="1462914000"/>
    <n v="1460914253"/>
    <x v="3508"/>
    <x v="3496"/>
    <x v="2"/>
    <b v="0"/>
    <n v="15"/>
    <x v="0"/>
    <x v="6"/>
  </r>
  <r>
    <x v="3509"/>
    <x v="3507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x v="3509"/>
    <x v="3497"/>
    <x v="3"/>
    <b v="0"/>
    <n v="33"/>
    <x v="0"/>
    <x v="6"/>
  </r>
  <r>
    <x v="3510"/>
    <x v="3508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x v="3510"/>
    <x v="3498"/>
    <x v="3"/>
    <b v="0"/>
    <n v="15"/>
    <x v="0"/>
    <x v="6"/>
  </r>
  <r>
    <x v="3511"/>
    <x v="3509"/>
    <s v="The world premiere of the first full-length play by Eve Leigh, at the intimate Finborough Theatre in London."/>
    <n v="1500"/>
    <n v="1518"/>
    <x v="0"/>
    <x v="1"/>
    <x v="1"/>
    <n v="1415385000"/>
    <n v="1413406695"/>
    <x v="3511"/>
    <x v="3499"/>
    <x v="3"/>
    <b v="0"/>
    <n v="19"/>
    <x v="0"/>
    <x v="6"/>
  </r>
  <r>
    <x v="3512"/>
    <x v="3510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x v="3512"/>
    <x v="3500"/>
    <x v="0"/>
    <b v="0"/>
    <n v="17"/>
    <x v="0"/>
    <x v="6"/>
  </r>
  <r>
    <x v="3513"/>
    <x v="3511"/>
    <s v="Brazos Valley TROUPE is taking an original work, Truth AND Consequences, to the Texas Nonprofit Theaters 2014 Youth Conference"/>
    <n v="2800"/>
    <n v="3315"/>
    <x v="0"/>
    <x v="0"/>
    <x v="0"/>
    <n v="1401857940"/>
    <n v="1400725112"/>
    <x v="3513"/>
    <x v="3501"/>
    <x v="3"/>
    <b v="0"/>
    <n v="44"/>
    <x v="0"/>
    <x v="6"/>
  </r>
  <r>
    <x v="3514"/>
    <x v="3512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x v="3514"/>
    <x v="3502"/>
    <x v="0"/>
    <b v="0"/>
    <n v="10"/>
    <x v="0"/>
    <x v="6"/>
  </r>
  <r>
    <x v="3515"/>
    <x v="3513"/>
    <s v="We are casting an all-inclusive production of Shakespeare's Twelfth Night in a non-traditional performance space."/>
    <n v="3000"/>
    <n v="3080"/>
    <x v="0"/>
    <x v="0"/>
    <x v="0"/>
    <n v="1433097171"/>
    <n v="1430505171"/>
    <x v="3515"/>
    <x v="3503"/>
    <x v="0"/>
    <b v="0"/>
    <n v="46"/>
    <x v="0"/>
    <x v="6"/>
  </r>
  <r>
    <x v="3516"/>
    <x v="3514"/>
    <s v="A new play about a lesser known yet pivotal event in American history, about a group of WWI Veterans fighting for their rights."/>
    <n v="2500"/>
    <n v="2500"/>
    <x v="0"/>
    <x v="0"/>
    <x v="0"/>
    <n v="1410145200"/>
    <n v="1407197670"/>
    <x v="3516"/>
    <x v="3504"/>
    <x v="3"/>
    <b v="0"/>
    <n v="11"/>
    <x v="0"/>
    <x v="6"/>
  </r>
  <r>
    <x v="3517"/>
    <x v="3515"/>
    <s v="Support an outstanding cast of actors to take on a professional production of a masterpiece of modern theatre"/>
    <n v="4000"/>
    <n v="4000"/>
    <x v="0"/>
    <x v="1"/>
    <x v="1"/>
    <n v="1404471600"/>
    <n v="1401910634"/>
    <x v="3517"/>
    <x v="3505"/>
    <x v="3"/>
    <b v="0"/>
    <n v="13"/>
    <x v="0"/>
    <x v="6"/>
  </r>
  <r>
    <x v="3518"/>
    <x v="3516"/>
    <s v="One play.  Two theaters.  See the story from both sides and then decide for yourself - who are the BEASTS OF BAVERLY GROVE?"/>
    <n v="1500"/>
    <n v="1650.69"/>
    <x v="0"/>
    <x v="0"/>
    <x v="0"/>
    <n v="1412259660"/>
    <n v="1410461299"/>
    <x v="3518"/>
    <x v="3506"/>
    <x v="3"/>
    <b v="0"/>
    <n v="33"/>
    <x v="0"/>
    <x v="6"/>
  </r>
  <r>
    <x v="3519"/>
    <x v="3517"/>
    <s v="Bookstory is a tiny puppet musical with some very big ideas that tells the story of the story in the digital age"/>
    <n v="2000"/>
    <n v="2027"/>
    <x v="0"/>
    <x v="1"/>
    <x v="1"/>
    <n v="1425478950"/>
    <n v="1422886950"/>
    <x v="3519"/>
    <x v="3507"/>
    <x v="0"/>
    <b v="0"/>
    <n v="28"/>
    <x v="0"/>
    <x v="6"/>
  </r>
  <r>
    <x v="3520"/>
    <x v="3518"/>
    <s v="Help us to bring &quot;Protocols&quot; at the 2015 Camden Fringe. The most controversial play of the year."/>
    <n v="2000"/>
    <n v="2015"/>
    <x v="0"/>
    <x v="1"/>
    <x v="1"/>
    <n v="1441547220"/>
    <n v="1439322412"/>
    <x v="3520"/>
    <x v="3508"/>
    <x v="0"/>
    <b v="0"/>
    <n v="21"/>
    <x v="0"/>
    <x v="6"/>
  </r>
  <r>
    <x v="3521"/>
    <x v="3519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x v="3521"/>
    <x v="3509"/>
    <x v="3"/>
    <b v="0"/>
    <n v="13"/>
    <x v="0"/>
    <x v="6"/>
  </r>
  <r>
    <x v="3522"/>
    <x v="3520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x v="3522"/>
    <x v="3510"/>
    <x v="0"/>
    <b v="0"/>
    <n v="34"/>
    <x v="0"/>
    <x v="6"/>
  </r>
  <r>
    <x v="3523"/>
    <x v="3521"/>
    <s v="An old play about our world. Set in 1970s England, Magnificence is a gut-wrenching story of radicalisation, idealism and pity."/>
    <n v="4000"/>
    <n v="4546"/>
    <x v="0"/>
    <x v="1"/>
    <x v="1"/>
    <n v="1474844400"/>
    <n v="1469871148"/>
    <x v="3523"/>
    <x v="3511"/>
    <x v="2"/>
    <b v="0"/>
    <n v="80"/>
    <x v="0"/>
    <x v="6"/>
  </r>
  <r>
    <x v="3524"/>
    <x v="3522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x v="3524"/>
    <x v="3512"/>
    <x v="3"/>
    <b v="0"/>
    <n v="74"/>
    <x v="0"/>
    <x v="6"/>
  </r>
  <r>
    <x v="3525"/>
    <x v="3523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x v="3525"/>
    <x v="3453"/>
    <x v="0"/>
    <b v="0"/>
    <n v="7"/>
    <x v="0"/>
    <x v="6"/>
  </r>
  <r>
    <x v="3526"/>
    <x v="3524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x v="3526"/>
    <x v="3513"/>
    <x v="2"/>
    <b v="0"/>
    <n v="34"/>
    <x v="0"/>
    <x v="6"/>
  </r>
  <r>
    <x v="3527"/>
    <x v="3525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x v="3527"/>
    <x v="3514"/>
    <x v="0"/>
    <b v="0"/>
    <n v="86"/>
    <x v="0"/>
    <x v="6"/>
  </r>
  <r>
    <x v="3528"/>
    <x v="3526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x v="3528"/>
    <x v="3515"/>
    <x v="1"/>
    <b v="0"/>
    <n v="37"/>
    <x v="0"/>
    <x v="6"/>
  </r>
  <r>
    <x v="3529"/>
    <x v="3527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x v="3529"/>
    <x v="3516"/>
    <x v="0"/>
    <b v="0"/>
    <n v="18"/>
    <x v="0"/>
    <x v="6"/>
  </r>
  <r>
    <x v="3530"/>
    <x v="3528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x v="3530"/>
    <x v="3517"/>
    <x v="2"/>
    <b v="0"/>
    <n v="22"/>
    <x v="0"/>
    <x v="6"/>
  </r>
  <r>
    <x v="3531"/>
    <x v="3529"/>
    <s v="A political comedy for a crazy election year"/>
    <n v="1000"/>
    <n v="1280"/>
    <x v="0"/>
    <x v="0"/>
    <x v="0"/>
    <n v="1467301334"/>
    <n v="1464709334"/>
    <x v="3531"/>
    <x v="3518"/>
    <x v="2"/>
    <b v="0"/>
    <n v="26"/>
    <x v="0"/>
    <x v="6"/>
  </r>
  <r>
    <x v="3532"/>
    <x v="3530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x v="3532"/>
    <x v="3519"/>
    <x v="3"/>
    <b v="0"/>
    <n v="27"/>
    <x v="0"/>
    <x v="6"/>
  </r>
  <r>
    <x v="3533"/>
    <x v="3531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x v="3533"/>
    <x v="3520"/>
    <x v="0"/>
    <b v="0"/>
    <n v="8"/>
    <x v="0"/>
    <x v="6"/>
  </r>
  <r>
    <x v="3534"/>
    <x v="3532"/>
    <s v="A Theatrical Prequel to Hell's Rebels, the current Pathfinder Adventure Path from Paizo Publishing"/>
    <n v="5000"/>
    <n v="7810"/>
    <x v="0"/>
    <x v="0"/>
    <x v="0"/>
    <n v="1443711623"/>
    <n v="1440687623"/>
    <x v="3534"/>
    <x v="3521"/>
    <x v="0"/>
    <b v="0"/>
    <n v="204"/>
    <x v="0"/>
    <x v="6"/>
  </r>
  <r>
    <x v="3535"/>
    <x v="3533"/>
    <s v="On the 60th anniversary of Twelve Angry Men, 12 female writers create 12 short pieces about what makes them angry."/>
    <n v="2000"/>
    <n v="2063"/>
    <x v="0"/>
    <x v="1"/>
    <x v="1"/>
    <n v="1443808800"/>
    <n v="1441120910"/>
    <x v="3535"/>
    <x v="1804"/>
    <x v="0"/>
    <b v="0"/>
    <n v="46"/>
    <x v="0"/>
    <x v="6"/>
  </r>
  <r>
    <x v="3536"/>
    <x v="3534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x v="3536"/>
    <x v="3522"/>
    <x v="0"/>
    <b v="0"/>
    <n v="17"/>
    <x v="0"/>
    <x v="6"/>
  </r>
  <r>
    <x v="3537"/>
    <x v="3535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x v="3537"/>
    <x v="3523"/>
    <x v="3"/>
    <b v="0"/>
    <n v="28"/>
    <x v="0"/>
    <x v="6"/>
  </r>
  <r>
    <x v="3538"/>
    <x v="3536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x v="3538"/>
    <x v="3524"/>
    <x v="2"/>
    <b v="0"/>
    <n v="83"/>
    <x v="0"/>
    <x v="6"/>
  </r>
  <r>
    <x v="3539"/>
    <x v="3537"/>
    <s v="A searing new play that takes  an unflinching look at the terrible costs of police shootings in the African American community."/>
    <n v="600"/>
    <n v="718"/>
    <x v="0"/>
    <x v="0"/>
    <x v="0"/>
    <n v="1473358122"/>
    <n v="1471543722"/>
    <x v="3539"/>
    <x v="3525"/>
    <x v="2"/>
    <b v="0"/>
    <n v="13"/>
    <x v="0"/>
    <x v="6"/>
  </r>
  <r>
    <x v="3540"/>
    <x v="3538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x v="3540"/>
    <x v="3526"/>
    <x v="2"/>
    <b v="0"/>
    <n v="8"/>
    <x v="0"/>
    <x v="6"/>
  </r>
  <r>
    <x v="3541"/>
    <x v="3539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x v="3541"/>
    <x v="3527"/>
    <x v="0"/>
    <b v="0"/>
    <n v="32"/>
    <x v="0"/>
    <x v="6"/>
  </r>
  <r>
    <x v="3542"/>
    <x v="3540"/>
    <s v="Ancient Greece. Giddy, champagne soaked debauchery celebrating the Trojan War's end leads to a shocking and deadly surprise."/>
    <n v="5500"/>
    <n v="5623"/>
    <x v="0"/>
    <x v="0"/>
    <x v="0"/>
    <n v="1410099822"/>
    <n v="1404915822"/>
    <x v="3542"/>
    <x v="3528"/>
    <x v="3"/>
    <b v="0"/>
    <n v="85"/>
    <x v="0"/>
    <x v="6"/>
  </r>
  <r>
    <x v="3543"/>
    <x v="3541"/>
    <s v="A circus theater show. An escaped carousel horse and a beautiful wire dancer let the fantasies run wild."/>
    <n v="1500"/>
    <n v="1570"/>
    <x v="0"/>
    <x v="12"/>
    <x v="3"/>
    <n v="1435255659"/>
    <n v="1432663659"/>
    <x v="3543"/>
    <x v="3529"/>
    <x v="0"/>
    <b v="0"/>
    <n v="29"/>
    <x v="0"/>
    <x v="6"/>
  </r>
  <r>
    <x v="3544"/>
    <x v="3542"/>
    <s v="Death &amp; Pretzels presents the world premiere of Paul Pasulka's Gruoch, or Lady Macbeth"/>
    <n v="2500"/>
    <n v="2500"/>
    <x v="0"/>
    <x v="0"/>
    <x v="0"/>
    <n v="1425758257"/>
    <n v="1423166257"/>
    <x v="3544"/>
    <x v="3530"/>
    <x v="0"/>
    <b v="0"/>
    <n v="24"/>
    <x v="0"/>
    <x v="6"/>
  </r>
  <r>
    <x v="3545"/>
    <x v="3543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x v="3545"/>
    <x v="3531"/>
    <x v="0"/>
    <b v="0"/>
    <n v="8"/>
    <x v="0"/>
    <x v="6"/>
  </r>
  <r>
    <x v="3546"/>
    <x v="3544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x v="3546"/>
    <x v="3532"/>
    <x v="0"/>
    <b v="0"/>
    <n v="19"/>
    <x v="0"/>
    <x v="6"/>
  </r>
  <r>
    <x v="3547"/>
    <x v="3545"/>
    <s v="Help to bring this heart warming story of Ray Didinger's relationship with his boyhood hero Tommy McDonald to life."/>
    <n v="35000"/>
    <n v="40043.25"/>
    <x v="0"/>
    <x v="0"/>
    <x v="0"/>
    <n v="1463198340"/>
    <n v="1461117201"/>
    <x v="3547"/>
    <x v="3533"/>
    <x v="2"/>
    <b v="0"/>
    <n v="336"/>
    <x v="0"/>
    <x v="6"/>
  </r>
  <r>
    <x v="3548"/>
    <x v="3546"/>
    <s v="We're putting together a production of THE UNDERSTUDY by Theresa Rebeck and hope you'll help us share this story."/>
    <n v="2100"/>
    <n v="2140"/>
    <x v="0"/>
    <x v="0"/>
    <x v="0"/>
    <n v="1457139600"/>
    <n v="1455230214"/>
    <x v="3548"/>
    <x v="3534"/>
    <x v="2"/>
    <b v="0"/>
    <n v="13"/>
    <x v="0"/>
    <x v="6"/>
  </r>
  <r>
    <x v="3549"/>
    <x v="3547"/>
    <s v="Help us bring to life tales of hardship, danger and community of extraordinary women working in WW1 munitions factories."/>
    <n v="1000"/>
    <n v="1020"/>
    <x v="0"/>
    <x v="1"/>
    <x v="1"/>
    <n v="1441358873"/>
    <n v="1438939673"/>
    <x v="3549"/>
    <x v="3535"/>
    <x v="0"/>
    <b v="0"/>
    <n v="42"/>
    <x v="0"/>
    <x v="6"/>
  </r>
  <r>
    <x v="3550"/>
    <x v="3548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x v="3550"/>
    <x v="3536"/>
    <x v="2"/>
    <b v="0"/>
    <n v="64"/>
    <x v="0"/>
    <x v="6"/>
  </r>
  <r>
    <x v="3551"/>
    <x v="3549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x v="3551"/>
    <x v="3537"/>
    <x v="3"/>
    <b v="0"/>
    <n v="25"/>
    <x v="0"/>
    <x v="6"/>
  </r>
  <r>
    <x v="3552"/>
    <x v="3550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x v="3552"/>
    <x v="3538"/>
    <x v="3"/>
    <b v="0"/>
    <n v="20"/>
    <x v="0"/>
    <x v="6"/>
  </r>
  <r>
    <x v="3553"/>
    <x v="3551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x v="3553"/>
    <x v="3539"/>
    <x v="0"/>
    <b v="0"/>
    <n v="104"/>
    <x v="0"/>
    <x v="6"/>
  </r>
  <r>
    <x v="3554"/>
    <x v="3552"/>
    <s v="MASKS is a dramedy dealing with what it means to be alive, the reliability of identity, and what it means to suffer."/>
    <n v="5000"/>
    <n v="5671.11"/>
    <x v="0"/>
    <x v="0"/>
    <x v="0"/>
    <n v="1423674000"/>
    <n v="1421025159"/>
    <x v="3554"/>
    <x v="3540"/>
    <x v="0"/>
    <b v="0"/>
    <n v="53"/>
    <x v="0"/>
    <x v="6"/>
  </r>
  <r>
    <x v="3555"/>
    <x v="3553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x v="3555"/>
    <x v="3541"/>
    <x v="2"/>
    <b v="0"/>
    <n v="14"/>
    <x v="0"/>
    <x v="6"/>
  </r>
  <r>
    <x v="3556"/>
    <x v="3554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x v="3556"/>
    <x v="3542"/>
    <x v="3"/>
    <b v="0"/>
    <n v="20"/>
    <x v="0"/>
    <x v="6"/>
  </r>
  <r>
    <x v="3557"/>
    <x v="3555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x v="3557"/>
    <x v="3543"/>
    <x v="3"/>
    <b v="0"/>
    <n v="558"/>
    <x v="0"/>
    <x v="6"/>
  </r>
  <r>
    <x v="3558"/>
    <x v="3556"/>
    <s v="We're making a show about sex. Because it's important, everyone wants to talk about it and it's at the start of everything."/>
    <n v="350"/>
    <n v="504"/>
    <x v="0"/>
    <x v="1"/>
    <x v="1"/>
    <n v="1435352400"/>
    <n v="1431718575"/>
    <x v="3558"/>
    <x v="3544"/>
    <x v="0"/>
    <b v="0"/>
    <n v="22"/>
    <x v="0"/>
    <x v="6"/>
  </r>
  <r>
    <x v="3559"/>
    <x v="3557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x v="3559"/>
    <x v="3545"/>
    <x v="0"/>
    <b v="0"/>
    <n v="24"/>
    <x v="0"/>
    <x v="6"/>
  </r>
  <r>
    <x v="3560"/>
    <x v="3558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x v="3560"/>
    <x v="3546"/>
    <x v="0"/>
    <b v="0"/>
    <n v="74"/>
    <x v="0"/>
    <x v="6"/>
  </r>
  <r>
    <x v="3561"/>
    <x v="3559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x v="3561"/>
    <x v="3547"/>
    <x v="0"/>
    <b v="0"/>
    <n v="54"/>
    <x v="0"/>
    <x v="6"/>
  </r>
  <r>
    <x v="3562"/>
    <x v="3560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x v="3562"/>
    <x v="3548"/>
    <x v="2"/>
    <b v="0"/>
    <n v="31"/>
    <x v="0"/>
    <x v="6"/>
  </r>
  <r>
    <x v="3563"/>
    <x v="3561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x v="3563"/>
    <x v="3549"/>
    <x v="2"/>
    <b v="0"/>
    <n v="25"/>
    <x v="0"/>
    <x v="6"/>
  </r>
  <r>
    <x v="3564"/>
    <x v="3562"/>
    <s v="Multi Award-Winng play THE PILLOWMAN coming to the Arts Centre Theatre, Aberdeen"/>
    <n v="1000"/>
    <n v="1005"/>
    <x v="0"/>
    <x v="1"/>
    <x v="1"/>
    <n v="1444060800"/>
    <n v="1440082649"/>
    <x v="3564"/>
    <x v="3550"/>
    <x v="0"/>
    <b v="0"/>
    <n v="17"/>
    <x v="0"/>
    <x v="6"/>
  </r>
  <r>
    <x v="3565"/>
    <x v="3563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x v="3565"/>
    <x v="3551"/>
    <x v="3"/>
    <b v="0"/>
    <n v="12"/>
    <x v="0"/>
    <x v="6"/>
  </r>
  <r>
    <x v="3566"/>
    <x v="3564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x v="3566"/>
    <x v="3552"/>
    <x v="0"/>
    <b v="0"/>
    <n v="38"/>
    <x v="0"/>
    <x v="6"/>
  </r>
  <r>
    <x v="3567"/>
    <x v="3565"/>
    <s v="First stage adaptation of Sarah Moore Fitzgerald's beautiful novel about Alzheimer's and time travel with a live folk score."/>
    <n v="1000"/>
    <n v="1088"/>
    <x v="0"/>
    <x v="1"/>
    <x v="1"/>
    <n v="1433964444"/>
    <n v="1431372444"/>
    <x v="3567"/>
    <x v="3553"/>
    <x v="0"/>
    <b v="0"/>
    <n v="41"/>
    <x v="0"/>
    <x v="6"/>
  </r>
  <r>
    <x v="3568"/>
    <x v="3566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x v="3568"/>
    <x v="3554"/>
    <x v="3"/>
    <b v="0"/>
    <n v="19"/>
    <x v="0"/>
    <x v="6"/>
  </r>
  <r>
    <x v="3569"/>
    <x v="3567"/>
    <s v="In 2015, Green Light is producing 3 shows of new plays exclusively written, directed and created by women- help make it happen!"/>
    <n v="5000"/>
    <n v="5024"/>
    <x v="0"/>
    <x v="0"/>
    <x v="0"/>
    <n v="1420734696"/>
    <n v="1418142696"/>
    <x v="3569"/>
    <x v="3555"/>
    <x v="0"/>
    <b v="0"/>
    <n v="41"/>
    <x v="0"/>
    <x v="6"/>
  </r>
  <r>
    <x v="3570"/>
    <x v="3568"/>
    <s v="Theatre Machine presents an all-new adaptation of Maxim Gorky's classic of Russian theatre, The Lower Depths."/>
    <n v="2000"/>
    <n v="2287"/>
    <x v="0"/>
    <x v="0"/>
    <x v="0"/>
    <n v="1420009200"/>
    <n v="1417593483"/>
    <x v="3570"/>
    <x v="3556"/>
    <x v="3"/>
    <b v="0"/>
    <n v="26"/>
    <x v="0"/>
    <x v="6"/>
  </r>
  <r>
    <x v="3571"/>
    <x v="3569"/>
    <s v="Support Kuleshovâ€™s first full length production; help to build the set and bring a fierce and important new play to life"/>
    <n v="1500"/>
    <n v="1831"/>
    <x v="0"/>
    <x v="1"/>
    <x v="1"/>
    <n v="1414701413"/>
    <n v="1412109413"/>
    <x v="3571"/>
    <x v="3557"/>
    <x v="3"/>
    <b v="0"/>
    <n v="25"/>
    <x v="0"/>
    <x v="6"/>
  </r>
  <r>
    <x v="3572"/>
    <x v="3570"/>
    <s v="A darkly comic one woman show by Abram Rooney as part of The Camden Fringe 2015."/>
    <n v="500"/>
    <n v="500"/>
    <x v="0"/>
    <x v="1"/>
    <x v="1"/>
    <n v="1434894082"/>
    <n v="1432302082"/>
    <x v="3572"/>
    <x v="3558"/>
    <x v="0"/>
    <b v="0"/>
    <n v="9"/>
    <x v="0"/>
    <x v="6"/>
  </r>
  <r>
    <x v="3573"/>
    <x v="3571"/>
    <s v="London based theatre makers collaborating to create a new show about the history of HipHop."/>
    <n v="3000"/>
    <n v="3084"/>
    <x v="0"/>
    <x v="1"/>
    <x v="1"/>
    <n v="1415440846"/>
    <n v="1412845246"/>
    <x v="3573"/>
    <x v="3559"/>
    <x v="3"/>
    <b v="0"/>
    <n v="78"/>
    <x v="0"/>
    <x v="6"/>
  </r>
  <r>
    <x v="3574"/>
    <x v="3572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x v="3574"/>
    <x v="3560"/>
    <x v="3"/>
    <b v="0"/>
    <n v="45"/>
    <x v="0"/>
    <x v="6"/>
  </r>
  <r>
    <x v="3575"/>
    <x v="3573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x v="3575"/>
    <x v="3561"/>
    <x v="2"/>
    <b v="0"/>
    <n v="102"/>
    <x v="0"/>
    <x v="6"/>
  </r>
  <r>
    <x v="3576"/>
    <x v="3574"/>
    <s v="Vote here for whatever show you want to see next year! No gimmick, no stretch goals, just a simple vote and a free ticket."/>
    <n v="100"/>
    <n v="100"/>
    <x v="0"/>
    <x v="0"/>
    <x v="0"/>
    <n v="1480947054"/>
    <n v="1475759454"/>
    <x v="3576"/>
    <x v="3562"/>
    <x v="2"/>
    <b v="0"/>
    <n v="5"/>
    <x v="0"/>
    <x v="6"/>
  </r>
  <r>
    <x v="3577"/>
    <x v="3575"/>
    <s v="Our goal is to bring this story of one town's processing of tragedy and their own community identity to Utah County."/>
    <n v="600"/>
    <n v="780"/>
    <x v="0"/>
    <x v="0"/>
    <x v="0"/>
    <n v="1430029680"/>
    <n v="1427741583"/>
    <x v="3577"/>
    <x v="3563"/>
    <x v="0"/>
    <b v="0"/>
    <n v="27"/>
    <x v="0"/>
    <x v="6"/>
  </r>
  <r>
    <x v="3578"/>
    <x v="3576"/>
    <s v="An unsparing, slightly surreal look at the effects of the private rented sector on two young women. Based on real events."/>
    <n v="1500"/>
    <n v="1500.2"/>
    <x v="0"/>
    <x v="1"/>
    <x v="1"/>
    <n v="1462037777"/>
    <n v="1459445777"/>
    <x v="3578"/>
    <x v="3564"/>
    <x v="2"/>
    <b v="0"/>
    <n v="37"/>
    <x v="0"/>
    <x v="6"/>
  </r>
  <r>
    <x v="3579"/>
    <x v="3577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x v="3579"/>
    <x v="3565"/>
    <x v="2"/>
    <b v="0"/>
    <n v="14"/>
    <x v="0"/>
    <x v="6"/>
  </r>
  <r>
    <x v="3580"/>
    <x v="3578"/>
    <s v="Annabel Lost combines visual art and performance poetry to tell the story of two orphaned refugees, Quetzal and Rhime."/>
    <n v="900"/>
    <n v="1025"/>
    <x v="0"/>
    <x v="0"/>
    <x v="0"/>
    <n v="1425185940"/>
    <n v="1421900022"/>
    <x v="3580"/>
    <x v="3566"/>
    <x v="0"/>
    <b v="0"/>
    <n v="27"/>
    <x v="0"/>
    <x v="6"/>
  </r>
  <r>
    <x v="3581"/>
    <x v="3579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x v="3581"/>
    <x v="3567"/>
    <x v="3"/>
    <b v="0"/>
    <n v="45"/>
    <x v="0"/>
    <x v="6"/>
  </r>
  <r>
    <x v="3582"/>
    <x v="3580"/>
    <s v="A contemporary American play touching on the scorching realities of growing up in the Millennial generation."/>
    <n v="1000"/>
    <n v="2870"/>
    <x v="0"/>
    <x v="0"/>
    <x v="0"/>
    <n v="1459822682"/>
    <n v="1458613082"/>
    <x v="3582"/>
    <x v="3568"/>
    <x v="2"/>
    <b v="0"/>
    <n v="49"/>
    <x v="0"/>
    <x v="6"/>
  </r>
  <r>
    <x v="3583"/>
    <x v="3581"/>
    <s v="Bumbling architect Romeo and handsome contractor Mario meet their match while building a balcony for Verona, NJ siren, Juliet."/>
    <n v="3000"/>
    <n v="3255"/>
    <x v="0"/>
    <x v="0"/>
    <x v="0"/>
    <n v="1460970805"/>
    <n v="1455790405"/>
    <x v="3583"/>
    <x v="3569"/>
    <x v="2"/>
    <b v="0"/>
    <n v="24"/>
    <x v="0"/>
    <x v="6"/>
  </r>
  <r>
    <x v="3584"/>
    <x v="3582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x v="3584"/>
    <x v="3570"/>
    <x v="0"/>
    <b v="0"/>
    <n v="112"/>
    <x v="0"/>
    <x v="6"/>
  </r>
  <r>
    <x v="3585"/>
    <x v="3583"/>
    <s v="The world premiere of a play, a true story about love, loss, and a man reaching back in time as the only way to move forward."/>
    <n v="3400"/>
    <n v="4050"/>
    <x v="0"/>
    <x v="0"/>
    <x v="0"/>
    <n v="1419181890"/>
    <n v="1416589890"/>
    <x v="3585"/>
    <x v="3571"/>
    <x v="3"/>
    <b v="0"/>
    <n v="23"/>
    <x v="0"/>
    <x v="6"/>
  </r>
  <r>
    <x v="3586"/>
    <x v="3584"/>
    <s v="See Theatre In A New Light"/>
    <n v="7500"/>
    <n v="8207"/>
    <x v="0"/>
    <x v="0"/>
    <x v="0"/>
    <n v="1474649070"/>
    <n v="1469465070"/>
    <x v="3586"/>
    <x v="3572"/>
    <x v="2"/>
    <b v="0"/>
    <n v="54"/>
    <x v="0"/>
    <x v="6"/>
  </r>
  <r>
    <x v="3587"/>
    <x v="3585"/>
    <s v="The GSA BA (Hons) Acting class of 2016 are taking a transfer of their GSA Production to The Cockpit Theatre in London"/>
    <n v="500"/>
    <n v="633"/>
    <x v="0"/>
    <x v="1"/>
    <x v="1"/>
    <n v="1467054000"/>
    <n v="1463144254"/>
    <x v="3587"/>
    <x v="3573"/>
    <x v="2"/>
    <b v="0"/>
    <n v="28"/>
    <x v="0"/>
    <x v="6"/>
  </r>
  <r>
    <x v="3588"/>
    <x v="3586"/>
    <s v="Touring the fast-paced, playful and poignant story of three twenty-somethings in a mental-health support group."/>
    <n v="200"/>
    <n v="201"/>
    <x v="0"/>
    <x v="1"/>
    <x v="1"/>
    <n v="1430348400"/>
    <n v="1428436410"/>
    <x v="3588"/>
    <x v="3574"/>
    <x v="0"/>
    <b v="0"/>
    <n v="11"/>
    <x v="0"/>
    <x v="6"/>
  </r>
  <r>
    <x v="3589"/>
    <x v="3587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x v="3589"/>
    <x v="3575"/>
    <x v="0"/>
    <b v="0"/>
    <n v="62"/>
    <x v="0"/>
    <x v="6"/>
  </r>
  <r>
    <x v="3590"/>
    <x v="3588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x v="3590"/>
    <x v="3576"/>
    <x v="3"/>
    <b v="0"/>
    <n v="73"/>
    <x v="0"/>
    <x v="6"/>
  </r>
  <r>
    <x v="3591"/>
    <x v="3589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x v="3591"/>
    <x v="3577"/>
    <x v="0"/>
    <b v="0"/>
    <n v="18"/>
    <x v="0"/>
    <x v="6"/>
  </r>
  <r>
    <x v="3592"/>
    <x v="3590"/>
    <s v="Sex. Fish. A COMET THAT DESTROYS THE WORLD. boom a play by Peter Sinn Nachtrieb- Feb 19-21 at The Bridge in NYC."/>
    <n v="2000"/>
    <n v="2545"/>
    <x v="0"/>
    <x v="0"/>
    <x v="0"/>
    <n v="1423630740"/>
    <n v="1418673307"/>
    <x v="3592"/>
    <x v="3578"/>
    <x v="0"/>
    <b v="0"/>
    <n v="35"/>
    <x v="0"/>
    <x v="6"/>
  </r>
  <r>
    <x v="3593"/>
    <x v="3591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x v="3593"/>
    <x v="3579"/>
    <x v="0"/>
    <b v="0"/>
    <n v="43"/>
    <x v="0"/>
    <x v="6"/>
  </r>
  <r>
    <x v="3594"/>
    <x v="3592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x v="3594"/>
    <x v="3580"/>
    <x v="2"/>
    <b v="0"/>
    <n v="36"/>
    <x v="0"/>
    <x v="6"/>
  </r>
  <r>
    <x v="3595"/>
    <x v="3593"/>
    <s v="A new theatre company staging Will Eno's The Flu Season in Seattle"/>
    <n v="2600"/>
    <n v="3081"/>
    <x v="0"/>
    <x v="0"/>
    <x v="0"/>
    <n v="1426229940"/>
    <n v="1423959123"/>
    <x v="3595"/>
    <x v="3581"/>
    <x v="0"/>
    <b v="0"/>
    <n v="62"/>
    <x v="0"/>
    <x v="6"/>
  </r>
  <r>
    <x v="3596"/>
    <x v="3594"/>
    <s v="A play about the last eight years of the life of Egon Schiele, one of the most influential Austrian Expressionist artists."/>
    <n v="1100"/>
    <n v="1185"/>
    <x v="0"/>
    <x v="5"/>
    <x v="5"/>
    <n v="1409072982"/>
    <n v="1407258582"/>
    <x v="3596"/>
    <x v="3582"/>
    <x v="3"/>
    <b v="0"/>
    <n v="15"/>
    <x v="0"/>
    <x v="6"/>
  </r>
  <r>
    <x v="3597"/>
    <x v="3595"/>
    <s v="&quot;I think that I have my own will. I can stop this, I tell myself. But it's not true.&quot;"/>
    <n v="2500"/>
    <n v="2565"/>
    <x v="0"/>
    <x v="0"/>
    <x v="0"/>
    <n v="1456984740"/>
    <n v="1455717790"/>
    <x v="3597"/>
    <x v="3583"/>
    <x v="2"/>
    <b v="0"/>
    <n v="33"/>
    <x v="0"/>
    <x v="6"/>
  </r>
  <r>
    <x v="3598"/>
    <x v="3596"/>
    <s v="River City Theatre Company needs your support as we embark on our thirteenth production, CINDERELLA!"/>
    <n v="1000"/>
    <n v="1101"/>
    <x v="0"/>
    <x v="0"/>
    <x v="0"/>
    <n v="1409720340"/>
    <n v="1408129822"/>
    <x v="3598"/>
    <x v="3584"/>
    <x v="3"/>
    <b v="0"/>
    <n v="27"/>
    <x v="0"/>
    <x v="6"/>
  </r>
  <r>
    <x v="3599"/>
    <x v="3597"/>
    <s v="Help Chrysalis get this production off the ground!  An original play, we only need $500 to get this production on its feet!"/>
    <n v="500"/>
    <n v="1010"/>
    <x v="0"/>
    <x v="0"/>
    <x v="0"/>
    <n v="1440892800"/>
    <n v="1438715077"/>
    <x v="3599"/>
    <x v="3585"/>
    <x v="0"/>
    <b v="0"/>
    <n v="17"/>
    <x v="0"/>
    <x v="6"/>
  </r>
  <r>
    <x v="3600"/>
    <x v="3598"/>
    <s v="The First Play From The Man Who Brought You The Black James Bond!"/>
    <n v="10"/>
    <n v="13"/>
    <x v="0"/>
    <x v="0"/>
    <x v="0"/>
    <n v="1476390164"/>
    <n v="1473970964"/>
    <x v="3600"/>
    <x v="3586"/>
    <x v="2"/>
    <b v="0"/>
    <n v="4"/>
    <x v="0"/>
    <x v="6"/>
  </r>
  <r>
    <x v="3601"/>
    <x v="3599"/>
    <s v="New play 'Pink Confetti' by Paul Roberts at The Courtyard Theatre produced by Etch and directed by Oliver Dawe."/>
    <n v="2000"/>
    <n v="2087"/>
    <x v="0"/>
    <x v="1"/>
    <x v="1"/>
    <n v="1421452682"/>
    <n v="1418860682"/>
    <x v="3601"/>
    <x v="3587"/>
    <x v="0"/>
    <b v="0"/>
    <n v="53"/>
    <x v="0"/>
    <x v="6"/>
  </r>
  <r>
    <x v="3602"/>
    <x v="3600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x v="3602"/>
    <x v="3588"/>
    <x v="2"/>
    <b v="0"/>
    <n v="49"/>
    <x v="0"/>
    <x v="6"/>
  </r>
  <r>
    <x v="3603"/>
    <x v="3601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x v="3603"/>
    <x v="3589"/>
    <x v="0"/>
    <b v="0"/>
    <n v="57"/>
    <x v="0"/>
    <x v="6"/>
  </r>
  <r>
    <x v="3604"/>
    <x v="3602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x v="3604"/>
    <x v="3590"/>
    <x v="2"/>
    <b v="0"/>
    <n v="69"/>
    <x v="0"/>
    <x v="6"/>
  </r>
  <r>
    <x v="3605"/>
    <x v="3603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x v="3605"/>
    <x v="3591"/>
    <x v="2"/>
    <b v="0"/>
    <n v="15"/>
    <x v="0"/>
    <x v="6"/>
  </r>
  <r>
    <x v="3606"/>
    <x v="3604"/>
    <s v="Support Swansea's youngest theatre company Critical Ambition, in their co-production of BLINK with Volcano and The Other Room."/>
    <n v="3000"/>
    <n v="3908"/>
    <x v="0"/>
    <x v="1"/>
    <x v="1"/>
    <n v="1471185057"/>
    <n v="1468593057"/>
    <x v="3606"/>
    <x v="3592"/>
    <x v="2"/>
    <b v="0"/>
    <n v="64"/>
    <x v="0"/>
    <x v="6"/>
  </r>
  <r>
    <x v="3607"/>
    <x v="3605"/>
    <s v="'E15' is a verbatim project that looks at the story of the Focus E15 Campaign"/>
    <n v="550"/>
    <n v="580"/>
    <x v="0"/>
    <x v="1"/>
    <x v="1"/>
    <n v="1450137600"/>
    <n v="1448924882"/>
    <x v="3607"/>
    <x v="3593"/>
    <x v="0"/>
    <b v="0"/>
    <n v="20"/>
    <x v="0"/>
    <x v="6"/>
  </r>
  <r>
    <x v="3608"/>
    <x v="3606"/>
    <s v="Help us get the show on the road! Petrification is a new play about home, memory and identity and we need your help to tour."/>
    <n v="800"/>
    <n v="800"/>
    <x v="0"/>
    <x v="1"/>
    <x v="1"/>
    <n v="1466172000"/>
    <n v="1463418090"/>
    <x v="3608"/>
    <x v="3594"/>
    <x v="2"/>
    <b v="0"/>
    <n v="27"/>
    <x v="0"/>
    <x v="6"/>
  </r>
  <r>
    <x v="3609"/>
    <x v="3607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x v="3609"/>
    <x v="3595"/>
    <x v="2"/>
    <b v="0"/>
    <n v="21"/>
    <x v="0"/>
    <x v="6"/>
  </r>
  <r>
    <x v="3610"/>
    <x v="3608"/>
    <s v="The Florence Company premieres its first stage play at the Chelsea Theatre in London with an original piece of writing"/>
    <n v="1000"/>
    <n v="1623"/>
    <x v="0"/>
    <x v="1"/>
    <x v="1"/>
    <n v="1439806936"/>
    <n v="1437214936"/>
    <x v="3610"/>
    <x v="3596"/>
    <x v="0"/>
    <b v="0"/>
    <n v="31"/>
    <x v="0"/>
    <x v="6"/>
  </r>
  <r>
    <x v="3611"/>
    <x v="3609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x v="3611"/>
    <x v="3597"/>
    <x v="0"/>
    <b v="0"/>
    <n v="51"/>
    <x v="0"/>
    <x v="6"/>
  </r>
  <r>
    <x v="3612"/>
    <x v="3610"/>
    <s v="A Harlem Hellfighter struggles to re-integrate into his community after heroically fighting for his country in WW1."/>
    <n v="5000"/>
    <n v="7220"/>
    <x v="0"/>
    <x v="5"/>
    <x v="5"/>
    <n v="1402334811"/>
    <n v="1401470811"/>
    <x v="3612"/>
    <x v="3598"/>
    <x v="3"/>
    <b v="0"/>
    <n v="57"/>
    <x v="0"/>
    <x v="6"/>
  </r>
  <r>
    <x v="3613"/>
    <x v="3611"/>
    <s v="a woman walks into a bar except she looks like a man and no one's serving drinks. one night only"/>
    <n v="1250"/>
    <n v="1250"/>
    <x v="0"/>
    <x v="0"/>
    <x v="0"/>
    <n v="1403964574"/>
    <n v="1401372574"/>
    <x v="3613"/>
    <x v="3599"/>
    <x v="3"/>
    <b v="0"/>
    <n v="20"/>
    <x v="0"/>
    <x v="6"/>
  </r>
  <r>
    <x v="3614"/>
    <x v="3438"/>
    <s v="A production of &quot;Gruesome Playground Injuries&quot; by Rajiv Joseph July 24th-August 9th at The Bakery in Denver, CO."/>
    <n v="2500"/>
    <n v="2520"/>
    <x v="0"/>
    <x v="0"/>
    <x v="0"/>
    <n v="1434675616"/>
    <n v="1432083616"/>
    <x v="3614"/>
    <x v="3600"/>
    <x v="0"/>
    <b v="0"/>
    <n v="71"/>
    <x v="0"/>
    <x v="6"/>
  </r>
  <r>
    <x v="3615"/>
    <x v="3612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x v="3615"/>
    <x v="3601"/>
    <x v="0"/>
    <b v="0"/>
    <n v="72"/>
    <x v="0"/>
    <x v="6"/>
  </r>
  <r>
    <x v="3616"/>
    <x v="3613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x v="3616"/>
    <x v="3602"/>
    <x v="0"/>
    <b v="0"/>
    <n v="45"/>
    <x v="0"/>
    <x v="6"/>
  </r>
  <r>
    <x v="3617"/>
    <x v="3614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x v="3617"/>
    <x v="3603"/>
    <x v="1"/>
    <b v="0"/>
    <n v="51"/>
    <x v="0"/>
    <x v="6"/>
  </r>
  <r>
    <x v="3618"/>
    <x v="3615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x v="3618"/>
    <x v="3604"/>
    <x v="0"/>
    <b v="0"/>
    <n v="56"/>
    <x v="0"/>
    <x v="6"/>
  </r>
  <r>
    <x v="3619"/>
    <x v="3616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x v="3619"/>
    <x v="3605"/>
    <x v="2"/>
    <b v="0"/>
    <n v="17"/>
    <x v="0"/>
    <x v="6"/>
  </r>
  <r>
    <x v="3620"/>
    <x v="3617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x v="3620"/>
    <x v="3606"/>
    <x v="0"/>
    <b v="0"/>
    <n v="197"/>
    <x v="0"/>
    <x v="6"/>
  </r>
  <r>
    <x v="3621"/>
    <x v="3618"/>
    <s v="Bare Theatre and Sonorous Road collaborate on the NC debut of  Allan Maule's gamer fantasy play that was extended in New York."/>
    <n v="3000"/>
    <n v="3292"/>
    <x v="0"/>
    <x v="0"/>
    <x v="0"/>
    <n v="1475269200"/>
    <n v="1473200844"/>
    <x v="3621"/>
    <x v="3607"/>
    <x v="2"/>
    <b v="0"/>
    <n v="70"/>
    <x v="0"/>
    <x v="6"/>
  </r>
  <r>
    <x v="3622"/>
    <x v="3619"/>
    <s v="5 actors. 39 characters. 1 epic adventure. Presented by the Cradle Theatre Company."/>
    <n v="1000"/>
    <n v="1000.99"/>
    <x v="0"/>
    <x v="0"/>
    <x v="0"/>
    <n v="1411874580"/>
    <n v="1409030371"/>
    <x v="3622"/>
    <x v="3608"/>
    <x v="3"/>
    <b v="0"/>
    <n v="21"/>
    <x v="0"/>
    <x v="6"/>
  </r>
  <r>
    <x v="3623"/>
    <x v="3620"/>
    <s v="An original play exploring the complications of romantic relationships in all forms."/>
    <n v="2500"/>
    <n v="3000"/>
    <x v="0"/>
    <x v="0"/>
    <x v="0"/>
    <n v="1406358000"/>
    <n v="1404841270"/>
    <x v="3623"/>
    <x v="3609"/>
    <x v="3"/>
    <b v="0"/>
    <n v="34"/>
    <x v="0"/>
    <x v="6"/>
  </r>
  <r>
    <x v="3624"/>
    <x v="3621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x v="3624"/>
    <x v="3610"/>
    <x v="2"/>
    <b v="0"/>
    <n v="39"/>
    <x v="0"/>
    <x v="6"/>
  </r>
  <r>
    <x v="3625"/>
    <x v="3622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x v="3625"/>
    <x v="3611"/>
    <x v="0"/>
    <b v="0"/>
    <n v="78"/>
    <x v="0"/>
    <x v="6"/>
  </r>
  <r>
    <x v="3626"/>
    <x v="3623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x v="3626"/>
    <x v="3612"/>
    <x v="3"/>
    <b v="0"/>
    <n v="48"/>
    <x v="0"/>
    <x v="6"/>
  </r>
  <r>
    <x v="3627"/>
    <x v="3624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x v="3627"/>
    <x v="3613"/>
    <x v="2"/>
    <b v="0"/>
    <n v="29"/>
    <x v="0"/>
    <x v="6"/>
  </r>
  <r>
    <x v="3628"/>
    <x v="3625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x v="3628"/>
    <x v="3614"/>
    <x v="0"/>
    <b v="0"/>
    <n v="0"/>
    <x v="1"/>
    <x v="40"/>
  </r>
  <r>
    <x v="3629"/>
    <x v="3626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x v="3629"/>
    <x v="3615"/>
    <x v="2"/>
    <b v="0"/>
    <n v="2"/>
    <x v="1"/>
    <x v="40"/>
  </r>
  <r>
    <x v="3630"/>
    <x v="3627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x v="3630"/>
    <x v="3616"/>
    <x v="3"/>
    <b v="0"/>
    <n v="1"/>
    <x v="1"/>
    <x v="40"/>
  </r>
  <r>
    <x v="3631"/>
    <x v="3628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x v="3631"/>
    <x v="3617"/>
    <x v="3"/>
    <b v="0"/>
    <n v="59"/>
    <x v="1"/>
    <x v="40"/>
  </r>
  <r>
    <x v="3632"/>
    <x v="3629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x v="3632"/>
    <x v="3618"/>
    <x v="3"/>
    <b v="0"/>
    <n v="1"/>
    <x v="1"/>
    <x v="40"/>
  </r>
  <r>
    <x v="3633"/>
    <x v="3630"/>
    <s v="SMOKEY AND THE BANDIT: THE MUSICAL_x000a_The classic film, characters and music you love, on stage, LIVE!"/>
    <n v="5000"/>
    <n v="1762"/>
    <x v="2"/>
    <x v="0"/>
    <x v="0"/>
    <n v="1479517200"/>
    <n v="1475765867"/>
    <x v="3633"/>
    <x v="3619"/>
    <x v="2"/>
    <b v="0"/>
    <n v="31"/>
    <x v="1"/>
    <x v="40"/>
  </r>
  <r>
    <x v="3634"/>
    <x v="3631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x v="3634"/>
    <x v="3620"/>
    <x v="1"/>
    <b v="0"/>
    <n v="18"/>
    <x v="1"/>
    <x v="40"/>
  </r>
  <r>
    <x v="3635"/>
    <x v="3632"/>
    <s v="Mary's Son is a pop opera about Jesus and the hope he brings to all people."/>
    <n v="3500"/>
    <n v="1276"/>
    <x v="2"/>
    <x v="0"/>
    <x v="0"/>
    <n v="1461186676"/>
    <n v="1458594676"/>
    <x v="3635"/>
    <x v="3621"/>
    <x v="2"/>
    <b v="0"/>
    <n v="10"/>
    <x v="1"/>
    <x v="40"/>
  </r>
  <r>
    <x v="3636"/>
    <x v="3633"/>
    <s v="The Brotherâ€™s of B-block is a musical play. A new take on &quot;OZ&quot; _x000a_The Wizard of OZ meets HBO's OZ."/>
    <n v="150000"/>
    <n v="0"/>
    <x v="2"/>
    <x v="0"/>
    <x v="0"/>
    <n v="1442248829"/>
    <n v="1439224829"/>
    <x v="3636"/>
    <x v="3622"/>
    <x v="0"/>
    <b v="0"/>
    <n v="0"/>
    <x v="1"/>
    <x v="40"/>
  </r>
  <r>
    <x v="3637"/>
    <x v="3634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x v="3637"/>
    <x v="3623"/>
    <x v="0"/>
    <b v="0"/>
    <n v="14"/>
    <x v="1"/>
    <x v="40"/>
  </r>
  <r>
    <x v="3638"/>
    <x v="3635"/>
    <s v="A rock and roll journey that explores love, loss, redemption, duality and ascension."/>
    <n v="3300"/>
    <n v="216"/>
    <x v="2"/>
    <x v="5"/>
    <x v="5"/>
    <n v="1429456132"/>
    <n v="1424275732"/>
    <x v="3638"/>
    <x v="3624"/>
    <x v="0"/>
    <b v="0"/>
    <n v="2"/>
    <x v="1"/>
    <x v="40"/>
  </r>
  <r>
    <x v="3639"/>
    <x v="3636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x v="3639"/>
    <x v="3625"/>
    <x v="2"/>
    <b v="0"/>
    <n v="1"/>
    <x v="1"/>
    <x v="40"/>
  </r>
  <r>
    <x v="3640"/>
    <x v="3637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x v="3640"/>
    <x v="3626"/>
    <x v="0"/>
    <b v="0"/>
    <n v="3"/>
    <x v="1"/>
    <x v="40"/>
  </r>
  <r>
    <x v="3641"/>
    <x v="3638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x v="3641"/>
    <x v="3627"/>
    <x v="3"/>
    <b v="0"/>
    <n v="0"/>
    <x v="1"/>
    <x v="40"/>
  </r>
  <r>
    <x v="3642"/>
    <x v="3639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x v="3642"/>
    <x v="3628"/>
    <x v="0"/>
    <b v="0"/>
    <n v="2"/>
    <x v="1"/>
    <x v="40"/>
  </r>
  <r>
    <x v="3643"/>
    <x v="3640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x v="3643"/>
    <x v="3629"/>
    <x v="0"/>
    <b v="0"/>
    <n v="0"/>
    <x v="1"/>
    <x v="40"/>
  </r>
  <r>
    <x v="3644"/>
    <x v="3641"/>
    <s v="We are the Saugerties High School drama club. Please help us create our musical to keep theater alive!"/>
    <n v="5000"/>
    <n v="821"/>
    <x v="2"/>
    <x v="0"/>
    <x v="0"/>
    <n v="1457413140"/>
    <n v="1454996887"/>
    <x v="3644"/>
    <x v="3630"/>
    <x v="2"/>
    <b v="0"/>
    <n v="12"/>
    <x v="1"/>
    <x v="40"/>
  </r>
  <r>
    <x v="3645"/>
    <x v="3642"/>
    <s v="This new musical comedy empowers women and girls of all ages to be themselves in their shoes, whatever shoes they choose."/>
    <n v="1000"/>
    <n v="1"/>
    <x v="2"/>
    <x v="5"/>
    <x v="5"/>
    <n v="1479773838"/>
    <n v="1477178238"/>
    <x v="3645"/>
    <x v="3631"/>
    <x v="2"/>
    <b v="0"/>
    <n v="1"/>
    <x v="1"/>
    <x v="40"/>
  </r>
  <r>
    <x v="3646"/>
    <x v="3643"/>
    <s v="Develop demo materials for new, true story of teen Revolutionary War heroes - for hybrid film/live stage musical"/>
    <n v="10000"/>
    <n v="481"/>
    <x v="2"/>
    <x v="0"/>
    <x v="0"/>
    <n v="1434497400"/>
    <n v="1431770802"/>
    <x v="3646"/>
    <x v="3632"/>
    <x v="0"/>
    <b v="0"/>
    <n v="8"/>
    <x v="1"/>
    <x v="40"/>
  </r>
  <r>
    <x v="3647"/>
    <x v="3644"/>
    <s v="Zachariah Sheldon is a brilliant, darkly twisted brand new musical with music from Mark Newton and script by Anthony Wilkes"/>
    <n v="500"/>
    <n v="30"/>
    <x v="2"/>
    <x v="1"/>
    <x v="1"/>
    <n v="1475258327"/>
    <n v="1471370327"/>
    <x v="3647"/>
    <x v="3633"/>
    <x v="2"/>
    <b v="0"/>
    <n v="2"/>
    <x v="1"/>
    <x v="40"/>
  </r>
  <r>
    <x v="3648"/>
    <x v="3645"/>
    <s v="Help Moth Live! Support Moth and its artist collective to achieve its 2014/15 season."/>
    <n v="40000"/>
    <n v="40153"/>
    <x v="0"/>
    <x v="0"/>
    <x v="0"/>
    <n v="1412492445"/>
    <n v="1409900445"/>
    <x v="3648"/>
    <x v="3634"/>
    <x v="3"/>
    <b v="0"/>
    <n v="73"/>
    <x v="0"/>
    <x v="6"/>
  </r>
  <r>
    <x v="3649"/>
    <x v="3646"/>
    <s v="Monies raised will help offset production costs of  transportation of set and actors, theatre rental and advertising costs."/>
    <n v="750"/>
    <n v="780"/>
    <x v="0"/>
    <x v="5"/>
    <x v="5"/>
    <n v="1402938394"/>
    <n v="1400691994"/>
    <x v="3649"/>
    <x v="3635"/>
    <x v="3"/>
    <b v="0"/>
    <n v="8"/>
    <x v="0"/>
    <x v="6"/>
  </r>
  <r>
    <x v="3650"/>
    <x v="3647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x v="3650"/>
    <x v="3636"/>
    <x v="2"/>
    <b v="0"/>
    <n v="17"/>
    <x v="0"/>
    <x v="6"/>
  </r>
  <r>
    <x v="3651"/>
    <x v="3648"/>
    <s v="A Chicago staged reading of Jim Cartwright's 1992 play-with-music, &quot;The Rise and Fall of Little Voice.&quot;"/>
    <n v="500"/>
    <n v="520"/>
    <x v="0"/>
    <x v="0"/>
    <x v="0"/>
    <n v="1407686340"/>
    <n v="1404833442"/>
    <x v="3651"/>
    <x v="3637"/>
    <x v="3"/>
    <b v="0"/>
    <n v="9"/>
    <x v="0"/>
    <x v="6"/>
  </r>
  <r>
    <x v="3652"/>
    <x v="2866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x v="3652"/>
    <x v="3638"/>
    <x v="2"/>
    <b v="0"/>
    <n v="17"/>
    <x v="0"/>
    <x v="6"/>
  </r>
  <r>
    <x v="3653"/>
    <x v="3649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x v="3653"/>
    <x v="3639"/>
    <x v="0"/>
    <b v="0"/>
    <n v="33"/>
    <x v="0"/>
    <x v="6"/>
  </r>
  <r>
    <x v="3654"/>
    <x v="3650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x v="3654"/>
    <x v="3640"/>
    <x v="2"/>
    <b v="0"/>
    <n v="38"/>
    <x v="0"/>
    <x v="6"/>
  </r>
  <r>
    <x v="3655"/>
    <x v="3651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x v="3655"/>
    <x v="3641"/>
    <x v="0"/>
    <b v="0"/>
    <n v="79"/>
    <x v="0"/>
    <x v="6"/>
  </r>
  <r>
    <x v="3656"/>
    <x v="3652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x v="3656"/>
    <x v="3642"/>
    <x v="1"/>
    <b v="0"/>
    <n v="46"/>
    <x v="0"/>
    <x v="6"/>
  </r>
  <r>
    <x v="3657"/>
    <x v="3653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x v="3657"/>
    <x v="3643"/>
    <x v="2"/>
    <b v="0"/>
    <n v="20"/>
    <x v="0"/>
    <x v="6"/>
  </r>
  <r>
    <x v="3658"/>
    <x v="3654"/>
    <s v="Life is hard when your own imaginary friend can't make time for you."/>
    <n v="1500"/>
    <n v="1510"/>
    <x v="0"/>
    <x v="0"/>
    <x v="0"/>
    <n v="1404273540"/>
    <n v="1400272580"/>
    <x v="3658"/>
    <x v="3644"/>
    <x v="3"/>
    <b v="0"/>
    <n v="20"/>
    <x v="0"/>
    <x v="6"/>
  </r>
  <r>
    <x v="3659"/>
    <x v="3655"/>
    <s v="We want you to analyze while we dramatize if people who romanticize can recognize true love in a disguise."/>
    <n v="3000"/>
    <n v="3061"/>
    <x v="0"/>
    <x v="0"/>
    <x v="0"/>
    <n v="1426775940"/>
    <n v="1424414350"/>
    <x v="3659"/>
    <x v="3645"/>
    <x v="0"/>
    <b v="0"/>
    <n v="13"/>
    <x v="0"/>
    <x v="6"/>
  </r>
  <r>
    <x v="3660"/>
    <x v="3656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x v="3660"/>
    <x v="3646"/>
    <x v="3"/>
    <b v="0"/>
    <n v="22"/>
    <x v="0"/>
    <x v="6"/>
  </r>
  <r>
    <x v="3661"/>
    <x v="3657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x v="3661"/>
    <x v="3647"/>
    <x v="2"/>
    <b v="0"/>
    <n v="36"/>
    <x v="0"/>
    <x v="6"/>
  </r>
  <r>
    <x v="3662"/>
    <x v="3658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x v="3662"/>
    <x v="3648"/>
    <x v="0"/>
    <b v="0"/>
    <n v="40"/>
    <x v="0"/>
    <x v="6"/>
  </r>
  <r>
    <x v="3663"/>
    <x v="3659"/>
    <s v="Each year our community comes together to put on a fun and funny family show. We need your help to keep our annual event going."/>
    <n v="225"/>
    <n v="234"/>
    <x v="0"/>
    <x v="1"/>
    <x v="1"/>
    <n v="1482321030"/>
    <n v="1477133430"/>
    <x v="3663"/>
    <x v="3649"/>
    <x v="2"/>
    <b v="0"/>
    <n v="9"/>
    <x v="0"/>
    <x v="6"/>
  </r>
  <r>
    <x v="3664"/>
    <x v="3660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x v="3664"/>
    <x v="3650"/>
    <x v="2"/>
    <b v="0"/>
    <n v="19"/>
    <x v="0"/>
    <x v="6"/>
  </r>
  <r>
    <x v="3665"/>
    <x v="3661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x v="3665"/>
    <x v="3651"/>
    <x v="0"/>
    <b v="0"/>
    <n v="14"/>
    <x v="0"/>
    <x v="6"/>
  </r>
  <r>
    <x v="3666"/>
    <x v="3662"/>
    <s v="Artistic Internship @ Ojai Playwrights Conference"/>
    <n v="1200"/>
    <n v="1200"/>
    <x v="0"/>
    <x v="0"/>
    <x v="0"/>
    <n v="1406185200"/>
    <n v="1404337382"/>
    <x v="3666"/>
    <x v="3652"/>
    <x v="3"/>
    <b v="0"/>
    <n v="38"/>
    <x v="0"/>
    <x v="6"/>
  </r>
  <r>
    <x v="3667"/>
    <x v="3663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x v="3667"/>
    <x v="3653"/>
    <x v="0"/>
    <b v="0"/>
    <n v="58"/>
    <x v="0"/>
    <x v="6"/>
  </r>
  <r>
    <x v="3668"/>
    <x v="3664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x v="3668"/>
    <x v="3654"/>
    <x v="0"/>
    <b v="0"/>
    <n v="28"/>
    <x v="0"/>
    <x v="6"/>
  </r>
  <r>
    <x v="3669"/>
    <x v="3665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x v="3669"/>
    <x v="3655"/>
    <x v="0"/>
    <b v="0"/>
    <n v="17"/>
    <x v="0"/>
    <x v="6"/>
  </r>
  <r>
    <x v="3670"/>
    <x v="3666"/>
    <s v="Debauchery, laughter, violence and politics. Why wouldn't you want help Drama Soc's production of 'Posh' be the best it can be?"/>
    <n v="220"/>
    <n v="241"/>
    <x v="0"/>
    <x v="1"/>
    <x v="1"/>
    <n v="1433113200"/>
    <n v="1431951611"/>
    <x v="3670"/>
    <x v="3656"/>
    <x v="0"/>
    <b v="0"/>
    <n v="12"/>
    <x v="0"/>
    <x v="6"/>
  </r>
  <r>
    <x v="3671"/>
    <x v="3667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x v="3671"/>
    <x v="3657"/>
    <x v="3"/>
    <b v="0"/>
    <n v="40"/>
    <x v="0"/>
    <x v="6"/>
  </r>
  <r>
    <x v="3672"/>
    <x v="3668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x v="3672"/>
    <x v="3658"/>
    <x v="3"/>
    <b v="0"/>
    <n v="57"/>
    <x v="0"/>
    <x v="6"/>
  </r>
  <r>
    <x v="3673"/>
    <x v="3669"/>
    <s v="Zoe is a teenage girl growing up in a deeply disturbing society. If those paid to protect her aren't listening, then who is?"/>
    <n v="4000"/>
    <n v="4545"/>
    <x v="0"/>
    <x v="1"/>
    <x v="1"/>
    <n v="1415191920"/>
    <n v="1412233497"/>
    <x v="3673"/>
    <x v="3659"/>
    <x v="3"/>
    <b v="0"/>
    <n v="114"/>
    <x v="0"/>
    <x v="6"/>
  </r>
  <r>
    <x v="3674"/>
    <x v="3670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x v="3674"/>
    <x v="3660"/>
    <x v="2"/>
    <b v="0"/>
    <n v="31"/>
    <x v="0"/>
    <x v="6"/>
  </r>
  <r>
    <x v="3675"/>
    <x v="3671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x v="3675"/>
    <x v="3661"/>
    <x v="2"/>
    <b v="0"/>
    <n v="3"/>
    <x v="0"/>
    <x v="6"/>
  </r>
  <r>
    <x v="3676"/>
    <x v="3672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x v="3676"/>
    <x v="3662"/>
    <x v="3"/>
    <b v="0"/>
    <n v="16"/>
    <x v="0"/>
    <x v="6"/>
  </r>
  <r>
    <x v="3677"/>
    <x v="3673"/>
    <s v="Goldfish Memory Productions seeks at least $12,000 to begin their first 3 professional projects."/>
    <n v="12000"/>
    <n v="12348.5"/>
    <x v="0"/>
    <x v="0"/>
    <x v="0"/>
    <n v="1404359940"/>
    <n v="1402580818"/>
    <x v="3677"/>
    <x v="3663"/>
    <x v="3"/>
    <b v="0"/>
    <n v="199"/>
    <x v="0"/>
    <x v="6"/>
  </r>
  <r>
    <x v="3678"/>
    <x v="3674"/>
    <s v="The Ugly Collective takes Some big Some bang to the Underbelly Venues at the Edinburgh Fringe!"/>
    <n v="2000"/>
    <n v="2050"/>
    <x v="0"/>
    <x v="1"/>
    <x v="1"/>
    <n v="1433076298"/>
    <n v="1430052298"/>
    <x v="3678"/>
    <x v="3664"/>
    <x v="0"/>
    <b v="0"/>
    <n v="31"/>
    <x v="0"/>
    <x v="6"/>
  </r>
  <r>
    <x v="3679"/>
    <x v="3675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x v="3679"/>
    <x v="3665"/>
    <x v="3"/>
    <b v="0"/>
    <n v="30"/>
    <x v="0"/>
    <x v="6"/>
  </r>
  <r>
    <x v="3680"/>
    <x v="3676"/>
    <s v="In The Dudleys! family memories are brought to life as a malfunctioning 8-bit video game. Press Start."/>
    <n v="3000"/>
    <n v="3383"/>
    <x v="0"/>
    <x v="0"/>
    <x v="0"/>
    <n v="1475664834"/>
    <n v="1473850434"/>
    <x v="3680"/>
    <x v="3666"/>
    <x v="2"/>
    <b v="0"/>
    <n v="34"/>
    <x v="0"/>
    <x v="6"/>
  </r>
  <r>
    <x v="3681"/>
    <x v="3677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x v="3681"/>
    <x v="3667"/>
    <x v="2"/>
    <b v="0"/>
    <n v="18"/>
    <x v="0"/>
    <x v="6"/>
  </r>
  <r>
    <x v="3682"/>
    <x v="3678"/>
    <s v="My one-woman show invites audiences to join me on my path to pregnancy as I share my neuroses, challenges and revelations."/>
    <n v="3000"/>
    <n v="4176"/>
    <x v="0"/>
    <x v="0"/>
    <x v="0"/>
    <n v="1402901940"/>
    <n v="1399998418"/>
    <x v="3682"/>
    <x v="3668"/>
    <x v="3"/>
    <b v="0"/>
    <n v="67"/>
    <x v="0"/>
    <x v="6"/>
  </r>
  <r>
    <x v="3683"/>
    <x v="3679"/>
    <s v="A Krumpus Story is a dark holiday comedy for anyone who wants a little more spice in their holiday fare."/>
    <n v="3500"/>
    <n v="3880"/>
    <x v="0"/>
    <x v="0"/>
    <x v="0"/>
    <n v="1476931696"/>
    <n v="1474339696"/>
    <x v="3683"/>
    <x v="3669"/>
    <x v="2"/>
    <b v="0"/>
    <n v="66"/>
    <x v="0"/>
    <x v="6"/>
  </r>
  <r>
    <x v="3684"/>
    <x v="3680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x v="3684"/>
    <x v="3670"/>
    <x v="0"/>
    <b v="0"/>
    <n v="23"/>
    <x v="0"/>
    <x v="6"/>
  </r>
  <r>
    <x v="3685"/>
    <x v="3681"/>
    <s v="Bare Theatre &amp; Cirque de Vol Studios are back for another outdoor adventure in the amphitheatre at Raleigh Little Theatre!"/>
    <n v="5000"/>
    <n v="5285"/>
    <x v="0"/>
    <x v="0"/>
    <x v="0"/>
    <n v="1400533200"/>
    <n v="1398348859"/>
    <x v="3685"/>
    <x v="3671"/>
    <x v="3"/>
    <b v="0"/>
    <n v="126"/>
    <x v="0"/>
    <x v="6"/>
  </r>
  <r>
    <x v="3686"/>
    <x v="3682"/>
    <s v="This October, in association with Rogue Productions at FSU, I will be directing a production of Dog sees God."/>
    <n v="350"/>
    <n v="355"/>
    <x v="0"/>
    <x v="0"/>
    <x v="0"/>
    <n v="1440820740"/>
    <n v="1439567660"/>
    <x v="3686"/>
    <x v="3672"/>
    <x v="0"/>
    <b v="0"/>
    <n v="6"/>
    <x v="0"/>
    <x v="6"/>
  </r>
  <r>
    <x v="3687"/>
    <x v="3683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x v="3687"/>
    <x v="3673"/>
    <x v="3"/>
    <b v="0"/>
    <n v="25"/>
    <x v="0"/>
    <x v="6"/>
  </r>
  <r>
    <x v="3688"/>
    <x v="3684"/>
    <s v="The Tulip Tree is a project I have been passionate about for 5 years. It is an unforgettable story that has never been told."/>
    <n v="3000"/>
    <n v="3275"/>
    <x v="0"/>
    <x v="1"/>
    <x v="1"/>
    <n v="1407524004"/>
    <n v="1404932004"/>
    <x v="3688"/>
    <x v="3674"/>
    <x v="3"/>
    <b v="0"/>
    <n v="39"/>
    <x v="0"/>
    <x v="6"/>
  </r>
  <r>
    <x v="3689"/>
    <x v="3685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x v="3689"/>
    <x v="3675"/>
    <x v="0"/>
    <b v="0"/>
    <n v="62"/>
    <x v="0"/>
    <x v="6"/>
  </r>
  <r>
    <x v="3690"/>
    <x v="3686"/>
    <s v="A play honoring the lives and legacies of the activists and those remembered at the 1992 ACT UP Ashes Action at The White House"/>
    <n v="1500"/>
    <n v="1800"/>
    <x v="0"/>
    <x v="0"/>
    <x v="0"/>
    <n v="1417101683"/>
    <n v="1414506083"/>
    <x v="3690"/>
    <x v="3676"/>
    <x v="3"/>
    <b v="0"/>
    <n v="31"/>
    <x v="0"/>
    <x v="6"/>
  </r>
  <r>
    <x v="3691"/>
    <x v="3687"/>
    <s v="World Premiere of last play written by Amiri Baraka"/>
    <n v="40000"/>
    <n v="51184"/>
    <x v="0"/>
    <x v="0"/>
    <x v="0"/>
    <n v="1425272340"/>
    <n v="1421426929"/>
    <x v="3691"/>
    <x v="3677"/>
    <x v="0"/>
    <b v="0"/>
    <n v="274"/>
    <x v="0"/>
    <x v="6"/>
  </r>
  <r>
    <x v="3692"/>
    <x v="3688"/>
    <s v="Help us independently produce two great comedies by Christopher Durang."/>
    <n v="1000"/>
    <n v="1260"/>
    <x v="0"/>
    <x v="0"/>
    <x v="0"/>
    <n v="1411084800"/>
    <n v="1410304179"/>
    <x v="3692"/>
    <x v="3678"/>
    <x v="3"/>
    <b v="0"/>
    <n v="17"/>
    <x v="0"/>
    <x v="6"/>
  </r>
  <r>
    <x v="3693"/>
    <x v="3689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x v="3693"/>
    <x v="3679"/>
    <x v="0"/>
    <b v="0"/>
    <n v="14"/>
    <x v="0"/>
    <x v="6"/>
  </r>
  <r>
    <x v="3694"/>
    <x v="3690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x v="3694"/>
    <x v="3680"/>
    <x v="2"/>
    <b v="0"/>
    <n v="60"/>
    <x v="0"/>
    <x v="6"/>
  </r>
  <r>
    <x v="3695"/>
    <x v="3691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x v="3695"/>
    <x v="3681"/>
    <x v="0"/>
    <b v="0"/>
    <n v="33"/>
    <x v="0"/>
    <x v="6"/>
  </r>
  <r>
    <x v="3696"/>
    <x v="3692"/>
    <s v="We are 10 years old - please help us celebrate the last 10 years and secure our future for the next 10 years."/>
    <n v="2000"/>
    <n v="3100"/>
    <x v="0"/>
    <x v="1"/>
    <x v="1"/>
    <n v="1423838916"/>
    <n v="1418654916"/>
    <x v="3696"/>
    <x v="3682"/>
    <x v="0"/>
    <b v="0"/>
    <n v="78"/>
    <x v="0"/>
    <x v="6"/>
  </r>
  <r>
    <x v="3697"/>
    <x v="3693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x v="3697"/>
    <x v="3683"/>
    <x v="2"/>
    <b v="0"/>
    <n v="30"/>
    <x v="0"/>
    <x v="6"/>
  </r>
  <r>
    <x v="3698"/>
    <x v="3694"/>
    <s v="Two great political plays, separated in authorship by four hundred years but united in their urgency."/>
    <n v="5000"/>
    <n v="5526"/>
    <x v="0"/>
    <x v="0"/>
    <x v="0"/>
    <n v="1456946487"/>
    <n v="1454354487"/>
    <x v="3698"/>
    <x v="3684"/>
    <x v="2"/>
    <b v="0"/>
    <n v="136"/>
    <x v="0"/>
    <x v="6"/>
  </r>
  <r>
    <x v="3699"/>
    <x v="3695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x v="3699"/>
    <x v="3685"/>
    <x v="3"/>
    <b v="0"/>
    <n v="40"/>
    <x v="0"/>
    <x v="6"/>
  </r>
  <r>
    <x v="3700"/>
    <x v="3696"/>
    <s v="Help me produce the play I have written for my senior project!"/>
    <n v="500"/>
    <n v="606"/>
    <x v="0"/>
    <x v="0"/>
    <x v="0"/>
    <n v="1412092800"/>
    <n v="1409493800"/>
    <x v="3700"/>
    <x v="3686"/>
    <x v="3"/>
    <b v="0"/>
    <n v="18"/>
    <x v="0"/>
    <x v="6"/>
  </r>
  <r>
    <x v="3701"/>
    <x v="3697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x v="3701"/>
    <x v="3687"/>
    <x v="0"/>
    <b v="0"/>
    <n v="39"/>
    <x v="0"/>
    <x v="6"/>
  </r>
  <r>
    <x v="3702"/>
    <x v="3698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x v="3702"/>
    <x v="3688"/>
    <x v="2"/>
    <b v="0"/>
    <n v="21"/>
    <x v="0"/>
    <x v="6"/>
  </r>
  <r>
    <x v="3703"/>
    <x v="3699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x v="3703"/>
    <x v="3689"/>
    <x v="2"/>
    <b v="0"/>
    <n v="30"/>
    <x v="0"/>
    <x v="6"/>
  </r>
  <r>
    <x v="3704"/>
    <x v="3700"/>
    <s v="The award-winning Nottingham New Theatre presents an exciting experimental play about the multi-universe theory and love."/>
    <n v="300"/>
    <n v="409.01"/>
    <x v="0"/>
    <x v="1"/>
    <x v="1"/>
    <n v="1464712394"/>
    <n v="1459528394"/>
    <x v="3704"/>
    <x v="3690"/>
    <x v="2"/>
    <b v="0"/>
    <n v="27"/>
    <x v="0"/>
    <x v="6"/>
  </r>
  <r>
    <x v="3705"/>
    <x v="3701"/>
    <s v="The play satirizes the Chicago improvisation scene exposing the rules of the craft and the eccentricities of its participants"/>
    <n v="2827"/>
    <n v="2925"/>
    <x v="0"/>
    <x v="0"/>
    <x v="0"/>
    <n v="1403546400"/>
    <n v="1401714114"/>
    <x v="3705"/>
    <x v="3691"/>
    <x v="3"/>
    <b v="0"/>
    <n v="35"/>
    <x v="0"/>
    <x v="6"/>
  </r>
  <r>
    <x v="3706"/>
    <x v="3702"/>
    <s v="Our original dramatic adaption of this Mozart opera is staged to create visually stunning fun with live music."/>
    <n v="1500"/>
    <n v="1820"/>
    <x v="0"/>
    <x v="0"/>
    <x v="0"/>
    <n v="1410558949"/>
    <n v="1409262949"/>
    <x v="3706"/>
    <x v="3692"/>
    <x v="3"/>
    <b v="0"/>
    <n v="13"/>
    <x v="0"/>
    <x v="6"/>
  </r>
  <r>
    <x v="3707"/>
    <x v="3703"/>
    <s v="Support this collection of new plays by Kansas City writers and the artists who are bringing it to life!"/>
    <n v="1000"/>
    <n v="1860"/>
    <x v="0"/>
    <x v="0"/>
    <x v="0"/>
    <n v="1469165160"/>
    <n v="1467335378"/>
    <x v="3707"/>
    <x v="3693"/>
    <x v="2"/>
    <b v="0"/>
    <n v="23"/>
    <x v="0"/>
    <x v="6"/>
  </r>
  <r>
    <x v="3708"/>
    <x v="3704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x v="3708"/>
    <x v="3694"/>
    <x v="3"/>
    <b v="0"/>
    <n v="39"/>
    <x v="0"/>
    <x v="6"/>
  </r>
  <r>
    <x v="3709"/>
    <x v="3705"/>
    <s v="The filthily talented Ruby and Darling, take you on a raunch-tastic musical discovery of life with a vagina. #sayno"/>
    <n v="1000"/>
    <n v="1082.5"/>
    <x v="0"/>
    <x v="1"/>
    <x v="1"/>
    <n v="1403715546"/>
    <n v="1401123546"/>
    <x v="3709"/>
    <x v="3695"/>
    <x v="3"/>
    <b v="0"/>
    <n v="35"/>
    <x v="0"/>
    <x v="6"/>
  </r>
  <r>
    <x v="3710"/>
    <x v="3706"/>
    <s v="A comedy about, life, death, men, women, and the power of a good Kegel."/>
    <n v="1300"/>
    <n v="1835"/>
    <x v="0"/>
    <x v="0"/>
    <x v="0"/>
    <n v="1428068988"/>
    <n v="1425908988"/>
    <x v="3710"/>
    <x v="3696"/>
    <x v="0"/>
    <b v="0"/>
    <n v="27"/>
    <x v="0"/>
    <x v="6"/>
  </r>
  <r>
    <x v="3711"/>
    <x v="3707"/>
    <s v="Two teachers and twenty kids bring one of Shakespeare's plays to life!"/>
    <n v="500"/>
    <n v="570"/>
    <x v="0"/>
    <x v="0"/>
    <x v="0"/>
    <n v="1402848000"/>
    <n v="1400606573"/>
    <x v="3711"/>
    <x v="3174"/>
    <x v="3"/>
    <b v="0"/>
    <n v="21"/>
    <x v="0"/>
    <x v="6"/>
  </r>
  <r>
    <x v="3712"/>
    <x v="3708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x v="3712"/>
    <x v="3697"/>
    <x v="0"/>
    <b v="0"/>
    <n v="104"/>
    <x v="0"/>
    <x v="6"/>
  </r>
  <r>
    <x v="3713"/>
    <x v="3709"/>
    <s v="Matt Fotis's play, Nights on the Couch, was accepted to the 28th Annual Strawberry One Act Festival! Show your support!"/>
    <n v="2000"/>
    <n v="2030"/>
    <x v="0"/>
    <x v="0"/>
    <x v="0"/>
    <n v="1465062166"/>
    <n v="1463334166"/>
    <x v="3713"/>
    <x v="3698"/>
    <x v="2"/>
    <b v="0"/>
    <n v="19"/>
    <x v="0"/>
    <x v="6"/>
  </r>
  <r>
    <x v="3714"/>
    <x v="3710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x v="3714"/>
    <x v="3699"/>
    <x v="0"/>
    <b v="0"/>
    <n v="97"/>
    <x v="0"/>
    <x v="6"/>
  </r>
  <r>
    <x v="3715"/>
    <x v="3711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x v="3715"/>
    <x v="3700"/>
    <x v="0"/>
    <b v="0"/>
    <n v="27"/>
    <x v="0"/>
    <x v="6"/>
  </r>
  <r>
    <x v="3716"/>
    <x v="3712"/>
    <s v="I am raising money to pay for the rights to produce Sylvia by A.R. Gurney. The show will be a fundraiser for Wayside Waifs."/>
    <n v="800"/>
    <n v="1246"/>
    <x v="0"/>
    <x v="0"/>
    <x v="0"/>
    <n v="1453411109"/>
    <n v="1450819109"/>
    <x v="3716"/>
    <x v="3701"/>
    <x v="2"/>
    <b v="0"/>
    <n v="24"/>
    <x v="0"/>
    <x v="6"/>
  </r>
  <r>
    <x v="3717"/>
    <x v="3713"/>
    <s v="A heart-warming comedy by award-winning writer about Love, Sex, Friendship of three old gay men in their 60s'!"/>
    <n v="4000"/>
    <n v="4030"/>
    <x v="0"/>
    <x v="1"/>
    <x v="1"/>
    <n v="1431204449"/>
    <n v="1428526049"/>
    <x v="3717"/>
    <x v="3702"/>
    <x v="0"/>
    <b v="0"/>
    <n v="13"/>
    <x v="0"/>
    <x v="6"/>
  </r>
  <r>
    <x v="3718"/>
    <x v="3714"/>
    <s v="William Carlisle has the world at his feet but its weight on his shoulders. He is intelligent, articulate and fucked."/>
    <n v="500"/>
    <n v="1197"/>
    <x v="0"/>
    <x v="1"/>
    <x v="1"/>
    <n v="1425057075"/>
    <n v="1422465075"/>
    <x v="3718"/>
    <x v="3703"/>
    <x v="0"/>
    <b v="0"/>
    <n v="46"/>
    <x v="0"/>
    <x v="6"/>
  </r>
  <r>
    <x v="3719"/>
    <x v="3715"/>
    <s v="A new piece of physical theatre about love, regret and longing."/>
    <n v="200"/>
    <n v="420"/>
    <x v="0"/>
    <x v="1"/>
    <x v="1"/>
    <n v="1434994266"/>
    <n v="1432402266"/>
    <x v="3719"/>
    <x v="3704"/>
    <x v="0"/>
    <b v="0"/>
    <n v="4"/>
    <x v="0"/>
    <x v="6"/>
  </r>
  <r>
    <x v="3720"/>
    <x v="3716"/>
    <s v="Breaking the American Indian stereotype in the American Theatre."/>
    <n v="3300"/>
    <n v="3449"/>
    <x v="0"/>
    <x v="0"/>
    <x v="0"/>
    <n v="1435881006"/>
    <n v="1433980206"/>
    <x v="3720"/>
    <x v="3705"/>
    <x v="0"/>
    <b v="0"/>
    <n v="40"/>
    <x v="0"/>
    <x v="6"/>
  </r>
  <r>
    <x v="3721"/>
    <x v="3717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x v="3721"/>
    <x v="3706"/>
    <x v="3"/>
    <b v="0"/>
    <n v="44"/>
    <x v="0"/>
    <x v="6"/>
  </r>
  <r>
    <x v="3722"/>
    <x v="3718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x v="3722"/>
    <x v="3707"/>
    <x v="2"/>
    <b v="0"/>
    <n v="35"/>
    <x v="0"/>
    <x v="6"/>
  </r>
  <r>
    <x v="3723"/>
    <x v="3719"/>
    <s v="Saltmine Theatre Company present Beauty and the Beast:"/>
    <n v="4500"/>
    <n v="4592"/>
    <x v="0"/>
    <x v="1"/>
    <x v="1"/>
    <n v="1417374262"/>
    <n v="1414778662"/>
    <x v="3723"/>
    <x v="3708"/>
    <x v="3"/>
    <b v="0"/>
    <n v="63"/>
    <x v="0"/>
    <x v="6"/>
  </r>
  <r>
    <x v="3724"/>
    <x v="3720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x v="3724"/>
    <x v="3709"/>
    <x v="2"/>
    <b v="0"/>
    <n v="89"/>
    <x v="0"/>
    <x v="6"/>
  </r>
  <r>
    <x v="3725"/>
    <x v="3721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x v="3725"/>
    <x v="3710"/>
    <x v="2"/>
    <b v="0"/>
    <n v="15"/>
    <x v="0"/>
    <x v="6"/>
  </r>
  <r>
    <x v="3726"/>
    <x v="3722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x v="3726"/>
    <x v="3711"/>
    <x v="2"/>
    <b v="0"/>
    <n v="46"/>
    <x v="0"/>
    <x v="6"/>
  </r>
  <r>
    <x v="3727"/>
    <x v="3723"/>
    <s v="It's exactly what you think it is: a historical parody of your favorite sitcom about a bar and its psychiatrist spinoff!"/>
    <n v="2000"/>
    <n v="2015"/>
    <x v="0"/>
    <x v="0"/>
    <x v="0"/>
    <n v="1476939300"/>
    <n v="1474273294"/>
    <x v="3727"/>
    <x v="3712"/>
    <x v="2"/>
    <b v="0"/>
    <n v="33"/>
    <x v="0"/>
    <x v="6"/>
  </r>
  <r>
    <x v="3728"/>
    <x v="3724"/>
    <s v="Bare Bones Shakespeare's first season will start with a DFW school touring show: Romeo and Juliet."/>
    <n v="20000"/>
    <n v="1862"/>
    <x v="2"/>
    <x v="0"/>
    <x v="0"/>
    <n v="1439957176"/>
    <n v="1437365176"/>
    <x v="3728"/>
    <x v="3713"/>
    <x v="0"/>
    <b v="0"/>
    <n v="31"/>
    <x v="1"/>
    <x v="6"/>
  </r>
  <r>
    <x v="3729"/>
    <x v="3725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x v="3729"/>
    <x v="3714"/>
    <x v="0"/>
    <b v="0"/>
    <n v="5"/>
    <x v="1"/>
    <x v="6"/>
  </r>
  <r>
    <x v="3730"/>
    <x v="3726"/>
    <s v="&quot;MARK TWAIN IS HELL FOR THE COMPANY&quot; is an original theatrical production created and under development by Jeff Lowe."/>
    <n v="1000"/>
    <n v="100"/>
    <x v="2"/>
    <x v="0"/>
    <x v="0"/>
    <n v="1439828159"/>
    <n v="1437236159"/>
    <x v="3730"/>
    <x v="3715"/>
    <x v="0"/>
    <b v="0"/>
    <n v="1"/>
    <x v="1"/>
    <x v="6"/>
  </r>
  <r>
    <x v="3731"/>
    <x v="3727"/>
    <s v="A long distance wrong number leads to love, but with Emily flying in to finally meet, Nick somehow forgot to mention he's blind."/>
    <n v="5500"/>
    <n v="620"/>
    <x v="2"/>
    <x v="0"/>
    <x v="0"/>
    <n v="1420860180"/>
    <n v="1418234646"/>
    <x v="3731"/>
    <x v="3716"/>
    <x v="0"/>
    <b v="0"/>
    <n v="12"/>
    <x v="1"/>
    <x v="6"/>
  </r>
  <r>
    <x v="3732"/>
    <x v="3728"/>
    <s v="Mijn solo voorstelling gaat over Elektra (Sophokles) en hoe zij als jongere alles beleeft en meemaakt!"/>
    <n v="850"/>
    <n v="131"/>
    <x v="2"/>
    <x v="9"/>
    <x v="3"/>
    <n v="1422100800"/>
    <n v="1416932133"/>
    <x v="3732"/>
    <x v="3717"/>
    <x v="0"/>
    <b v="0"/>
    <n v="4"/>
    <x v="1"/>
    <x v="6"/>
  </r>
  <r>
    <x v="3733"/>
    <x v="3729"/>
    <s v="want to donate tickets to residents who live in the community that cant afford the 35.00 price of ticket"/>
    <n v="1500"/>
    <n v="0"/>
    <x v="2"/>
    <x v="0"/>
    <x v="0"/>
    <n v="1429396200"/>
    <n v="1428539708"/>
    <x v="3733"/>
    <x v="3718"/>
    <x v="0"/>
    <b v="0"/>
    <n v="0"/>
    <x v="1"/>
    <x v="6"/>
  </r>
  <r>
    <x v="3734"/>
    <x v="3730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x v="3734"/>
    <x v="3719"/>
    <x v="0"/>
    <b v="0"/>
    <n v="7"/>
    <x v="1"/>
    <x v="6"/>
  </r>
  <r>
    <x v="3735"/>
    <x v="3731"/>
    <s v="Young Actor's taking on a Jacobean tragedy. Family, betrayal, love, lust, sex and death."/>
    <n v="150"/>
    <n v="20"/>
    <x v="2"/>
    <x v="1"/>
    <x v="1"/>
    <n v="1432831089"/>
    <n v="1430239089"/>
    <x v="3735"/>
    <x v="3720"/>
    <x v="0"/>
    <b v="0"/>
    <n v="2"/>
    <x v="1"/>
    <x v="6"/>
  </r>
  <r>
    <x v="3736"/>
    <x v="3732"/>
    <s v="Hot Dogs is a new play that tackles sexism in schools and addresses issues that current sex/relationship education fails to."/>
    <n v="1500"/>
    <n v="10"/>
    <x v="2"/>
    <x v="1"/>
    <x v="1"/>
    <n v="1427133600"/>
    <n v="1423847093"/>
    <x v="3736"/>
    <x v="3721"/>
    <x v="0"/>
    <b v="0"/>
    <n v="1"/>
    <x v="1"/>
    <x v="6"/>
  </r>
  <r>
    <x v="3737"/>
    <x v="3476"/>
    <s v="The ASU Theatre and Shakespeare Club presents Measure For Measure directed by Jordyn Ochser."/>
    <n v="700"/>
    <n v="150"/>
    <x v="2"/>
    <x v="0"/>
    <x v="0"/>
    <n v="1447311540"/>
    <n v="1445358903"/>
    <x v="3737"/>
    <x v="3722"/>
    <x v="0"/>
    <b v="0"/>
    <n v="4"/>
    <x v="1"/>
    <x v="6"/>
  </r>
  <r>
    <x v="3738"/>
    <x v="3733"/>
    <s v="A filmic, fast-paced exploration of trust, making its debut at Camden People's Theatre this July."/>
    <n v="1500"/>
    <n v="270"/>
    <x v="2"/>
    <x v="1"/>
    <x v="1"/>
    <n v="1405461600"/>
    <n v="1403562705"/>
    <x v="3738"/>
    <x v="3723"/>
    <x v="3"/>
    <b v="0"/>
    <n v="6"/>
    <x v="1"/>
    <x v="6"/>
  </r>
  <r>
    <x v="3739"/>
    <x v="3734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x v="3739"/>
    <x v="3724"/>
    <x v="2"/>
    <b v="0"/>
    <n v="8"/>
    <x v="1"/>
    <x v="6"/>
  </r>
  <r>
    <x v="3740"/>
    <x v="3735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x v="3740"/>
    <x v="3725"/>
    <x v="3"/>
    <b v="0"/>
    <n v="14"/>
    <x v="1"/>
    <x v="6"/>
  </r>
  <r>
    <x v="3741"/>
    <x v="3736"/>
    <s v="A small community with a love for theater would like to continue. Help the children of this community continue."/>
    <n v="20000"/>
    <n v="0"/>
    <x v="2"/>
    <x v="0"/>
    <x v="0"/>
    <n v="1450389950"/>
    <n v="1447797950"/>
    <x v="3741"/>
    <x v="3726"/>
    <x v="0"/>
    <b v="0"/>
    <n v="0"/>
    <x v="1"/>
    <x v="6"/>
  </r>
  <r>
    <x v="3742"/>
    <x v="3737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x v="3742"/>
    <x v="3727"/>
    <x v="3"/>
    <b v="0"/>
    <n v="4"/>
    <x v="1"/>
    <x v="6"/>
  </r>
  <r>
    <x v="3743"/>
    <x v="3738"/>
    <s v="I'm taking the Adventures of Huckleberry Finn puppet show down the Mississippi River!"/>
    <n v="2200"/>
    <n v="0"/>
    <x v="2"/>
    <x v="0"/>
    <x v="0"/>
    <n v="1404406964"/>
    <n v="1401814964"/>
    <x v="3743"/>
    <x v="3728"/>
    <x v="3"/>
    <b v="0"/>
    <n v="0"/>
    <x v="1"/>
    <x v="6"/>
  </r>
  <r>
    <x v="3744"/>
    <x v="3739"/>
    <s v="This summer, The Spotlight Players are celebrating Christmas in July with a presentation of Ken Ludwig's side splitting comedy."/>
    <n v="1200"/>
    <n v="0"/>
    <x v="2"/>
    <x v="0"/>
    <x v="0"/>
    <n v="1404532740"/>
    <n v="1401823952"/>
    <x v="3744"/>
    <x v="3729"/>
    <x v="3"/>
    <b v="0"/>
    <n v="0"/>
    <x v="1"/>
    <x v="6"/>
  </r>
  <r>
    <x v="3745"/>
    <x v="3740"/>
    <s v="Tyke wants to expand her puppet theater show to weekly online web shows and is looking for backers."/>
    <n v="100"/>
    <n v="10"/>
    <x v="2"/>
    <x v="0"/>
    <x v="0"/>
    <n v="1407689102"/>
    <n v="1405097102"/>
    <x v="3745"/>
    <x v="3730"/>
    <x v="3"/>
    <b v="0"/>
    <n v="1"/>
    <x v="1"/>
    <x v="6"/>
  </r>
  <r>
    <x v="3746"/>
    <x v="3741"/>
    <s v="Generational curses CAN be broken...right?"/>
    <n v="8500"/>
    <n v="202"/>
    <x v="2"/>
    <x v="0"/>
    <x v="0"/>
    <n v="1475918439"/>
    <n v="1473326439"/>
    <x v="3746"/>
    <x v="3731"/>
    <x v="2"/>
    <b v="0"/>
    <n v="1"/>
    <x v="1"/>
    <x v="6"/>
  </r>
  <r>
    <x v="3747"/>
    <x v="3742"/>
    <s v="The world premiere of an astonishing new play by acclaimed writer Atiha Sen Gupta."/>
    <n v="2500"/>
    <n v="25"/>
    <x v="2"/>
    <x v="1"/>
    <x v="1"/>
    <n v="1436137140"/>
    <n v="1433833896"/>
    <x v="3747"/>
    <x v="3732"/>
    <x v="0"/>
    <b v="0"/>
    <n v="1"/>
    <x v="1"/>
    <x v="6"/>
  </r>
  <r>
    <x v="3748"/>
    <x v="3743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x v="3748"/>
    <x v="3733"/>
    <x v="2"/>
    <b v="0"/>
    <n v="52"/>
    <x v="0"/>
    <x v="40"/>
  </r>
  <r>
    <x v="3749"/>
    <x v="3744"/>
    <s v="A night of music, fellowship, and a reflection of my experiences over the past 4 years at Ball State University."/>
    <n v="500"/>
    <n v="525"/>
    <x v="0"/>
    <x v="0"/>
    <x v="0"/>
    <n v="1461902340"/>
    <n v="1459220588"/>
    <x v="3749"/>
    <x v="3734"/>
    <x v="2"/>
    <b v="0"/>
    <n v="7"/>
    <x v="0"/>
    <x v="40"/>
  </r>
  <r>
    <x v="3750"/>
    <x v="3745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x v="3750"/>
    <x v="3735"/>
    <x v="0"/>
    <b v="0"/>
    <n v="28"/>
    <x v="0"/>
    <x v="40"/>
  </r>
  <r>
    <x v="3751"/>
    <x v="3746"/>
    <s v="I will be performing in TWO productions to kick off the 2016 season. NEED HELP TO FUND THESE GREAT SHOWS!"/>
    <n v="1000"/>
    <n v="1326"/>
    <x v="0"/>
    <x v="0"/>
    <x v="0"/>
    <n v="1459641073"/>
    <n v="1454460673"/>
    <x v="3751"/>
    <x v="3736"/>
    <x v="2"/>
    <b v="0"/>
    <n v="11"/>
    <x v="0"/>
    <x v="40"/>
  </r>
  <r>
    <x v="3752"/>
    <x v="3747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x v="3752"/>
    <x v="3737"/>
    <x v="2"/>
    <b v="0"/>
    <n v="15"/>
    <x v="0"/>
    <x v="40"/>
  </r>
  <r>
    <x v="3753"/>
    <x v="3748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x v="3753"/>
    <x v="3738"/>
    <x v="0"/>
    <b v="0"/>
    <n v="30"/>
    <x v="0"/>
    <x v="40"/>
  </r>
  <r>
    <x v="3754"/>
    <x v="3749"/>
    <s v="CitÃ© des Arts needs your help in funding their fall production of the hit musical comedy &quot;Little Shop of Horrors.&quot;"/>
    <n v="2500"/>
    <n v="3000"/>
    <x v="0"/>
    <x v="0"/>
    <x v="0"/>
    <n v="1406350740"/>
    <n v="1403125737"/>
    <x v="3754"/>
    <x v="3739"/>
    <x v="3"/>
    <b v="0"/>
    <n v="27"/>
    <x v="0"/>
    <x v="40"/>
  </r>
  <r>
    <x v="3755"/>
    <x v="3750"/>
    <s v="We have formed an innovative company that aims to create musical comedic performances suitable for a range of venues."/>
    <n v="550"/>
    <n v="713"/>
    <x v="0"/>
    <x v="1"/>
    <x v="1"/>
    <n v="1460753307"/>
    <n v="1458161307"/>
    <x v="3755"/>
    <x v="3740"/>
    <x v="2"/>
    <b v="0"/>
    <n v="28"/>
    <x v="0"/>
    <x v="40"/>
  </r>
  <r>
    <x v="3756"/>
    <x v="3751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x v="3756"/>
    <x v="3741"/>
    <x v="3"/>
    <b v="0"/>
    <n v="17"/>
    <x v="0"/>
    <x v="40"/>
  </r>
  <r>
    <x v="3757"/>
    <x v="3752"/>
    <s v="New Anti-Bullying Musical's cast of 30 kids is ready to &quot;speak up and reach out&quot; to the world by recording a show CD!"/>
    <n v="3500"/>
    <n v="3798"/>
    <x v="0"/>
    <x v="0"/>
    <x v="0"/>
    <n v="1417465515"/>
    <n v="1415737515"/>
    <x v="3757"/>
    <x v="3742"/>
    <x v="3"/>
    <b v="0"/>
    <n v="50"/>
    <x v="0"/>
    <x v="40"/>
  </r>
  <r>
    <x v="3758"/>
    <x v="3753"/>
    <s v="LUIGI'S LADIES: an original one-woman musical comedy"/>
    <n v="1500"/>
    <n v="1535"/>
    <x v="0"/>
    <x v="0"/>
    <x v="0"/>
    <n v="1400475600"/>
    <n v="1397819938"/>
    <x v="3758"/>
    <x v="3743"/>
    <x v="3"/>
    <b v="0"/>
    <n v="26"/>
    <x v="0"/>
    <x v="40"/>
  </r>
  <r>
    <x v="3759"/>
    <x v="3754"/>
    <s v="A production company specializing in small-scale musicals"/>
    <n v="4000"/>
    <n v="4409.7700000000004"/>
    <x v="0"/>
    <x v="0"/>
    <x v="0"/>
    <n v="1440556553"/>
    <n v="1435372553"/>
    <x v="3759"/>
    <x v="3744"/>
    <x v="0"/>
    <b v="0"/>
    <n v="88"/>
    <x v="0"/>
    <x v="40"/>
  </r>
  <r>
    <x v="3760"/>
    <x v="3755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x v="3760"/>
    <x v="3745"/>
    <x v="3"/>
    <b v="0"/>
    <n v="91"/>
    <x v="0"/>
    <x v="40"/>
  </r>
  <r>
    <x v="3761"/>
    <x v="3756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x v="3761"/>
    <x v="3746"/>
    <x v="0"/>
    <b v="0"/>
    <n v="3"/>
    <x v="0"/>
    <x v="40"/>
  </r>
  <r>
    <x v="3762"/>
    <x v="3757"/>
    <s v="We are trying to raise money to perform a musical we have written, called &quot;Iolite&quot;, at the Edinburgh Fringe in 2015."/>
    <n v="1250"/>
    <n v="1328"/>
    <x v="0"/>
    <x v="1"/>
    <x v="1"/>
    <n v="1438543889"/>
    <n v="1436383889"/>
    <x v="3762"/>
    <x v="3747"/>
    <x v="0"/>
    <b v="0"/>
    <n v="28"/>
    <x v="0"/>
    <x v="40"/>
  </r>
  <r>
    <x v="3763"/>
    <x v="3758"/>
    <s v="A musical about two guys writing a musical about...two guys writing a musical."/>
    <n v="5000"/>
    <n v="5000"/>
    <x v="0"/>
    <x v="0"/>
    <x v="0"/>
    <n v="1427907626"/>
    <n v="1425319226"/>
    <x v="3763"/>
    <x v="3748"/>
    <x v="0"/>
    <b v="0"/>
    <n v="77"/>
    <x v="0"/>
    <x v="40"/>
  </r>
  <r>
    <x v="3764"/>
    <x v="3759"/>
    <s v="Talented, hard-working performers for Into the Woods JR need your help in renting microphones for our show!"/>
    <n v="1500"/>
    <n v="1500"/>
    <x v="0"/>
    <x v="0"/>
    <x v="0"/>
    <n v="1464482160"/>
    <n v="1462824832"/>
    <x v="3764"/>
    <x v="3749"/>
    <x v="2"/>
    <b v="0"/>
    <n v="27"/>
    <x v="0"/>
    <x v="40"/>
  </r>
  <r>
    <x v="3765"/>
    <x v="3760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x v="3765"/>
    <x v="3750"/>
    <x v="3"/>
    <b v="0"/>
    <n v="107"/>
    <x v="0"/>
    <x v="40"/>
  </r>
  <r>
    <x v="3766"/>
    <x v="3761"/>
    <s v="Trapped on a stalled New York subway, seven strangers realize it's not just the train that's stuck."/>
    <n v="10000"/>
    <n v="10265.01"/>
    <x v="0"/>
    <x v="0"/>
    <x v="0"/>
    <n v="1404360045"/>
    <n v="1401336045"/>
    <x v="3766"/>
    <x v="3751"/>
    <x v="3"/>
    <b v="0"/>
    <n v="96"/>
    <x v="0"/>
    <x v="40"/>
  </r>
  <r>
    <x v="3767"/>
    <x v="3762"/>
    <s v="A ragtag crew collaborating on a live performance for the first time, with music as their medium and NYC as their inspiration."/>
    <n v="2000"/>
    <n v="2335"/>
    <x v="0"/>
    <x v="0"/>
    <x v="0"/>
    <n v="1425185940"/>
    <n v="1423960097"/>
    <x v="3767"/>
    <x v="3566"/>
    <x v="0"/>
    <b v="0"/>
    <n v="56"/>
    <x v="0"/>
    <x v="40"/>
  </r>
  <r>
    <x v="3768"/>
    <x v="3763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x v="3768"/>
    <x v="3752"/>
    <x v="3"/>
    <b v="0"/>
    <n v="58"/>
    <x v="0"/>
    <x v="40"/>
  </r>
  <r>
    <x v="3769"/>
    <x v="3764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x v="3769"/>
    <x v="3753"/>
    <x v="2"/>
    <b v="0"/>
    <n v="15"/>
    <x v="0"/>
    <x v="40"/>
  </r>
  <r>
    <x v="3770"/>
    <x v="3765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x v="3770"/>
    <x v="3754"/>
    <x v="0"/>
    <b v="0"/>
    <n v="20"/>
    <x v="0"/>
    <x v="40"/>
  </r>
  <r>
    <x v="3771"/>
    <x v="3766"/>
    <s v="I would like to make a demo recording of six songs from COME OUT SWINGIN'!"/>
    <n v="1000"/>
    <n v="1460"/>
    <x v="0"/>
    <x v="0"/>
    <x v="0"/>
    <n v="1463529600"/>
    <n v="1462307652"/>
    <x v="3771"/>
    <x v="3755"/>
    <x v="2"/>
    <b v="0"/>
    <n v="38"/>
    <x v="0"/>
    <x v="40"/>
  </r>
  <r>
    <x v="3772"/>
    <x v="3767"/>
    <s v="A dark comedy about two girls, one knee, and the 1994 Olympics. Help us make sure &quot;Tonya and Nancy&quot; rocks!"/>
    <n v="5000"/>
    <n v="5510"/>
    <x v="0"/>
    <x v="0"/>
    <x v="0"/>
    <n v="1480399200"/>
    <n v="1478616506"/>
    <x v="3772"/>
    <x v="3756"/>
    <x v="2"/>
    <b v="0"/>
    <n v="33"/>
    <x v="0"/>
    <x v="40"/>
  </r>
  <r>
    <x v="3773"/>
    <x v="3768"/>
    <s v="A dramatic hip-hopera, inspired from monologues written by the performers."/>
    <n v="5000"/>
    <n v="5410"/>
    <x v="0"/>
    <x v="0"/>
    <x v="0"/>
    <n v="1479175680"/>
    <n v="1476317247"/>
    <x v="3773"/>
    <x v="3757"/>
    <x v="2"/>
    <b v="0"/>
    <n v="57"/>
    <x v="0"/>
    <x v="40"/>
  </r>
  <r>
    <x v="3774"/>
    <x v="3769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x v="3774"/>
    <x v="3758"/>
    <x v="0"/>
    <b v="0"/>
    <n v="25"/>
    <x v="0"/>
    <x v="40"/>
  </r>
  <r>
    <x v="3775"/>
    <x v="3770"/>
    <s v="Travis Kent joins forces with some of today's brightest contemporary composers for an evening full of firsts at 54 Below."/>
    <n v="2000"/>
    <n v="2005"/>
    <x v="0"/>
    <x v="0"/>
    <x v="0"/>
    <n v="1428552000"/>
    <n v="1426199843"/>
    <x v="3775"/>
    <x v="3759"/>
    <x v="0"/>
    <b v="0"/>
    <n v="14"/>
    <x v="0"/>
    <x v="40"/>
  </r>
  <r>
    <x v="3776"/>
    <x v="3771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x v="3776"/>
    <x v="3760"/>
    <x v="3"/>
    <b v="0"/>
    <n v="94"/>
    <x v="0"/>
    <x v="40"/>
  </r>
  <r>
    <x v="3777"/>
    <x v="3772"/>
    <s v="This musical adventure is a funny and heartwarming story of Mimi, a rebellious young girl who is spirited to Ghostlynd."/>
    <n v="2000"/>
    <n v="2864"/>
    <x v="0"/>
    <x v="0"/>
    <x v="0"/>
    <n v="1411790400"/>
    <n v="1409884821"/>
    <x v="3777"/>
    <x v="3761"/>
    <x v="3"/>
    <b v="0"/>
    <n v="59"/>
    <x v="0"/>
    <x v="40"/>
  </r>
  <r>
    <x v="3778"/>
    <x v="3773"/>
    <s v="Sponsor an AVENUE Q puppet for The Barn Players April 2015 production."/>
    <n v="2400"/>
    <n v="2521"/>
    <x v="0"/>
    <x v="0"/>
    <x v="0"/>
    <n v="1423942780"/>
    <n v="1418758780"/>
    <x v="3778"/>
    <x v="3762"/>
    <x v="0"/>
    <b v="0"/>
    <n v="36"/>
    <x v="0"/>
    <x v="40"/>
  </r>
  <r>
    <x v="3779"/>
    <x v="3774"/>
    <s v="A fresh, re-telling of the Jesus story for a new generation."/>
    <n v="15000"/>
    <n v="15597"/>
    <x v="0"/>
    <x v="0"/>
    <x v="0"/>
    <n v="1459010340"/>
    <n v="1456421940"/>
    <x v="3779"/>
    <x v="3763"/>
    <x v="2"/>
    <b v="0"/>
    <n v="115"/>
    <x v="0"/>
    <x v="40"/>
  </r>
  <r>
    <x v="3780"/>
    <x v="3775"/>
    <s v="Melissa Youth OnSTAGE (MYO) provides kids in North Collin County with the very best in youth theatre opportunities."/>
    <n v="2500"/>
    <n v="3000"/>
    <x v="0"/>
    <x v="0"/>
    <x v="0"/>
    <n v="1436817960"/>
    <n v="1433999785"/>
    <x v="3780"/>
    <x v="3764"/>
    <x v="0"/>
    <b v="0"/>
    <n v="30"/>
    <x v="0"/>
    <x v="40"/>
  </r>
  <r>
    <x v="3781"/>
    <x v="3776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x v="3781"/>
    <x v="3765"/>
    <x v="3"/>
    <b v="0"/>
    <n v="52"/>
    <x v="0"/>
    <x v="40"/>
  </r>
  <r>
    <x v="3782"/>
    <x v="3777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x v="3782"/>
    <x v="3766"/>
    <x v="2"/>
    <b v="0"/>
    <n v="27"/>
    <x v="0"/>
    <x v="40"/>
  </r>
  <r>
    <x v="3783"/>
    <x v="3778"/>
    <s v="Help fund Doro &amp; Diega's journey to the Orlando Fringe 2016. A brand new choose-your-own adventure musical!"/>
    <n v="1200"/>
    <n v="1547"/>
    <x v="0"/>
    <x v="0"/>
    <x v="0"/>
    <n v="1458057600"/>
    <n v="1455938520"/>
    <x v="3783"/>
    <x v="3767"/>
    <x v="2"/>
    <b v="0"/>
    <n v="24"/>
    <x v="0"/>
    <x v="40"/>
  </r>
  <r>
    <x v="3784"/>
    <x v="3779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x v="3784"/>
    <x v="3768"/>
    <x v="2"/>
    <b v="0"/>
    <n v="10"/>
    <x v="0"/>
    <x v="40"/>
  </r>
  <r>
    <x v="3785"/>
    <x v="3780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x v="3785"/>
    <x v="3769"/>
    <x v="2"/>
    <b v="0"/>
    <n v="30"/>
    <x v="0"/>
    <x v="40"/>
  </r>
  <r>
    <x v="3786"/>
    <x v="3781"/>
    <s v="The brainchild of Coleman Peterson and Janice Gilbert.  The funding will be used to professionally record the songs."/>
    <n v="6000"/>
    <n v="6658"/>
    <x v="0"/>
    <x v="0"/>
    <x v="0"/>
    <n v="1464310475"/>
    <n v="1461718475"/>
    <x v="3786"/>
    <x v="3770"/>
    <x v="2"/>
    <b v="0"/>
    <n v="71"/>
    <x v="0"/>
    <x v="40"/>
  </r>
  <r>
    <x v="3787"/>
    <x v="3782"/>
    <s v="The Happiest Show on Earth is a Disney musical revue to benefit the Make-A-Wish foundation. Funds for production needed."/>
    <n v="350"/>
    <n v="351"/>
    <x v="0"/>
    <x v="0"/>
    <x v="0"/>
    <n v="1436587140"/>
    <n v="1434113406"/>
    <x v="3787"/>
    <x v="3514"/>
    <x v="0"/>
    <b v="0"/>
    <n v="10"/>
    <x v="0"/>
    <x v="40"/>
  </r>
  <r>
    <x v="3788"/>
    <x v="3783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x v="3788"/>
    <x v="3771"/>
    <x v="0"/>
    <b v="0"/>
    <n v="1"/>
    <x v="1"/>
    <x v="40"/>
  </r>
  <r>
    <x v="3789"/>
    <x v="3784"/>
    <s v="This fabulous new play explores the little known love life of England's most famous romantic novelist, Jane Austen."/>
    <n v="3550"/>
    <n v="116"/>
    <x v="2"/>
    <x v="1"/>
    <x v="1"/>
    <n v="1434395418"/>
    <n v="1431630618"/>
    <x v="3789"/>
    <x v="3772"/>
    <x v="0"/>
    <b v="0"/>
    <n v="4"/>
    <x v="1"/>
    <x v="40"/>
  </r>
  <r>
    <x v="3790"/>
    <x v="3785"/>
    <s v="As a non profit graduate student at Penn,my passion is the arts, we need support to fund our new CHILDREN's DINNER THEATRE"/>
    <n v="15000"/>
    <n v="0"/>
    <x v="2"/>
    <x v="0"/>
    <x v="0"/>
    <n v="1479834023"/>
    <n v="1477238423"/>
    <x v="3790"/>
    <x v="3773"/>
    <x v="2"/>
    <b v="0"/>
    <n v="0"/>
    <x v="1"/>
    <x v="40"/>
  </r>
  <r>
    <x v="3791"/>
    <x v="3786"/>
    <s v="Spin! is an original musical comedy-drama presented by Blue Palm Productions."/>
    <n v="1500"/>
    <n v="0"/>
    <x v="2"/>
    <x v="0"/>
    <x v="0"/>
    <n v="1404664592"/>
    <n v="1399480592"/>
    <x v="3791"/>
    <x v="3774"/>
    <x v="3"/>
    <b v="0"/>
    <n v="0"/>
    <x v="1"/>
    <x v="40"/>
  </r>
  <r>
    <x v="3792"/>
    <x v="3787"/>
    <s v="A cultural and historic journey through Puerto Rico's music and dance!"/>
    <n v="12500"/>
    <n v="35"/>
    <x v="2"/>
    <x v="0"/>
    <x v="0"/>
    <n v="1436957022"/>
    <n v="1434365022"/>
    <x v="3792"/>
    <x v="3775"/>
    <x v="0"/>
    <b v="0"/>
    <n v="2"/>
    <x v="1"/>
    <x v="40"/>
  </r>
  <r>
    <x v="3793"/>
    <x v="3788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x v="3793"/>
    <x v="3776"/>
    <x v="3"/>
    <b v="0"/>
    <n v="24"/>
    <x v="1"/>
    <x v="40"/>
  </r>
  <r>
    <x v="3794"/>
    <x v="3789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x v="3794"/>
    <x v="3777"/>
    <x v="0"/>
    <b v="0"/>
    <n v="1"/>
    <x v="1"/>
    <x v="40"/>
  </r>
  <r>
    <x v="3795"/>
    <x v="3790"/>
    <s v="Poppin Productions are currently entering the development stage of their very first production -  &quot;Duodeca&quot;."/>
    <n v="600"/>
    <n v="10"/>
    <x v="2"/>
    <x v="1"/>
    <x v="1"/>
    <n v="1440801000"/>
    <n v="1437042490"/>
    <x v="3795"/>
    <x v="3778"/>
    <x v="0"/>
    <b v="0"/>
    <n v="2"/>
    <x v="1"/>
    <x v="40"/>
  </r>
  <r>
    <x v="3796"/>
    <x v="3791"/>
    <s v="Part Psychological Thriller - Part Heartbreaking Drama - Part Spectacular Farce - 100% New American Musical Theatre"/>
    <n v="22500"/>
    <n v="1"/>
    <x v="2"/>
    <x v="0"/>
    <x v="0"/>
    <n v="1484354556"/>
    <n v="1479170556"/>
    <x v="3796"/>
    <x v="3779"/>
    <x v="1"/>
    <b v="0"/>
    <n v="1"/>
    <x v="1"/>
    <x v="40"/>
  </r>
  <r>
    <x v="3797"/>
    <x v="3792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x v="3797"/>
    <x v="3780"/>
    <x v="0"/>
    <b v="0"/>
    <n v="37"/>
    <x v="1"/>
    <x v="40"/>
  </r>
  <r>
    <x v="3798"/>
    <x v="3793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x v="3798"/>
    <x v="3781"/>
    <x v="3"/>
    <b v="0"/>
    <n v="5"/>
    <x v="1"/>
    <x v="40"/>
  </r>
  <r>
    <x v="3799"/>
    <x v="3794"/>
    <s v="An original musical on it's way to the stage in Minneapolis, MN. Feel free to ask any questions."/>
    <n v="10000"/>
    <n v="402"/>
    <x v="2"/>
    <x v="0"/>
    <x v="0"/>
    <n v="1457734843"/>
    <n v="1455142843"/>
    <x v="3799"/>
    <x v="3782"/>
    <x v="2"/>
    <b v="0"/>
    <n v="4"/>
    <x v="1"/>
    <x v="40"/>
  </r>
  <r>
    <x v="3800"/>
    <x v="3795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x v="3800"/>
    <x v="3783"/>
    <x v="0"/>
    <b v="0"/>
    <n v="16"/>
    <x v="1"/>
    <x v="40"/>
  </r>
  <r>
    <x v="3801"/>
    <x v="3796"/>
    <s v="The Imaginary : A Musical is a new musical adaptation based on the novel written by A.F. Harrold.       TheImaginaryAMusical.com"/>
    <n v="5000"/>
    <n v="426"/>
    <x v="2"/>
    <x v="0"/>
    <x v="0"/>
    <n v="1420215216"/>
    <n v="1417536816"/>
    <x v="3801"/>
    <x v="3784"/>
    <x v="0"/>
    <b v="0"/>
    <n v="9"/>
    <x v="1"/>
    <x v="40"/>
  </r>
  <r>
    <x v="3802"/>
    <x v="3797"/>
    <s v="A musical about how Shakespeare was inspired to write only his own plays after the co-authored play Henry VI was taken."/>
    <n v="3000"/>
    <n v="0"/>
    <x v="2"/>
    <x v="0"/>
    <x v="0"/>
    <n v="1445482906"/>
    <n v="1442890906"/>
    <x v="3802"/>
    <x v="3785"/>
    <x v="0"/>
    <b v="0"/>
    <n v="0"/>
    <x v="1"/>
    <x v="40"/>
  </r>
  <r>
    <x v="3803"/>
    <x v="3798"/>
    <s v="A fully orchestrated concept album of Benjamin Button the Musical!"/>
    <n v="12000"/>
    <n v="2358"/>
    <x v="2"/>
    <x v="0"/>
    <x v="0"/>
    <n v="1457133568"/>
    <n v="1454541568"/>
    <x v="3803"/>
    <x v="3786"/>
    <x v="2"/>
    <b v="0"/>
    <n v="40"/>
    <x v="1"/>
    <x v="40"/>
  </r>
  <r>
    <x v="3804"/>
    <x v="3799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x v="3804"/>
    <x v="3787"/>
    <x v="2"/>
    <b v="0"/>
    <n v="0"/>
    <x v="1"/>
    <x v="40"/>
  </r>
  <r>
    <x v="3805"/>
    <x v="3800"/>
    <s v="&quot;Sounds By The River&quot; tells the story of a Detroit composer through_x000a_his music, poetry, and dance."/>
    <n v="150000"/>
    <n v="3"/>
    <x v="2"/>
    <x v="0"/>
    <x v="0"/>
    <n v="1411852640"/>
    <n v="1406668640"/>
    <x v="3805"/>
    <x v="3788"/>
    <x v="3"/>
    <b v="0"/>
    <n v="2"/>
    <x v="1"/>
    <x v="40"/>
  </r>
  <r>
    <x v="3806"/>
    <x v="3801"/>
    <s v="A truly multicultural experience - Hip Hop, Bollywood, Classical Dancers #liveband #Revoultionary Script 19th July@NationalTheatre"/>
    <n v="7500"/>
    <n v="5"/>
    <x v="2"/>
    <x v="2"/>
    <x v="2"/>
    <n v="1404022381"/>
    <n v="1402294381"/>
    <x v="3806"/>
    <x v="3789"/>
    <x v="3"/>
    <b v="0"/>
    <n v="1"/>
    <x v="1"/>
    <x v="40"/>
  </r>
  <r>
    <x v="3807"/>
    <x v="3802"/>
    <s v="A vibrant, street-wise, and musical performance that follows the lives of stories of the community of Washington Heights..."/>
    <n v="1500"/>
    <n v="455"/>
    <x v="2"/>
    <x v="0"/>
    <x v="0"/>
    <n v="1428097739"/>
    <n v="1427492939"/>
    <x v="3807"/>
    <x v="3790"/>
    <x v="0"/>
    <b v="0"/>
    <n v="9"/>
    <x v="1"/>
    <x v="40"/>
  </r>
  <r>
    <x v="3808"/>
    <x v="3803"/>
    <s v="Following a sell-out run in Loughborough, Time at the Bar! is heading to this year's Fringe Festival... But we need your help!"/>
    <n v="1000"/>
    <n v="1000"/>
    <x v="0"/>
    <x v="1"/>
    <x v="1"/>
    <n v="1429955619"/>
    <n v="1424775219"/>
    <x v="3808"/>
    <x v="3791"/>
    <x v="0"/>
    <b v="0"/>
    <n v="24"/>
    <x v="0"/>
    <x v="6"/>
  </r>
  <r>
    <x v="3809"/>
    <x v="3804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x v="3809"/>
    <x v="3792"/>
    <x v="3"/>
    <b v="0"/>
    <n v="38"/>
    <x v="0"/>
    <x v="6"/>
  </r>
  <r>
    <x v="3810"/>
    <x v="3805"/>
    <s v="Theater students of UMass present a large-scale theater collaboration that will revolutionize the way you see Shakespeare."/>
    <n v="1500"/>
    <n v="1826"/>
    <x v="0"/>
    <x v="0"/>
    <x v="0"/>
    <n v="1426965758"/>
    <n v="1424377358"/>
    <x v="3810"/>
    <x v="3793"/>
    <x v="0"/>
    <b v="0"/>
    <n v="26"/>
    <x v="0"/>
    <x v="6"/>
  </r>
  <r>
    <x v="3811"/>
    <x v="3806"/>
    <s v="The University of Exeter Shakespeare Society is touring its acclaimed show The Merchant of Venice to Stratford-upon-Avon!"/>
    <n v="250"/>
    <n v="825"/>
    <x v="0"/>
    <x v="1"/>
    <x v="1"/>
    <n v="1464692400"/>
    <n v="1461769373"/>
    <x v="3811"/>
    <x v="3794"/>
    <x v="2"/>
    <b v="0"/>
    <n v="19"/>
    <x v="0"/>
    <x v="6"/>
  </r>
  <r>
    <x v="3812"/>
    <x v="3807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x v="3812"/>
    <x v="2551"/>
    <x v="0"/>
    <b v="0"/>
    <n v="11"/>
    <x v="0"/>
    <x v="6"/>
  </r>
  <r>
    <x v="3813"/>
    <x v="3808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x v="3813"/>
    <x v="3795"/>
    <x v="2"/>
    <b v="0"/>
    <n v="27"/>
    <x v="0"/>
    <x v="6"/>
  </r>
  <r>
    <x v="3814"/>
    <x v="3809"/>
    <s v="Wax Wings is proud to be presenting the premiere of EYES. SHUT DOOR OPEN, a new play by Boston playwright Cassie M. Seinuk."/>
    <n v="1500"/>
    <n v="2102"/>
    <x v="0"/>
    <x v="0"/>
    <x v="0"/>
    <n v="1427860740"/>
    <n v="1424727712"/>
    <x v="3814"/>
    <x v="3532"/>
    <x v="0"/>
    <b v="0"/>
    <n v="34"/>
    <x v="0"/>
    <x v="6"/>
  </r>
  <r>
    <x v="3815"/>
    <x v="3810"/>
    <s v="Come and help us make the Canterbury Shakespeare Festival a reality"/>
    <n v="1000"/>
    <n v="1000.01"/>
    <x v="0"/>
    <x v="1"/>
    <x v="1"/>
    <n v="1440111600"/>
    <n v="1437545657"/>
    <x v="3815"/>
    <x v="3796"/>
    <x v="0"/>
    <b v="0"/>
    <n v="20"/>
    <x v="0"/>
    <x v="6"/>
  </r>
  <r>
    <x v="3816"/>
    <x v="3811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x v="3816"/>
    <x v="3797"/>
    <x v="3"/>
    <b v="0"/>
    <n v="37"/>
    <x v="0"/>
    <x v="6"/>
  </r>
  <r>
    <x v="3817"/>
    <x v="3812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x v="3817"/>
    <x v="3798"/>
    <x v="0"/>
    <b v="0"/>
    <n v="20"/>
    <x v="0"/>
    <x v="6"/>
  </r>
  <r>
    <x v="3818"/>
    <x v="3813"/>
    <s v="The Arthurian Order of Avalon is attempting to raise funds to put on the annual Human Chessboard in March 2015!"/>
    <n v="250"/>
    <n v="570"/>
    <x v="0"/>
    <x v="0"/>
    <x v="0"/>
    <n v="1426187582"/>
    <n v="1423599182"/>
    <x v="3818"/>
    <x v="3799"/>
    <x v="0"/>
    <b v="0"/>
    <n v="10"/>
    <x v="0"/>
    <x v="6"/>
  </r>
  <r>
    <x v="3819"/>
    <x v="3814"/>
    <s v="Support this collection of new plays by Kansas City writers and the artists who are bringing it to life!"/>
    <n v="1000"/>
    <n v="1064"/>
    <x v="0"/>
    <x v="0"/>
    <x v="0"/>
    <n v="1437166920"/>
    <n v="1435554104"/>
    <x v="3819"/>
    <x v="3800"/>
    <x v="0"/>
    <b v="0"/>
    <n v="26"/>
    <x v="0"/>
    <x v="6"/>
  </r>
  <r>
    <x v="3820"/>
    <x v="3815"/>
    <s v="Tusentack Theatre is a professional theatre company providing opportunities to adults who access Mental Health Services."/>
    <n v="300"/>
    <n v="430"/>
    <x v="0"/>
    <x v="1"/>
    <x v="1"/>
    <n v="1436110717"/>
    <n v="1433518717"/>
    <x v="3820"/>
    <x v="3801"/>
    <x v="0"/>
    <b v="0"/>
    <n v="20"/>
    <x v="0"/>
    <x v="6"/>
  </r>
  <r>
    <x v="3821"/>
    <x v="38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x v="3821"/>
    <x v="3802"/>
    <x v="2"/>
    <b v="0"/>
    <n v="46"/>
    <x v="0"/>
    <x v="6"/>
  </r>
  <r>
    <x v="3822"/>
    <x v="3817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x v="3822"/>
    <x v="3803"/>
    <x v="2"/>
    <b v="0"/>
    <n v="76"/>
    <x v="0"/>
    <x v="6"/>
  </r>
  <r>
    <x v="3823"/>
    <x v="3818"/>
    <s v="Feed, a new play by Garrett Markgraf (based on the novel by M.T. Anderson), Directed by Anna Marck at Oakland University."/>
    <n v="2500"/>
    <n v="2650"/>
    <x v="0"/>
    <x v="0"/>
    <x v="0"/>
    <n v="1437364740"/>
    <n v="1434405044"/>
    <x v="3823"/>
    <x v="3804"/>
    <x v="0"/>
    <b v="0"/>
    <n v="41"/>
    <x v="0"/>
    <x v="6"/>
  </r>
  <r>
    <x v="3824"/>
    <x v="3819"/>
    <s v="the hardy presents a collaboration between Robbie Curran and Abram Rooney. Kemble House, 9th-14th August, every night at 8pm."/>
    <n v="250"/>
    <n v="270"/>
    <x v="0"/>
    <x v="1"/>
    <x v="1"/>
    <n v="1470058860"/>
    <n v="1469026903"/>
    <x v="3824"/>
    <x v="3805"/>
    <x v="2"/>
    <b v="0"/>
    <n v="7"/>
    <x v="0"/>
    <x v="6"/>
  </r>
  <r>
    <x v="3825"/>
    <x v="3820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x v="3825"/>
    <x v="3806"/>
    <x v="0"/>
    <b v="0"/>
    <n v="49"/>
    <x v="0"/>
    <x v="6"/>
  </r>
  <r>
    <x v="3826"/>
    <x v="3821"/>
    <s v="This is the story about the Westons. One family who live with mental illness on a daily basis."/>
    <n v="600"/>
    <n v="715"/>
    <x v="0"/>
    <x v="1"/>
    <x v="1"/>
    <n v="1430993394"/>
    <n v="1428401394"/>
    <x v="3826"/>
    <x v="3807"/>
    <x v="0"/>
    <b v="0"/>
    <n v="26"/>
    <x v="0"/>
    <x v="6"/>
  </r>
  <r>
    <x v="3827"/>
    <x v="3822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x v="3827"/>
    <x v="3808"/>
    <x v="0"/>
    <b v="0"/>
    <n v="65"/>
    <x v="0"/>
    <x v="6"/>
  </r>
  <r>
    <x v="3828"/>
    <x v="3823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x v="3828"/>
    <x v="3809"/>
    <x v="3"/>
    <b v="0"/>
    <n v="28"/>
    <x v="0"/>
    <x v="6"/>
  </r>
  <r>
    <x v="3829"/>
    <x v="3824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x v="3829"/>
    <x v="3810"/>
    <x v="2"/>
    <b v="0"/>
    <n v="8"/>
    <x v="0"/>
    <x v="6"/>
  </r>
  <r>
    <x v="3830"/>
    <x v="3825"/>
    <s v="The Aeon Theatre company is producing another original play by Parker Hale at the Manhattan Reportory Theatre"/>
    <n v="100"/>
    <n v="225"/>
    <x v="0"/>
    <x v="0"/>
    <x v="0"/>
    <n v="1464371211"/>
    <n v="1463161611"/>
    <x v="3830"/>
    <x v="3811"/>
    <x v="2"/>
    <b v="0"/>
    <n v="3"/>
    <x v="0"/>
    <x v="6"/>
  </r>
  <r>
    <x v="3831"/>
    <x v="3826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x v="3831"/>
    <x v="3812"/>
    <x v="3"/>
    <b v="0"/>
    <n v="9"/>
    <x v="0"/>
    <x v="6"/>
  </r>
  <r>
    <x v="3832"/>
    <x v="3827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x v="3832"/>
    <x v="3813"/>
    <x v="2"/>
    <b v="0"/>
    <n v="9"/>
    <x v="0"/>
    <x v="6"/>
  </r>
  <r>
    <x v="3833"/>
    <x v="3828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x v="3833"/>
    <x v="3814"/>
    <x v="3"/>
    <b v="0"/>
    <n v="20"/>
    <x v="0"/>
    <x v="6"/>
  </r>
  <r>
    <x v="3834"/>
    <x v="3829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x v="3834"/>
    <x v="3815"/>
    <x v="0"/>
    <b v="0"/>
    <n v="57"/>
    <x v="0"/>
    <x v="6"/>
  </r>
  <r>
    <x v="3835"/>
    <x v="3830"/>
    <s v="IT DOESN'T MATTER is a new comedic piece of political theatre written by three enthusiastic students. Help us produce it at LIPA!"/>
    <n v="200"/>
    <n v="320"/>
    <x v="0"/>
    <x v="1"/>
    <x v="1"/>
    <n v="1461278208"/>
    <n v="1459463808"/>
    <x v="3835"/>
    <x v="3816"/>
    <x v="2"/>
    <b v="0"/>
    <n v="8"/>
    <x v="0"/>
    <x v="6"/>
  </r>
  <r>
    <x v="3836"/>
    <x v="3831"/>
    <s v="&quot;The surveyor said the foundation was shaky&quot;. A woman finds what it means to rebuild her marriage."/>
    <n v="800"/>
    <n v="900"/>
    <x v="0"/>
    <x v="0"/>
    <x v="0"/>
    <n v="1470197340"/>
    <n v="1467497652"/>
    <x v="3836"/>
    <x v="3817"/>
    <x v="2"/>
    <b v="0"/>
    <n v="14"/>
    <x v="0"/>
    <x v="6"/>
  </r>
  <r>
    <x v="3837"/>
    <x v="3832"/>
    <s v="A high-flying French farce with the thrust of a well-tuned jet engine"/>
    <n v="2000"/>
    <n v="2042"/>
    <x v="0"/>
    <x v="1"/>
    <x v="1"/>
    <n v="1435947758"/>
    <n v="1432837358"/>
    <x v="3837"/>
    <x v="3818"/>
    <x v="0"/>
    <b v="0"/>
    <n v="17"/>
    <x v="0"/>
    <x v="6"/>
  </r>
  <r>
    <x v="3838"/>
    <x v="3833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x v="3838"/>
    <x v="3819"/>
    <x v="0"/>
    <b v="0"/>
    <n v="100"/>
    <x v="0"/>
    <x v="6"/>
  </r>
  <r>
    <x v="3839"/>
    <x v="3834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x v="3839"/>
    <x v="3820"/>
    <x v="0"/>
    <b v="0"/>
    <n v="32"/>
    <x v="0"/>
    <x v="6"/>
  </r>
  <r>
    <x v="3840"/>
    <x v="3835"/>
    <s v="A gritty play looking at a modern day relationship, highlighting issues of mental health and abuse suffered by men."/>
    <n v="1"/>
    <n v="65"/>
    <x v="0"/>
    <x v="1"/>
    <x v="1"/>
    <n v="1459180229"/>
    <n v="1457023829"/>
    <x v="3840"/>
    <x v="3821"/>
    <x v="2"/>
    <b v="0"/>
    <n v="3"/>
    <x v="0"/>
    <x v="6"/>
  </r>
  <r>
    <x v="3841"/>
    <x v="3836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x v="3841"/>
    <x v="3822"/>
    <x v="3"/>
    <b v="1"/>
    <n v="34"/>
    <x v="1"/>
    <x v="6"/>
  </r>
  <r>
    <x v="3842"/>
    <x v="3837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x v="3842"/>
    <x v="3823"/>
    <x v="3"/>
    <b v="1"/>
    <n v="23"/>
    <x v="1"/>
    <x v="6"/>
  </r>
  <r>
    <x v="3843"/>
    <x v="3838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x v="3843"/>
    <x v="3824"/>
    <x v="3"/>
    <b v="1"/>
    <n v="19"/>
    <x v="1"/>
    <x v="6"/>
  </r>
  <r>
    <x v="3844"/>
    <x v="3839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x v="3844"/>
    <x v="3825"/>
    <x v="3"/>
    <b v="1"/>
    <n v="50"/>
    <x v="1"/>
    <x v="6"/>
  </r>
  <r>
    <x v="3845"/>
    <x v="3840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x v="3845"/>
    <x v="3826"/>
    <x v="0"/>
    <b v="1"/>
    <n v="12"/>
    <x v="1"/>
    <x v="6"/>
  </r>
  <r>
    <x v="3846"/>
    <x v="3841"/>
    <s v="My Insane Shakespeare. An original play by Arthur Elbakyan premiering October 13th at United Solo, New York City."/>
    <n v="7000"/>
    <n v="189"/>
    <x v="2"/>
    <x v="0"/>
    <x v="0"/>
    <n v="1412405940"/>
    <n v="1409721542"/>
    <x v="3846"/>
    <x v="3827"/>
    <x v="3"/>
    <b v="1"/>
    <n v="8"/>
    <x v="1"/>
    <x v="6"/>
  </r>
  <r>
    <x v="3847"/>
    <x v="3842"/>
    <s v="The production of the original play &quot;Madame X&quot; by Amanda Davison. Inspired by the painting by John Singer Sargent."/>
    <n v="10500"/>
    <n v="1697"/>
    <x v="2"/>
    <x v="0"/>
    <x v="0"/>
    <n v="1437283391"/>
    <n v="1433395391"/>
    <x v="3847"/>
    <x v="3828"/>
    <x v="0"/>
    <b v="1"/>
    <n v="9"/>
    <x v="1"/>
    <x v="6"/>
  </r>
  <r>
    <x v="3848"/>
    <x v="3843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x v="3848"/>
    <x v="3829"/>
    <x v="0"/>
    <b v="1"/>
    <n v="43"/>
    <x v="1"/>
    <x v="6"/>
  </r>
  <r>
    <x v="3849"/>
    <x v="3844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x v="3849"/>
    <x v="3830"/>
    <x v="0"/>
    <b v="1"/>
    <n v="28"/>
    <x v="1"/>
    <x v="6"/>
  </r>
  <r>
    <x v="3850"/>
    <x v="3845"/>
    <s v="V-Day is a global activist movement to end violence against women and girls."/>
    <n v="1000"/>
    <n v="38"/>
    <x v="2"/>
    <x v="0"/>
    <x v="0"/>
    <n v="1420081143"/>
    <n v="1417489143"/>
    <x v="3850"/>
    <x v="3831"/>
    <x v="0"/>
    <b v="1"/>
    <n v="4"/>
    <x v="1"/>
    <x v="6"/>
  </r>
  <r>
    <x v="3851"/>
    <x v="3846"/>
    <s v="A play about the horrible choices we have to make every day. Should we take a risk, or take the road most travelled?"/>
    <n v="2500"/>
    <n v="852"/>
    <x v="2"/>
    <x v="1"/>
    <x v="1"/>
    <n v="1437129179"/>
    <n v="1434537179"/>
    <x v="3851"/>
    <x v="3832"/>
    <x v="0"/>
    <b v="1"/>
    <n v="24"/>
    <x v="1"/>
    <x v="6"/>
  </r>
  <r>
    <x v="3852"/>
    <x v="3847"/>
    <s v="Writer/Director Lynette J. Blackwell presents the hilarious entangled love story of when evil and good attempt to coexist."/>
    <n v="10000"/>
    <n v="20"/>
    <x v="2"/>
    <x v="0"/>
    <x v="0"/>
    <n v="1427427276"/>
    <n v="1425270876"/>
    <x v="3852"/>
    <x v="3833"/>
    <x v="0"/>
    <b v="0"/>
    <n v="2"/>
    <x v="1"/>
    <x v="6"/>
  </r>
  <r>
    <x v="3853"/>
    <x v="3848"/>
    <s v="A dose of One-woman &quot;Dramedy&quot; to cure those daily blues is just what the doctor ordered!"/>
    <n v="100000"/>
    <n v="26"/>
    <x v="2"/>
    <x v="0"/>
    <x v="0"/>
    <n v="1409602178"/>
    <n v="1406578178"/>
    <x v="3853"/>
    <x v="3834"/>
    <x v="3"/>
    <b v="0"/>
    <n v="2"/>
    <x v="1"/>
    <x v="6"/>
  </r>
  <r>
    <x v="3854"/>
    <x v="3849"/>
    <s v="A play dedicated to the 100th anniversary of the Armenian Genocide."/>
    <n v="11000"/>
    <n v="1788"/>
    <x v="2"/>
    <x v="0"/>
    <x v="0"/>
    <n v="1431206058"/>
    <n v="1428614058"/>
    <x v="3854"/>
    <x v="3835"/>
    <x v="0"/>
    <b v="0"/>
    <n v="20"/>
    <x v="1"/>
    <x v="6"/>
  </r>
  <r>
    <x v="3855"/>
    <x v="3850"/>
    <s v="TWO NEW DARK COMEDIES OPENING IN NYC THIS APRIL AND MAY BY CHRISTOPHER B. LATRO _x000a_ABOUT FAMILY, AMBITION, LOVE AND GREED"/>
    <n v="1000"/>
    <n v="25"/>
    <x v="2"/>
    <x v="0"/>
    <x v="0"/>
    <n v="1427408271"/>
    <n v="1424819871"/>
    <x v="3855"/>
    <x v="3836"/>
    <x v="0"/>
    <b v="0"/>
    <n v="1"/>
    <x v="1"/>
    <x v="6"/>
  </r>
  <r>
    <x v="3856"/>
    <x v="3851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x v="3856"/>
    <x v="3837"/>
    <x v="0"/>
    <b v="0"/>
    <n v="1"/>
    <x v="1"/>
    <x v="6"/>
  </r>
  <r>
    <x v="3857"/>
    <x v="3852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x v="3857"/>
    <x v="3838"/>
    <x v="3"/>
    <b v="0"/>
    <n v="4"/>
    <x v="1"/>
    <x v="6"/>
  </r>
  <r>
    <x v="3858"/>
    <x v="3853"/>
    <s v="With non-gender specific casting, CattyWhamPuss Theatre dismiss traditional casting biases in this, their ambitious first venture."/>
    <n v="500"/>
    <n v="10"/>
    <x v="2"/>
    <x v="1"/>
    <x v="1"/>
    <n v="1432328400"/>
    <n v="1430734844"/>
    <x v="3858"/>
    <x v="3839"/>
    <x v="0"/>
    <b v="0"/>
    <n v="1"/>
    <x v="1"/>
    <x v="6"/>
  </r>
  <r>
    <x v="3859"/>
    <x v="3854"/>
    <s v="This is a play that will have each and everyone that sees it thinking about the dreams they had growing up. It's a dramady"/>
    <n v="2500"/>
    <n v="1"/>
    <x v="2"/>
    <x v="0"/>
    <x v="0"/>
    <n v="1403730000"/>
    <n v="1401485207"/>
    <x v="3859"/>
    <x v="3840"/>
    <x v="3"/>
    <b v="0"/>
    <n v="1"/>
    <x v="1"/>
    <x v="6"/>
  </r>
  <r>
    <x v="3860"/>
    <x v="3855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x v="3860"/>
    <x v="3841"/>
    <x v="3"/>
    <b v="0"/>
    <n v="13"/>
    <x v="1"/>
    <x v="6"/>
  </r>
  <r>
    <x v="3861"/>
    <x v="3856"/>
    <s v="THE COMING OF THE LORD!"/>
    <n v="2000"/>
    <n v="100"/>
    <x v="2"/>
    <x v="0"/>
    <x v="0"/>
    <n v="1415828820"/>
    <n v="1412258977"/>
    <x v="3861"/>
    <x v="3842"/>
    <x v="3"/>
    <b v="0"/>
    <n v="1"/>
    <x v="1"/>
    <x v="6"/>
  </r>
  <r>
    <x v="3862"/>
    <x v="3857"/>
    <s v="The hit immersive theatre experience of England comes to Corpus Christi!"/>
    <n v="7500"/>
    <n v="1"/>
    <x v="2"/>
    <x v="0"/>
    <x v="0"/>
    <n v="1473699540"/>
    <n v="1472451356"/>
    <x v="3862"/>
    <x v="3843"/>
    <x v="2"/>
    <b v="0"/>
    <n v="1"/>
    <x v="1"/>
    <x v="6"/>
  </r>
  <r>
    <x v="3863"/>
    <x v="3858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x v="3863"/>
    <x v="3844"/>
    <x v="0"/>
    <b v="0"/>
    <n v="0"/>
    <x v="1"/>
    <x v="6"/>
  </r>
  <r>
    <x v="3864"/>
    <x v="3859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x v="3864"/>
    <x v="3845"/>
    <x v="0"/>
    <b v="0"/>
    <n v="3"/>
    <x v="1"/>
    <x v="6"/>
  </r>
  <r>
    <x v="3865"/>
    <x v="3860"/>
    <s v="Sissy Entertainment delivers a delicious cabaret that blends comedic monologue, song, and traditional sketch comedy."/>
    <n v="2413"/>
    <n v="650"/>
    <x v="2"/>
    <x v="5"/>
    <x v="5"/>
    <n v="1409376600"/>
    <n v="1405957098"/>
    <x v="3865"/>
    <x v="3846"/>
    <x v="3"/>
    <b v="0"/>
    <n v="14"/>
    <x v="1"/>
    <x v="6"/>
  </r>
  <r>
    <x v="3866"/>
    <x v="3861"/>
    <s v="A funny, moving, witty piece about a girl, her oboe, and her dreams."/>
    <n v="2000"/>
    <n v="11"/>
    <x v="2"/>
    <x v="0"/>
    <x v="0"/>
    <n v="1458703740"/>
    <n v="1454453021"/>
    <x v="3866"/>
    <x v="3847"/>
    <x v="2"/>
    <b v="0"/>
    <n v="2"/>
    <x v="1"/>
    <x v="6"/>
  </r>
  <r>
    <x v="3867"/>
    <x v="3862"/>
    <s v="What do you know about Russian Culture? Our project helps the American children to find out about Russian literature."/>
    <n v="2000"/>
    <n v="251"/>
    <x v="2"/>
    <x v="0"/>
    <x v="0"/>
    <n v="1466278339"/>
    <n v="1463686339"/>
    <x v="3867"/>
    <x v="3848"/>
    <x v="2"/>
    <b v="0"/>
    <n v="5"/>
    <x v="1"/>
    <x v="6"/>
  </r>
  <r>
    <x v="3868"/>
    <x v="3863"/>
    <s v="New collection of music by Scott Evan Davis!"/>
    <n v="5000"/>
    <n v="10"/>
    <x v="1"/>
    <x v="1"/>
    <x v="1"/>
    <n v="1410191405"/>
    <n v="1408031405"/>
    <x v="3868"/>
    <x v="3849"/>
    <x v="3"/>
    <b v="0"/>
    <n v="1"/>
    <x v="1"/>
    <x v="40"/>
  </r>
  <r>
    <x v="3869"/>
    <x v="3864"/>
    <s v="A Musical about 3 women who pursue their Pleasure and end up finding themselves."/>
    <n v="13111"/>
    <n v="452"/>
    <x v="1"/>
    <x v="0"/>
    <x v="0"/>
    <n v="1426302660"/>
    <n v="1423761792"/>
    <x v="3869"/>
    <x v="3850"/>
    <x v="0"/>
    <b v="0"/>
    <n v="15"/>
    <x v="1"/>
    <x v="40"/>
  </r>
  <r>
    <x v="3870"/>
    <x v="3865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x v="3870"/>
    <x v="3851"/>
    <x v="3"/>
    <b v="0"/>
    <n v="10"/>
    <x v="1"/>
    <x v="40"/>
  </r>
  <r>
    <x v="3871"/>
    <x v="3866"/>
    <s v="Our musical is finally ready to come to life, and we're raising funds to help make that happen!"/>
    <n v="1500"/>
    <n v="40"/>
    <x v="1"/>
    <x v="0"/>
    <x v="0"/>
    <n v="1490809450"/>
    <n v="1485629050"/>
    <x v="3871"/>
    <x v="3852"/>
    <x v="1"/>
    <b v="0"/>
    <n v="3"/>
    <x v="1"/>
    <x v="40"/>
  </r>
  <r>
    <x v="3872"/>
    <x v="3867"/>
    <s v="We are a brand new theatrical teen production company, and we need enough money to put on our first musical production."/>
    <n v="15000"/>
    <n v="0"/>
    <x v="1"/>
    <x v="0"/>
    <x v="0"/>
    <n v="1439522996"/>
    <n v="1435202996"/>
    <x v="3872"/>
    <x v="3853"/>
    <x v="0"/>
    <b v="0"/>
    <n v="0"/>
    <x v="1"/>
    <x v="40"/>
  </r>
  <r>
    <x v="3873"/>
    <x v="3868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x v="3873"/>
    <x v="3854"/>
    <x v="0"/>
    <b v="0"/>
    <n v="0"/>
    <x v="1"/>
    <x v="40"/>
  </r>
  <r>
    <x v="3874"/>
    <x v="3869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x v="3874"/>
    <x v="3855"/>
    <x v="0"/>
    <b v="0"/>
    <n v="0"/>
    <x v="1"/>
    <x v="40"/>
  </r>
  <r>
    <x v="3875"/>
    <x v="3870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x v="3875"/>
    <x v="3856"/>
    <x v="2"/>
    <b v="0"/>
    <n v="0"/>
    <x v="1"/>
    <x v="40"/>
  </r>
  <r>
    <x v="3876"/>
    <x v="3871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x v="3876"/>
    <x v="3857"/>
    <x v="2"/>
    <b v="0"/>
    <n v="46"/>
    <x v="1"/>
    <x v="40"/>
  </r>
  <r>
    <x v="3877"/>
    <x v="3872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x v="3877"/>
    <x v="3858"/>
    <x v="2"/>
    <b v="0"/>
    <n v="14"/>
    <x v="1"/>
    <x v="40"/>
  </r>
  <r>
    <x v="3878"/>
    <x v="3873"/>
    <s v="Encouraging young males to engage in vocational development in the art of musical theater and related dance classes."/>
    <n v="18000"/>
    <n v="10"/>
    <x v="1"/>
    <x v="0"/>
    <x v="0"/>
    <n v="1435636740"/>
    <n v="1433014746"/>
    <x v="3878"/>
    <x v="3859"/>
    <x v="0"/>
    <b v="0"/>
    <n v="1"/>
    <x v="1"/>
    <x v="40"/>
  </r>
  <r>
    <x v="3879"/>
    <x v="3874"/>
    <s v="Theatre â€˜Portableâ€™ Royal is a portable, fully working, 40 seater theatre which will tour the UK and beyond!"/>
    <n v="15000"/>
    <n v="0"/>
    <x v="1"/>
    <x v="1"/>
    <x v="1"/>
    <n v="1422218396"/>
    <n v="1419626396"/>
    <x v="3879"/>
    <x v="3860"/>
    <x v="0"/>
    <b v="0"/>
    <n v="0"/>
    <x v="1"/>
    <x v="40"/>
  </r>
  <r>
    <x v="3880"/>
    <x v="3875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x v="3880"/>
    <x v="3792"/>
    <x v="3"/>
    <b v="0"/>
    <n v="17"/>
    <x v="1"/>
    <x v="40"/>
  </r>
  <r>
    <x v="3881"/>
    <x v="3876"/>
    <s v="A musical journey coming to the Blue Venue at the 2017 Orlando Fringe Festival!"/>
    <n v="500"/>
    <n v="25"/>
    <x v="1"/>
    <x v="0"/>
    <x v="0"/>
    <n v="1487550399"/>
    <n v="1484958399"/>
    <x v="3881"/>
    <x v="3861"/>
    <x v="1"/>
    <b v="0"/>
    <n v="1"/>
    <x v="1"/>
    <x v="40"/>
  </r>
  <r>
    <x v="3882"/>
    <x v="3877"/>
    <s v="A musical vision of the Faust tale... how he signed his soul to the devil Mephistopheles to find Lori, the love of his life."/>
    <n v="30000"/>
    <n v="0"/>
    <x v="1"/>
    <x v="2"/>
    <x v="2"/>
    <n v="1454281380"/>
    <n v="1451950570"/>
    <x v="3882"/>
    <x v="3862"/>
    <x v="2"/>
    <b v="0"/>
    <n v="0"/>
    <x v="1"/>
    <x v="40"/>
  </r>
  <r>
    <x v="3883"/>
    <x v="3878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x v="3883"/>
    <x v="3863"/>
    <x v="3"/>
    <b v="0"/>
    <n v="0"/>
    <x v="1"/>
    <x v="40"/>
  </r>
  <r>
    <x v="3884"/>
    <x v="3879"/>
    <s v="The Group M3 is striving to give one of the poorest towns in the country hope again this Easter Holiday."/>
    <n v="10000"/>
    <n v="0"/>
    <x v="1"/>
    <x v="0"/>
    <x v="0"/>
    <n v="1427479192"/>
    <n v="1425322792"/>
    <x v="3884"/>
    <x v="3864"/>
    <x v="0"/>
    <b v="0"/>
    <n v="0"/>
    <x v="1"/>
    <x v="40"/>
  </r>
  <r>
    <x v="3885"/>
    <x v="3880"/>
    <s v="A LIVE musical spectacular theatrical experience of The Beatles recording sessions at Abbey Road Studios."/>
    <n v="375000"/>
    <n v="0"/>
    <x v="1"/>
    <x v="0"/>
    <x v="0"/>
    <n v="1462834191"/>
    <n v="1460242191"/>
    <x v="3885"/>
    <x v="3865"/>
    <x v="2"/>
    <b v="0"/>
    <n v="0"/>
    <x v="1"/>
    <x v="40"/>
  </r>
  <r>
    <x v="3886"/>
    <x v="3881"/>
    <n v="1"/>
    <n v="10000"/>
    <n v="0"/>
    <x v="1"/>
    <x v="2"/>
    <x v="2"/>
    <n v="1418275702"/>
    <n v="1415683702"/>
    <x v="3886"/>
    <x v="3866"/>
    <x v="3"/>
    <b v="0"/>
    <n v="0"/>
    <x v="1"/>
    <x v="40"/>
  </r>
  <r>
    <x v="3887"/>
    <x v="3882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x v="3887"/>
    <x v="3867"/>
    <x v="0"/>
    <b v="0"/>
    <n v="2"/>
    <x v="1"/>
    <x v="40"/>
  </r>
  <r>
    <x v="3888"/>
    <x v="3883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x v="3888"/>
    <x v="3868"/>
    <x v="1"/>
    <b v="0"/>
    <n v="14"/>
    <x v="1"/>
    <x v="6"/>
  </r>
  <r>
    <x v="3889"/>
    <x v="3884"/>
    <s v="A romantic comedy about a girl trying to figure out what to do with her life and an angel who comes to help her."/>
    <n v="8000"/>
    <n v="118"/>
    <x v="2"/>
    <x v="0"/>
    <x v="0"/>
    <n v="1420413960"/>
    <n v="1417651630"/>
    <x v="3889"/>
    <x v="3869"/>
    <x v="0"/>
    <b v="0"/>
    <n v="9"/>
    <x v="1"/>
    <x v="6"/>
  </r>
  <r>
    <x v="3890"/>
    <x v="3885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x v="3890"/>
    <x v="3870"/>
    <x v="0"/>
    <b v="0"/>
    <n v="8"/>
    <x v="1"/>
    <x v="6"/>
  </r>
  <r>
    <x v="3891"/>
    <x v="3886"/>
    <s v="A comedy about a mime who dreams of becoming a stand up comedian."/>
    <n v="800"/>
    <n v="260"/>
    <x v="2"/>
    <x v="0"/>
    <x v="0"/>
    <n v="1427086740"/>
    <n v="1424488244"/>
    <x v="3891"/>
    <x v="3871"/>
    <x v="0"/>
    <b v="0"/>
    <n v="7"/>
    <x v="1"/>
    <x v="6"/>
  </r>
  <r>
    <x v="3892"/>
    <x v="3887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x v="3892"/>
    <x v="3872"/>
    <x v="3"/>
    <b v="0"/>
    <n v="0"/>
    <x v="1"/>
    <x v="6"/>
  </r>
  <r>
    <x v="3893"/>
    <x v="3888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x v="3893"/>
    <x v="3873"/>
    <x v="3"/>
    <b v="0"/>
    <n v="84"/>
    <x v="1"/>
    <x v="6"/>
  </r>
  <r>
    <x v="3894"/>
    <x v="3889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x v="3894"/>
    <x v="3874"/>
    <x v="2"/>
    <b v="0"/>
    <n v="11"/>
    <x v="1"/>
    <x v="6"/>
  </r>
  <r>
    <x v="3895"/>
    <x v="3890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x v="3895"/>
    <x v="3875"/>
    <x v="0"/>
    <b v="0"/>
    <n v="1"/>
    <x v="1"/>
    <x v="6"/>
  </r>
  <r>
    <x v="3896"/>
    <x v="3891"/>
    <s v="Yorick and Co. is a comedy about a struggling theatre company whose mysterious benefactor starts haunting the show!"/>
    <n v="1600"/>
    <n v="170"/>
    <x v="2"/>
    <x v="0"/>
    <x v="0"/>
    <n v="1402979778"/>
    <n v="1401770178"/>
    <x v="3896"/>
    <x v="3876"/>
    <x v="3"/>
    <b v="0"/>
    <n v="4"/>
    <x v="1"/>
    <x v="6"/>
  </r>
  <r>
    <x v="3897"/>
    <x v="3892"/>
    <s v="Help us to put on a production of Terry Pratchett's Wyrd Sisters, an ambitions show for our theatre but one I believe we can do."/>
    <n v="2500"/>
    <n v="440"/>
    <x v="2"/>
    <x v="4"/>
    <x v="4"/>
    <n v="1420750683"/>
    <n v="1418158683"/>
    <x v="3897"/>
    <x v="3877"/>
    <x v="0"/>
    <b v="0"/>
    <n v="10"/>
    <x v="1"/>
    <x v="6"/>
  </r>
  <r>
    <x v="3898"/>
    <x v="3893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x v="3898"/>
    <x v="3878"/>
    <x v="0"/>
    <b v="0"/>
    <n v="16"/>
    <x v="1"/>
    <x v="6"/>
  </r>
  <r>
    <x v="3899"/>
    <x v="3894"/>
    <s v="More than just a play, RAIN is an outreach to hurting people who feel disengaged or rejected by others."/>
    <n v="10000"/>
    <n v="125"/>
    <x v="2"/>
    <x v="0"/>
    <x v="0"/>
    <n v="1407868561"/>
    <n v="1406140561"/>
    <x v="3899"/>
    <x v="3879"/>
    <x v="3"/>
    <b v="0"/>
    <n v="2"/>
    <x v="1"/>
    <x v="6"/>
  </r>
  <r>
    <x v="3900"/>
    <x v="3895"/>
    <s v="HUB Theatre Group collaborates with local artists to present John Logan's RED to the community."/>
    <n v="2500"/>
    <n v="135"/>
    <x v="2"/>
    <x v="0"/>
    <x v="0"/>
    <n v="1433988791"/>
    <n v="1431396791"/>
    <x v="3900"/>
    <x v="3880"/>
    <x v="0"/>
    <b v="0"/>
    <n v="5"/>
    <x v="1"/>
    <x v="6"/>
  </r>
  <r>
    <x v="3901"/>
    <x v="3896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x v="3901"/>
    <x v="3881"/>
    <x v="0"/>
    <b v="0"/>
    <n v="1"/>
    <x v="1"/>
    <x v="6"/>
  </r>
  <r>
    <x v="3902"/>
    <x v="3897"/>
    <s v="Love, Sex and Apps is a double bill exploring the way in which we are both connected and disconnected with those around us."/>
    <n v="3000"/>
    <n v="1465"/>
    <x v="2"/>
    <x v="1"/>
    <x v="1"/>
    <n v="1479125642"/>
    <n v="1476962042"/>
    <x v="3902"/>
    <x v="3882"/>
    <x v="2"/>
    <b v="0"/>
    <n v="31"/>
    <x v="1"/>
    <x v="6"/>
  </r>
  <r>
    <x v="3903"/>
    <x v="3898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x v="3903"/>
    <x v="3883"/>
    <x v="0"/>
    <b v="0"/>
    <n v="0"/>
    <x v="1"/>
    <x v="6"/>
  </r>
  <r>
    <x v="3904"/>
    <x v="3899"/>
    <s v="A play that will cover 4000 years of black history."/>
    <n v="10000"/>
    <n v="3"/>
    <x v="2"/>
    <x v="0"/>
    <x v="0"/>
    <n v="1429074240"/>
    <n v="1427866200"/>
    <x v="3904"/>
    <x v="3884"/>
    <x v="0"/>
    <b v="0"/>
    <n v="2"/>
    <x v="1"/>
    <x v="6"/>
  </r>
  <r>
    <x v="3905"/>
    <x v="3900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x v="3905"/>
    <x v="3885"/>
    <x v="0"/>
    <b v="0"/>
    <n v="7"/>
    <x v="1"/>
    <x v="6"/>
  </r>
  <r>
    <x v="3906"/>
    <x v="3901"/>
    <s v="We will workshop, stage and develop new writing, devised work and adaptations. A joyful leap into the possibilities of an idea!"/>
    <n v="1500"/>
    <n v="1010"/>
    <x v="2"/>
    <x v="1"/>
    <x v="1"/>
    <n v="1435325100"/>
    <n v="1432072893"/>
    <x v="3906"/>
    <x v="3886"/>
    <x v="0"/>
    <b v="0"/>
    <n v="16"/>
    <x v="1"/>
    <x v="6"/>
  </r>
  <r>
    <x v="3907"/>
    <x v="3902"/>
    <s v="Burqa&amp;Rifle dramatizes the  encounter between two women -- a vigilante and a convert to Islam."/>
    <n v="1000"/>
    <n v="153"/>
    <x v="2"/>
    <x v="0"/>
    <x v="0"/>
    <n v="1414354080"/>
    <n v="1411587606"/>
    <x v="3907"/>
    <x v="3887"/>
    <x v="3"/>
    <b v="0"/>
    <n v="4"/>
    <x v="1"/>
    <x v="6"/>
  </r>
  <r>
    <x v="3908"/>
    <x v="3903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x v="3908"/>
    <x v="3888"/>
    <x v="3"/>
    <b v="0"/>
    <n v="4"/>
    <x v="1"/>
    <x v="6"/>
  </r>
  <r>
    <x v="3909"/>
    <x v="3904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x v="3909"/>
    <x v="3889"/>
    <x v="3"/>
    <b v="0"/>
    <n v="4"/>
    <x v="1"/>
    <x v="6"/>
  </r>
  <r>
    <x v="3910"/>
    <x v="3905"/>
    <s v="Join Sherlock Holmes and Dr. Watson as the first adventure together is dramatized live on-stage!  The game is afoot!"/>
    <n v="6000"/>
    <n v="185"/>
    <x v="2"/>
    <x v="0"/>
    <x v="0"/>
    <n v="1441649397"/>
    <n v="1439057397"/>
    <x v="3910"/>
    <x v="3890"/>
    <x v="0"/>
    <b v="0"/>
    <n v="3"/>
    <x v="1"/>
    <x v="6"/>
  </r>
  <r>
    <x v="3911"/>
    <x v="3906"/>
    <s v="â€˜Ministers of Graceâ€™ imagines what the movie Ghostbusters would be like if written by William Shakespeare."/>
    <n v="8000"/>
    <n v="2993"/>
    <x v="2"/>
    <x v="0"/>
    <x v="0"/>
    <n v="1417033777"/>
    <n v="1414438177"/>
    <x v="3911"/>
    <x v="3891"/>
    <x v="3"/>
    <b v="0"/>
    <n v="36"/>
    <x v="1"/>
    <x v="6"/>
  </r>
  <r>
    <x v="3912"/>
    <x v="3907"/>
    <s v="Producing &amp; directing Jake's Women by Neil Simon opening July 9 and running through July 26 for Sonoma Arts Live"/>
    <n v="15000"/>
    <n v="1"/>
    <x v="2"/>
    <x v="0"/>
    <x v="0"/>
    <n v="1429936500"/>
    <n v="1424759330"/>
    <x v="3912"/>
    <x v="3892"/>
    <x v="0"/>
    <b v="0"/>
    <n v="1"/>
    <x v="1"/>
    <x v="6"/>
  </r>
  <r>
    <x v="3913"/>
    <x v="3908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x v="3913"/>
    <x v="3893"/>
    <x v="0"/>
    <b v="0"/>
    <n v="7"/>
    <x v="1"/>
    <x v="6"/>
  </r>
  <r>
    <x v="3914"/>
    <x v="3909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x v="3914"/>
    <x v="3894"/>
    <x v="0"/>
    <b v="0"/>
    <n v="27"/>
    <x v="1"/>
    <x v="6"/>
  </r>
  <r>
    <x v="3915"/>
    <x v="3910"/>
    <s v="Following the enormous success of Hardcross, we are looking for new ways to bring this wonderful play to a wider audience."/>
    <n v="1500"/>
    <n v="5"/>
    <x v="2"/>
    <x v="1"/>
    <x v="1"/>
    <n v="1464824309"/>
    <n v="1462232309"/>
    <x v="3915"/>
    <x v="3895"/>
    <x v="2"/>
    <b v="0"/>
    <n v="1"/>
    <x v="1"/>
    <x v="6"/>
  </r>
  <r>
    <x v="3916"/>
    <x v="3911"/>
    <s v="We're a small group of University students who need a little help making our final exam production the best product possible."/>
    <n v="2000"/>
    <n v="0"/>
    <x v="2"/>
    <x v="8"/>
    <x v="7"/>
    <n v="1464952752"/>
    <n v="1462360752"/>
    <x v="3916"/>
    <x v="3896"/>
    <x v="2"/>
    <b v="0"/>
    <n v="0"/>
    <x v="1"/>
    <x v="6"/>
  </r>
  <r>
    <x v="3917"/>
    <x v="3912"/>
    <s v="We place the actors and script to the fore, with productions stripped down to barest level, aiming to make theatre accessible."/>
    <n v="3500"/>
    <n v="10"/>
    <x v="2"/>
    <x v="1"/>
    <x v="1"/>
    <n v="1410439161"/>
    <n v="1407847161"/>
    <x v="3917"/>
    <x v="3897"/>
    <x v="3"/>
    <b v="0"/>
    <n v="1"/>
    <x v="1"/>
    <x v="6"/>
  </r>
  <r>
    <x v="3918"/>
    <x v="3913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x v="3918"/>
    <x v="3898"/>
    <x v="3"/>
    <b v="0"/>
    <n v="3"/>
    <x v="1"/>
    <x v="6"/>
  </r>
  <r>
    <x v="3919"/>
    <x v="3914"/>
    <s v="Two sisters living in a Cornish seaside town attempt to hide and escape from a life- circle of deceit, abuse, incest and revenge."/>
    <n v="5000"/>
    <n v="90"/>
    <x v="2"/>
    <x v="1"/>
    <x v="1"/>
    <n v="1453075200"/>
    <n v="1450628773"/>
    <x v="3919"/>
    <x v="3899"/>
    <x v="2"/>
    <b v="0"/>
    <n v="3"/>
    <x v="1"/>
    <x v="6"/>
  </r>
  <r>
    <x v="3920"/>
    <x v="3915"/>
    <s v="An enthralling tale charting the ecstasies and tragedies behind the seven white masks of centenarian clown,Scaramouche Jones."/>
    <n v="2500"/>
    <n v="135"/>
    <x v="2"/>
    <x v="1"/>
    <x v="1"/>
    <n v="1479032260"/>
    <n v="1476436660"/>
    <x v="3920"/>
    <x v="3900"/>
    <x v="2"/>
    <b v="0"/>
    <n v="3"/>
    <x v="1"/>
    <x v="6"/>
  </r>
  <r>
    <x v="3921"/>
    <x v="3916"/>
    <s v="CLTC are crowdfunding for our latest production - Joe Calarco's brilliant adaptation of Shakespeare's most loved tragedy."/>
    <n v="3000"/>
    <n v="0"/>
    <x v="2"/>
    <x v="1"/>
    <x v="1"/>
    <n v="1414346400"/>
    <n v="1413291655"/>
    <x v="3921"/>
    <x v="3901"/>
    <x v="3"/>
    <b v="0"/>
    <n v="0"/>
    <x v="1"/>
    <x v="6"/>
  </r>
  <r>
    <x v="3922"/>
    <x v="3917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x v="3922"/>
    <x v="3902"/>
    <x v="0"/>
    <b v="0"/>
    <n v="6"/>
    <x v="1"/>
    <x v="6"/>
  </r>
  <r>
    <x v="3923"/>
    <x v="3918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x v="3923"/>
    <x v="3903"/>
    <x v="0"/>
    <b v="0"/>
    <n v="17"/>
    <x v="1"/>
    <x v="6"/>
  </r>
  <r>
    <x v="3924"/>
    <x v="3919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x v="3924"/>
    <x v="3904"/>
    <x v="3"/>
    <b v="0"/>
    <n v="40"/>
    <x v="1"/>
    <x v="6"/>
  </r>
  <r>
    <x v="3925"/>
    <x v="3920"/>
    <s v="Help Save High School Theater Program_x000a_Your donations will be used to purchase props, build sets, and costumes."/>
    <n v="150"/>
    <n v="15"/>
    <x v="2"/>
    <x v="0"/>
    <x v="0"/>
    <n v="1406753639"/>
    <n v="1404161639"/>
    <x v="3925"/>
    <x v="3905"/>
    <x v="3"/>
    <b v="0"/>
    <n v="3"/>
    <x v="1"/>
    <x v="6"/>
  </r>
  <r>
    <x v="3926"/>
    <x v="3921"/>
    <s v="Producing syllabus-relevant theatre targeted to HSC students on the NSW Central Coast"/>
    <n v="5000"/>
    <n v="15"/>
    <x v="2"/>
    <x v="2"/>
    <x v="2"/>
    <n v="1419645748"/>
    <n v="1417053748"/>
    <x v="3926"/>
    <x v="3906"/>
    <x v="3"/>
    <b v="0"/>
    <n v="1"/>
    <x v="1"/>
    <x v="6"/>
  </r>
  <r>
    <x v="3927"/>
    <x v="3922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x v="3927"/>
    <x v="3907"/>
    <x v="3"/>
    <b v="0"/>
    <n v="2"/>
    <x v="1"/>
    <x v="6"/>
  </r>
  <r>
    <x v="3928"/>
    <x v="3923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x v="3928"/>
    <x v="3908"/>
    <x v="0"/>
    <b v="0"/>
    <n v="7"/>
    <x v="1"/>
    <x v="6"/>
  </r>
  <r>
    <x v="3929"/>
    <x v="3924"/>
    <s v="We need to raise funds to bring this elaborate production to life with special FX makeup, highly detailed sets, and costumes."/>
    <n v="20000"/>
    <n v="453"/>
    <x v="2"/>
    <x v="0"/>
    <x v="0"/>
    <n v="1474228265"/>
    <n v="1471636265"/>
    <x v="3929"/>
    <x v="3909"/>
    <x v="2"/>
    <b v="0"/>
    <n v="14"/>
    <x v="1"/>
    <x v="6"/>
  </r>
  <r>
    <x v="3930"/>
    <x v="3925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x v="3930"/>
    <x v="3910"/>
    <x v="2"/>
    <b v="0"/>
    <n v="0"/>
    <x v="1"/>
    <x v="6"/>
  </r>
  <r>
    <x v="3931"/>
    <x v="3926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x v="3931"/>
    <x v="3911"/>
    <x v="0"/>
    <b v="0"/>
    <n v="0"/>
    <x v="1"/>
    <x v="6"/>
  </r>
  <r>
    <x v="3932"/>
    <x v="3927"/>
    <s v="Audience tell stories from their life chooses the improv actors to re-enact the story on the spot via song, dance and theatrics."/>
    <n v="12000"/>
    <n v="1"/>
    <x v="2"/>
    <x v="0"/>
    <x v="0"/>
    <n v="1458097364"/>
    <n v="1455508964"/>
    <x v="3932"/>
    <x v="3912"/>
    <x v="2"/>
    <b v="0"/>
    <n v="1"/>
    <x v="1"/>
    <x v="6"/>
  </r>
  <r>
    <x v="3933"/>
    <x v="3928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x v="3933"/>
    <x v="3913"/>
    <x v="2"/>
    <b v="0"/>
    <n v="12"/>
    <x v="1"/>
    <x v="6"/>
  </r>
  <r>
    <x v="3934"/>
    <x v="3929"/>
    <s v="Lost youth and lost souls struggle to find meaning amid dingy basements, vanishing malls, and a bleak Midwestern summer."/>
    <n v="5000"/>
    <n v="550"/>
    <x v="2"/>
    <x v="0"/>
    <x v="0"/>
    <n v="1443704400"/>
    <n v="1439827639"/>
    <x v="3934"/>
    <x v="3914"/>
    <x v="0"/>
    <b v="0"/>
    <n v="12"/>
    <x v="1"/>
    <x v="6"/>
  </r>
  <r>
    <x v="3935"/>
    <x v="3930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x v="3935"/>
    <x v="3915"/>
    <x v="0"/>
    <b v="0"/>
    <n v="23"/>
    <x v="1"/>
    <x v="6"/>
  </r>
  <r>
    <x v="3936"/>
    <x v="3931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x v="3936"/>
    <x v="3916"/>
    <x v="2"/>
    <b v="0"/>
    <n v="0"/>
    <x v="1"/>
    <x v="6"/>
  </r>
  <r>
    <x v="3937"/>
    <x v="3932"/>
    <s v="Support the artists of the new play FEVER: a story of love, friendship and sonnets. Donate to help us develop this production!"/>
    <n v="2885"/>
    <n v="2485"/>
    <x v="2"/>
    <x v="0"/>
    <x v="0"/>
    <n v="1468249760"/>
    <n v="1465830560"/>
    <x v="3937"/>
    <x v="3917"/>
    <x v="2"/>
    <b v="0"/>
    <n v="10"/>
    <x v="1"/>
    <x v="6"/>
  </r>
  <r>
    <x v="3938"/>
    <x v="393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x v="3938"/>
    <x v="3918"/>
    <x v="0"/>
    <b v="0"/>
    <n v="5"/>
    <x v="1"/>
    <x v="6"/>
  </r>
  <r>
    <x v="3939"/>
    <x v="3934"/>
    <s v="'Potter.' is a parody of the popular Harry Potter series allowing aspiring actors a chance to work in a professional production."/>
    <n v="5000"/>
    <n v="5"/>
    <x v="2"/>
    <x v="2"/>
    <x v="2"/>
    <n v="1412656200"/>
    <n v="1412328979"/>
    <x v="3939"/>
    <x v="3919"/>
    <x v="3"/>
    <b v="0"/>
    <n v="1"/>
    <x v="1"/>
    <x v="6"/>
  </r>
  <r>
    <x v="3940"/>
    <x v="3935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x v="3940"/>
    <x v="3920"/>
    <x v="0"/>
    <b v="0"/>
    <n v="2"/>
    <x v="1"/>
    <x v="6"/>
  </r>
  <r>
    <x v="3941"/>
    <x v="3936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x v="3941"/>
    <x v="3921"/>
    <x v="3"/>
    <b v="0"/>
    <n v="2"/>
    <x v="1"/>
    <x v="6"/>
  </r>
  <r>
    <x v="3942"/>
    <x v="3937"/>
    <s v="In the 30's, two brothers, Benny and Phil, who go to the Arizona desert to be extras in a huge Biblical epic. Riotous comedy!"/>
    <n v="1200"/>
    <n v="0"/>
    <x v="2"/>
    <x v="0"/>
    <x v="0"/>
    <n v="1434490914"/>
    <n v="1429306914"/>
    <x v="3942"/>
    <x v="3922"/>
    <x v="0"/>
    <b v="0"/>
    <n v="0"/>
    <x v="1"/>
    <x v="6"/>
  </r>
  <r>
    <x v="3943"/>
    <x v="3938"/>
    <s v="Field Trip Theatre has  commissioned Alexandra Petri to write a world premiere play set in DC , &quot;The Scrum&quot;,"/>
    <n v="5000"/>
    <n v="1782"/>
    <x v="2"/>
    <x v="0"/>
    <x v="0"/>
    <n v="1446483000"/>
    <n v="1443811268"/>
    <x v="3943"/>
    <x v="3923"/>
    <x v="0"/>
    <b v="0"/>
    <n v="13"/>
    <x v="1"/>
    <x v="6"/>
  </r>
  <r>
    <x v="3944"/>
    <x v="3939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x v="3944"/>
    <x v="3924"/>
    <x v="0"/>
    <b v="0"/>
    <n v="0"/>
    <x v="1"/>
    <x v="6"/>
  </r>
  <r>
    <x v="3945"/>
    <x v="3940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x v="3945"/>
    <x v="3925"/>
    <x v="0"/>
    <b v="0"/>
    <n v="1"/>
    <x v="1"/>
    <x v="6"/>
  </r>
  <r>
    <x v="3946"/>
    <x v="3941"/>
    <s v="Dr. Mecurio's is an original work of fantasy designed and written for the stage."/>
    <n v="6000"/>
    <n v="195"/>
    <x v="2"/>
    <x v="0"/>
    <x v="0"/>
    <n v="1425110400"/>
    <n v="1422388822"/>
    <x v="3946"/>
    <x v="3926"/>
    <x v="0"/>
    <b v="0"/>
    <n v="5"/>
    <x v="1"/>
    <x v="6"/>
  </r>
  <r>
    <x v="3947"/>
    <x v="3942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x v="3947"/>
    <x v="3927"/>
    <x v="2"/>
    <b v="0"/>
    <n v="2"/>
    <x v="1"/>
    <x v="6"/>
  </r>
  <r>
    <x v="3948"/>
    <x v="3943"/>
    <s v="A group of 12 friends, separated by time, space, state borders and oceans want to head to London for the adventure of a lifetime."/>
    <n v="30000"/>
    <n v="0"/>
    <x v="2"/>
    <x v="2"/>
    <x v="2"/>
    <n v="1410076123"/>
    <n v="1404892123"/>
    <x v="3948"/>
    <x v="3928"/>
    <x v="3"/>
    <b v="0"/>
    <n v="0"/>
    <x v="1"/>
    <x v="6"/>
  </r>
  <r>
    <x v="3949"/>
    <x v="3944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x v="3949"/>
    <x v="3929"/>
    <x v="0"/>
    <b v="0"/>
    <n v="32"/>
    <x v="1"/>
    <x v="6"/>
  </r>
  <r>
    <x v="3950"/>
    <x v="3945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x v="3950"/>
    <x v="3930"/>
    <x v="2"/>
    <b v="0"/>
    <n v="1"/>
    <x v="1"/>
    <x v="6"/>
  </r>
  <r>
    <x v="3951"/>
    <x v="3946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x v="3951"/>
    <x v="3931"/>
    <x v="2"/>
    <b v="0"/>
    <n v="1"/>
    <x v="1"/>
    <x v="6"/>
  </r>
  <r>
    <x v="3952"/>
    <x v="3947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x v="3952"/>
    <x v="3932"/>
    <x v="0"/>
    <b v="0"/>
    <n v="1"/>
    <x v="1"/>
    <x v="6"/>
  </r>
  <r>
    <x v="3953"/>
    <x v="3948"/>
    <s v="Actors and actresses are needed to help me create a stage play. A stage play needs to be adapted from the book I wrote."/>
    <n v="17600"/>
    <n v="0"/>
    <x v="2"/>
    <x v="0"/>
    <x v="0"/>
    <n v="1469834940"/>
    <n v="1467162586"/>
    <x v="3953"/>
    <x v="3933"/>
    <x v="2"/>
    <b v="0"/>
    <n v="0"/>
    <x v="1"/>
    <x v="6"/>
  </r>
  <r>
    <x v="3954"/>
    <x v="3949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x v="3954"/>
    <x v="3934"/>
    <x v="3"/>
    <b v="0"/>
    <n v="0"/>
    <x v="1"/>
    <x v="6"/>
  </r>
  <r>
    <x v="3955"/>
    <x v="3950"/>
    <s v="FHE High School Theatre Booster Fund Raiser for Costumes --Fall Play Snow Queen and Spring Musical Once on this Island"/>
    <n v="1750"/>
    <n v="425"/>
    <x v="2"/>
    <x v="0"/>
    <x v="0"/>
    <n v="1448745741"/>
    <n v="1446150141"/>
    <x v="3955"/>
    <x v="3935"/>
    <x v="0"/>
    <b v="0"/>
    <n v="8"/>
    <x v="1"/>
    <x v="6"/>
  </r>
  <r>
    <x v="3956"/>
    <x v="3951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x v="3956"/>
    <x v="3936"/>
    <x v="2"/>
    <b v="0"/>
    <n v="0"/>
    <x v="1"/>
    <x v="6"/>
  </r>
  <r>
    <x v="3957"/>
    <x v="3952"/>
    <s v="A play about something, or maybe nothing. Four actors depicting all 9 seasons of Seinfeld in 90 minutes."/>
    <n v="28000"/>
    <n v="7"/>
    <x v="2"/>
    <x v="0"/>
    <x v="0"/>
    <n v="1468020354"/>
    <n v="1464045954"/>
    <x v="3957"/>
    <x v="3937"/>
    <x v="2"/>
    <b v="0"/>
    <n v="1"/>
    <x v="1"/>
    <x v="6"/>
  </r>
  <r>
    <x v="3958"/>
    <x v="3953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x v="3958"/>
    <x v="3938"/>
    <x v="3"/>
    <b v="0"/>
    <n v="16"/>
    <x v="1"/>
    <x v="6"/>
  </r>
  <r>
    <x v="3959"/>
    <x v="3954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x v="3959"/>
    <x v="3939"/>
    <x v="3"/>
    <b v="0"/>
    <n v="12"/>
    <x v="1"/>
    <x v="6"/>
  </r>
  <r>
    <x v="3960"/>
    <x v="3955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x v="3960"/>
    <x v="3940"/>
    <x v="2"/>
    <b v="0"/>
    <n v="4"/>
    <x v="1"/>
    <x v="6"/>
  </r>
  <r>
    <x v="3961"/>
    <x v="3956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x v="3961"/>
    <x v="3941"/>
    <x v="3"/>
    <b v="0"/>
    <n v="2"/>
    <x v="1"/>
    <x v="6"/>
  </r>
  <r>
    <x v="3962"/>
    <x v="3957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x v="3962"/>
    <x v="3942"/>
    <x v="0"/>
    <b v="0"/>
    <n v="3"/>
    <x v="1"/>
    <x v="6"/>
  </r>
  <r>
    <x v="3963"/>
    <x v="3958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x v="3963"/>
    <x v="3943"/>
    <x v="0"/>
    <b v="0"/>
    <n v="0"/>
    <x v="1"/>
    <x v="6"/>
  </r>
  <r>
    <x v="3964"/>
    <x v="3959"/>
    <s v="&quot;MAMA'Z BA-B&quot; is the story of Marcus Williams who struggles to find a place for himself as a young black male."/>
    <n v="2000"/>
    <n v="126"/>
    <x v="2"/>
    <x v="0"/>
    <x v="0"/>
    <n v="1429460386"/>
    <n v="1424279986"/>
    <x v="3964"/>
    <x v="3944"/>
    <x v="0"/>
    <b v="0"/>
    <n v="3"/>
    <x v="1"/>
    <x v="6"/>
  </r>
  <r>
    <x v="3965"/>
    <x v="3960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x v="3965"/>
    <x v="3945"/>
    <x v="2"/>
    <b v="0"/>
    <n v="4"/>
    <x v="1"/>
    <x v="6"/>
  </r>
  <r>
    <x v="3966"/>
    <x v="3961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x v="3966"/>
    <x v="3946"/>
    <x v="3"/>
    <b v="0"/>
    <n v="2"/>
    <x v="1"/>
    <x v="6"/>
  </r>
  <r>
    <x v="3967"/>
    <x v="3962"/>
    <s v="Ramsay Wise is painting the backdrops for the Maplewood Barn Theatre's summer 2017 production. He needs canvas and paint."/>
    <n v="1700"/>
    <n v="410"/>
    <x v="2"/>
    <x v="0"/>
    <x v="0"/>
    <n v="1488783507"/>
    <n v="1486191507"/>
    <x v="3967"/>
    <x v="3947"/>
    <x v="1"/>
    <b v="0"/>
    <n v="10"/>
    <x v="1"/>
    <x v="6"/>
  </r>
  <r>
    <x v="3968"/>
    <x v="3963"/>
    <s v="&quot;On the breast of her gown, in fine red cloth, appeared the letter A.&quot; But what about the rest of the alphabet?"/>
    <n v="5000"/>
    <n v="527"/>
    <x v="2"/>
    <x v="0"/>
    <x v="0"/>
    <n v="1463945673"/>
    <n v="1458761673"/>
    <x v="3968"/>
    <x v="3948"/>
    <x v="2"/>
    <b v="0"/>
    <n v="11"/>
    <x v="1"/>
    <x v="6"/>
  </r>
  <r>
    <x v="3969"/>
    <x v="3964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x v="3969"/>
    <x v="3949"/>
    <x v="2"/>
    <b v="0"/>
    <n v="6"/>
    <x v="1"/>
    <x v="6"/>
  </r>
  <r>
    <x v="3970"/>
    <x v="3965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x v="3970"/>
    <x v="3950"/>
    <x v="2"/>
    <b v="0"/>
    <n v="2"/>
    <x v="1"/>
    <x v="6"/>
  </r>
  <r>
    <x v="3971"/>
    <x v="3966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x v="3971"/>
    <x v="3951"/>
    <x v="3"/>
    <b v="0"/>
    <n v="6"/>
    <x v="1"/>
    <x v="6"/>
  </r>
  <r>
    <x v="3972"/>
    <x v="3967"/>
    <s v="We're a horror based theatre company in Oklahoma City beginning our first season of shows."/>
    <n v="1000"/>
    <n v="211"/>
    <x v="2"/>
    <x v="0"/>
    <x v="0"/>
    <n v="1423186634"/>
    <n v="1418002634"/>
    <x v="3972"/>
    <x v="3952"/>
    <x v="0"/>
    <b v="0"/>
    <n v="8"/>
    <x v="1"/>
    <x v="6"/>
  </r>
  <r>
    <x v="3973"/>
    <x v="3968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x v="3973"/>
    <x v="3953"/>
    <x v="2"/>
    <b v="0"/>
    <n v="37"/>
    <x v="1"/>
    <x v="6"/>
  </r>
  <r>
    <x v="3974"/>
    <x v="3969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x v="3974"/>
    <x v="3954"/>
    <x v="2"/>
    <b v="0"/>
    <n v="11"/>
    <x v="1"/>
    <x v="6"/>
  </r>
  <r>
    <x v="3975"/>
    <x v="3970"/>
    <s v="Four homeless Key West men are to be given a boat, but fates twist until only the moon and mangroves witness their earthly demise."/>
    <n v="678"/>
    <n v="0"/>
    <x v="2"/>
    <x v="0"/>
    <x v="0"/>
    <n v="1468442898"/>
    <n v="1465850898"/>
    <x v="3975"/>
    <x v="3955"/>
    <x v="2"/>
    <b v="0"/>
    <n v="0"/>
    <x v="1"/>
    <x v="6"/>
  </r>
  <r>
    <x v="3976"/>
    <x v="3971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x v="3976"/>
    <x v="3956"/>
    <x v="3"/>
    <b v="0"/>
    <n v="10"/>
    <x v="1"/>
    <x v="6"/>
  </r>
  <r>
    <x v="3977"/>
    <x v="3972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x v="3977"/>
    <x v="3957"/>
    <x v="2"/>
    <b v="0"/>
    <n v="6"/>
    <x v="1"/>
    <x v="6"/>
  </r>
  <r>
    <x v="3978"/>
    <x v="3973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x v="3978"/>
    <x v="3958"/>
    <x v="0"/>
    <b v="0"/>
    <n v="8"/>
    <x v="1"/>
    <x v="6"/>
  </r>
  <r>
    <x v="3979"/>
    <x v="3974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x v="3979"/>
    <x v="3959"/>
    <x v="0"/>
    <b v="0"/>
    <n v="6"/>
    <x v="1"/>
    <x v="6"/>
  </r>
  <r>
    <x v="3980"/>
    <x v="3975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x v="3980"/>
    <x v="3960"/>
    <x v="3"/>
    <b v="0"/>
    <n v="7"/>
    <x v="1"/>
    <x v="6"/>
  </r>
  <r>
    <x v="3981"/>
    <x v="3357"/>
    <s v="A Theatrical Production Celebrating the Lebanese Culture and the Human Spirit in Time of War."/>
    <n v="30000"/>
    <n v="1225"/>
    <x v="2"/>
    <x v="0"/>
    <x v="0"/>
    <n v="1468729149"/>
    <n v="1463545149"/>
    <x v="3981"/>
    <x v="3961"/>
    <x v="2"/>
    <b v="0"/>
    <n v="7"/>
    <x v="1"/>
    <x v="6"/>
  </r>
  <r>
    <x v="3982"/>
    <x v="3976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x v="3982"/>
    <x v="3962"/>
    <x v="0"/>
    <b v="0"/>
    <n v="5"/>
    <x v="1"/>
    <x v="6"/>
  </r>
  <r>
    <x v="3983"/>
    <x v="3977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x v="3983"/>
    <x v="3963"/>
    <x v="3"/>
    <b v="0"/>
    <n v="46"/>
    <x v="1"/>
    <x v="6"/>
  </r>
  <r>
    <x v="3984"/>
    <x v="3978"/>
    <s v="Novus Theatre bring you their new show 'Fantastic Mr Fox'. We hope to improve the pay for our cast and crew through Kickstarter."/>
    <n v="1500"/>
    <n v="95"/>
    <x v="2"/>
    <x v="1"/>
    <x v="1"/>
    <n v="1415404800"/>
    <n v="1412809644"/>
    <x v="3984"/>
    <x v="3964"/>
    <x v="3"/>
    <b v="0"/>
    <n v="10"/>
    <x v="1"/>
    <x v="6"/>
  </r>
  <r>
    <x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x v="3985"/>
    <x v="3965"/>
    <x v="2"/>
    <b v="0"/>
    <n v="19"/>
    <x v="1"/>
    <x v="6"/>
  </r>
  <r>
    <x v="3986"/>
    <x v="3980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x v="3986"/>
    <x v="3966"/>
    <x v="2"/>
    <b v="0"/>
    <n v="13"/>
    <x v="1"/>
    <x v="6"/>
  </r>
  <r>
    <x v="3987"/>
    <x v="3981"/>
    <s v="Write Now 5 is a new writing festival in south east London promoting new work from emerging playwrights."/>
    <n v="400"/>
    <n v="151"/>
    <x v="2"/>
    <x v="1"/>
    <x v="1"/>
    <n v="1400278290"/>
    <n v="1399414290"/>
    <x v="3987"/>
    <x v="3967"/>
    <x v="3"/>
    <b v="0"/>
    <n v="13"/>
    <x v="1"/>
    <x v="6"/>
  </r>
  <r>
    <x v="3988"/>
    <x v="3982"/>
    <s v="An evening of of stories based both in myth and truth."/>
    <n v="1500"/>
    <n v="32"/>
    <x v="2"/>
    <x v="0"/>
    <x v="0"/>
    <n v="1440813413"/>
    <n v="1439517413"/>
    <x v="3988"/>
    <x v="3968"/>
    <x v="0"/>
    <b v="0"/>
    <n v="4"/>
    <x v="1"/>
    <x v="6"/>
  </r>
  <r>
    <x v="3989"/>
    <x v="3983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x v="3989"/>
    <x v="3969"/>
    <x v="0"/>
    <b v="0"/>
    <n v="0"/>
    <x v="1"/>
    <x v="6"/>
  </r>
  <r>
    <x v="3990"/>
    <x v="3984"/>
    <s v="A book and a play. Narrated by the ghost of Will Shakespeare and the ghost of his dog Crab,  Their adventures in the afterlife..."/>
    <n v="1650"/>
    <n v="69"/>
    <x v="2"/>
    <x v="1"/>
    <x v="1"/>
    <n v="1456934893"/>
    <n v="1454342893"/>
    <x v="3990"/>
    <x v="3970"/>
    <x v="2"/>
    <b v="0"/>
    <n v="3"/>
    <x v="1"/>
    <x v="6"/>
  </r>
  <r>
    <x v="3991"/>
    <x v="3985"/>
    <s v="North Texas first actor-driven theatre company needs your help"/>
    <n v="500"/>
    <n v="100"/>
    <x v="2"/>
    <x v="0"/>
    <x v="0"/>
    <n v="1433086082"/>
    <n v="1430494082"/>
    <x v="3991"/>
    <x v="3971"/>
    <x v="0"/>
    <b v="0"/>
    <n v="1"/>
    <x v="1"/>
    <x v="6"/>
  </r>
  <r>
    <x v="3992"/>
    <x v="3986"/>
    <s v="A richly textured and intellectually powerful social commentary about family, community and America."/>
    <n v="10000"/>
    <n v="541"/>
    <x v="2"/>
    <x v="0"/>
    <x v="0"/>
    <n v="1449876859"/>
    <n v="1444689259"/>
    <x v="3992"/>
    <x v="3972"/>
    <x v="0"/>
    <b v="0"/>
    <n v="9"/>
    <x v="1"/>
    <x v="6"/>
  </r>
  <r>
    <x v="3993"/>
    <x v="3987"/>
    <s v="I am seeking to turn my collection of urban poetry into a stage play. My desire is to inspire victims to heal."/>
    <n v="50000"/>
    <n v="3"/>
    <x v="2"/>
    <x v="0"/>
    <x v="0"/>
    <n v="1431549912"/>
    <n v="1428957912"/>
    <x v="3993"/>
    <x v="3973"/>
    <x v="0"/>
    <b v="0"/>
    <n v="1"/>
    <x v="1"/>
    <x v="6"/>
  </r>
  <r>
    <x v="3994"/>
    <x v="3988"/>
    <s v="Is Henson willing to dare risk a theatrical speaking tour of his North Pole adventures...and more?"/>
    <n v="2000"/>
    <n v="5"/>
    <x v="2"/>
    <x v="0"/>
    <x v="0"/>
    <n v="1405761690"/>
    <n v="1403169690"/>
    <x v="3994"/>
    <x v="3974"/>
    <x v="3"/>
    <b v="0"/>
    <n v="1"/>
    <x v="1"/>
    <x v="6"/>
  </r>
  <r>
    <x v="3995"/>
    <x v="3989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x v="3995"/>
    <x v="3975"/>
    <x v="0"/>
    <b v="0"/>
    <n v="4"/>
    <x v="1"/>
    <x v="6"/>
  </r>
  <r>
    <x v="3996"/>
    <x v="3990"/>
    <s v="The African tale of Anansi the Spider is that of a trickster who often uses cleverness and harmless jokes to get what he wants."/>
    <n v="3000"/>
    <n v="497"/>
    <x v="2"/>
    <x v="0"/>
    <x v="0"/>
    <n v="1416499440"/>
    <n v="1415341464"/>
    <x v="3996"/>
    <x v="3976"/>
    <x v="3"/>
    <b v="0"/>
    <n v="17"/>
    <x v="1"/>
    <x v="6"/>
  </r>
  <r>
    <x v="3997"/>
    <x v="3991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x v="3997"/>
    <x v="3977"/>
    <x v="0"/>
    <b v="0"/>
    <n v="0"/>
    <x v="1"/>
    <x v="6"/>
  </r>
  <r>
    <x v="3998"/>
    <x v="3992"/>
    <s v="Forsaken Angels, a powerful new play by William Leary, author of DCMTA's Best Of 2014 Play Masquerade."/>
    <n v="1250"/>
    <n v="715"/>
    <x v="2"/>
    <x v="0"/>
    <x v="0"/>
    <n v="1427580426"/>
    <n v="1424992026"/>
    <x v="3998"/>
    <x v="3978"/>
    <x v="0"/>
    <b v="0"/>
    <n v="12"/>
    <x v="1"/>
    <x v="6"/>
  </r>
  <r>
    <x v="3999"/>
    <x v="3993"/>
    <s v="If tables had ears what tales would they tell? Sins of Seven Tables, a modern take on the 7 Deadlies, are they still sins?"/>
    <n v="7000"/>
    <n v="1156"/>
    <x v="2"/>
    <x v="0"/>
    <x v="0"/>
    <n v="1409514709"/>
    <n v="1406058798"/>
    <x v="3999"/>
    <x v="3979"/>
    <x v="3"/>
    <b v="0"/>
    <n v="14"/>
    <x v="1"/>
    <x v="6"/>
  </r>
  <r>
    <x v="4000"/>
    <x v="3994"/>
    <s v="An Enticing Trip into the World of Assisted Dying"/>
    <n v="8000"/>
    <n v="10"/>
    <x v="2"/>
    <x v="0"/>
    <x v="0"/>
    <n v="1462631358"/>
    <n v="1457450958"/>
    <x v="4000"/>
    <x v="3980"/>
    <x v="2"/>
    <b v="0"/>
    <n v="1"/>
    <x v="1"/>
    <x v="6"/>
  </r>
  <r>
    <x v="4001"/>
    <x v="3995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x v="4001"/>
    <x v="1748"/>
    <x v="1"/>
    <b v="0"/>
    <n v="14"/>
    <x v="1"/>
    <x v="6"/>
  </r>
  <r>
    <x v="4002"/>
    <x v="3996"/>
    <s v="Bring Wyrd Sisters, a comedy of Shakespearean proportions, to small-town Texas. Loosely parodies the â€œScottish Play.â€"/>
    <n v="1250"/>
    <n v="23"/>
    <x v="2"/>
    <x v="0"/>
    <x v="0"/>
    <n v="1411779761"/>
    <n v="1409187761"/>
    <x v="4002"/>
    <x v="3981"/>
    <x v="3"/>
    <b v="0"/>
    <n v="4"/>
    <x v="1"/>
    <x v="6"/>
  </r>
  <r>
    <x v="4003"/>
    <x v="3997"/>
    <s v="&quot;MAMA'Z BA-B&quot; is the story of Marcus Williams who struggles to find a place for himself as a young black male."/>
    <n v="2000"/>
    <n v="201"/>
    <x v="2"/>
    <x v="0"/>
    <x v="0"/>
    <n v="1424009147"/>
    <n v="1421417147"/>
    <x v="4003"/>
    <x v="3982"/>
    <x v="0"/>
    <b v="0"/>
    <n v="2"/>
    <x v="1"/>
    <x v="6"/>
  </r>
  <r>
    <x v="4004"/>
    <x v="3998"/>
    <s v="Help Launch The Queen Into South Florida!"/>
    <n v="500"/>
    <n v="1"/>
    <x v="2"/>
    <x v="0"/>
    <x v="0"/>
    <n v="1412740457"/>
    <n v="1410148457"/>
    <x v="4004"/>
    <x v="3983"/>
    <x v="3"/>
    <b v="0"/>
    <n v="1"/>
    <x v="1"/>
    <x v="6"/>
  </r>
  <r>
    <x v="4005"/>
    <x v="3999"/>
    <s v="Help us bring more Art to the Community. It's our second production, Fences by August Wilson. Help us make it a success!"/>
    <n v="3000"/>
    <n v="40"/>
    <x v="2"/>
    <x v="0"/>
    <x v="0"/>
    <n v="1413832985"/>
    <n v="1408648985"/>
    <x v="4005"/>
    <x v="3984"/>
    <x v="3"/>
    <b v="0"/>
    <n v="2"/>
    <x v="1"/>
    <x v="6"/>
  </r>
  <r>
    <x v="4006"/>
    <x v="4000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x v="4006"/>
    <x v="3985"/>
    <x v="2"/>
    <b v="0"/>
    <n v="1"/>
    <x v="1"/>
    <x v="6"/>
  </r>
  <r>
    <x v="4007"/>
    <x v="3988"/>
    <s v="Is the public ready to hear Matt's story? Is he willing to risk public speaking and the waning reputation among his own race?"/>
    <n v="2000"/>
    <n v="5"/>
    <x v="2"/>
    <x v="0"/>
    <x v="0"/>
    <n v="1409070480"/>
    <n v="1406572381"/>
    <x v="4007"/>
    <x v="3986"/>
    <x v="3"/>
    <b v="0"/>
    <n v="1"/>
    <x v="1"/>
    <x v="6"/>
  </r>
  <r>
    <x v="4008"/>
    <x v="4001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x v="4008"/>
    <x v="3987"/>
    <x v="0"/>
    <b v="0"/>
    <n v="4"/>
    <x v="1"/>
    <x v="6"/>
  </r>
  <r>
    <x v="4009"/>
    <x v="4002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x v="4009"/>
    <x v="3988"/>
    <x v="3"/>
    <b v="0"/>
    <n v="3"/>
    <x v="1"/>
    <x v="6"/>
  </r>
  <r>
    <x v="4010"/>
    <x v="4003"/>
    <s v="JUNTO Productions is proud to present our first production, the premiere of The Connection, a play by Jeffrey Paul."/>
    <n v="7200"/>
    <n v="1742"/>
    <x v="2"/>
    <x v="0"/>
    <x v="0"/>
    <n v="1414348166"/>
    <n v="1412879366"/>
    <x v="4010"/>
    <x v="3989"/>
    <x v="3"/>
    <b v="0"/>
    <n v="38"/>
    <x v="1"/>
    <x v="6"/>
  </r>
  <r>
    <x v="4011"/>
    <x v="4004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x v="4011"/>
    <x v="3990"/>
    <x v="0"/>
    <b v="0"/>
    <n v="4"/>
    <x v="1"/>
    <x v="6"/>
  </r>
  <r>
    <x v="4012"/>
    <x v="4005"/>
    <s v="LEELA IS A 14 YEAR OLD GIRL. JONAH IS A 56 YEAR OLD MAN. IT'S BEEN GOING ON FOR 3 YEARS. HERE COMES THE NIGHT OF VIOLENT RECKONING."/>
    <n v="575"/>
    <n v="0"/>
    <x v="2"/>
    <x v="1"/>
    <x v="1"/>
    <n v="1430571849"/>
    <n v="1427979849"/>
    <x v="4012"/>
    <x v="3991"/>
    <x v="0"/>
    <b v="0"/>
    <n v="0"/>
    <x v="1"/>
    <x v="6"/>
  </r>
  <r>
    <x v="4013"/>
    <x v="4006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x v="4013"/>
    <x v="3992"/>
    <x v="0"/>
    <b v="0"/>
    <n v="2"/>
    <x v="1"/>
    <x v="6"/>
  </r>
  <r>
    <x v="4014"/>
    <x v="4007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x v="4014"/>
    <x v="3993"/>
    <x v="2"/>
    <b v="0"/>
    <n v="0"/>
    <x v="1"/>
    <x v="6"/>
  </r>
  <r>
    <x v="4015"/>
    <x v="4008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x v="4015"/>
    <x v="3994"/>
    <x v="0"/>
    <b v="0"/>
    <n v="1"/>
    <x v="1"/>
    <x v="6"/>
  </r>
  <r>
    <x v="4016"/>
    <x v="4009"/>
    <s v="A new play and project exploring challenges faced by young adults struggling with mental health issues in contemporary Britain."/>
    <n v="500"/>
    <n v="70"/>
    <x v="2"/>
    <x v="1"/>
    <x v="1"/>
    <n v="1410987400"/>
    <n v="1408395400"/>
    <x v="4016"/>
    <x v="3995"/>
    <x v="3"/>
    <b v="0"/>
    <n v="7"/>
    <x v="1"/>
    <x v="6"/>
  </r>
  <r>
    <x v="4017"/>
    <x v="4010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x v="4017"/>
    <x v="3996"/>
    <x v="3"/>
    <b v="0"/>
    <n v="2"/>
    <x v="1"/>
    <x v="6"/>
  </r>
  <r>
    <x v="4018"/>
    <x v="4011"/>
    <s v="Funding for a production of Time Please at the Brighton Fringe 2017... and beyond."/>
    <n v="1500"/>
    <n v="130"/>
    <x v="2"/>
    <x v="1"/>
    <x v="1"/>
    <n v="1475877108"/>
    <n v="1473285108"/>
    <x v="4018"/>
    <x v="3997"/>
    <x v="2"/>
    <b v="0"/>
    <n v="4"/>
    <x v="1"/>
    <x v="6"/>
  </r>
  <r>
    <x v="4019"/>
    <x v="4012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x v="4019"/>
    <x v="3998"/>
    <x v="2"/>
    <b v="0"/>
    <n v="4"/>
    <x v="1"/>
    <x v="6"/>
  </r>
  <r>
    <x v="4020"/>
    <x v="4013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x v="4020"/>
    <x v="3999"/>
    <x v="0"/>
    <b v="0"/>
    <n v="3"/>
    <x v="1"/>
    <x v="6"/>
  </r>
  <r>
    <x v="4021"/>
    <x v="4014"/>
    <s v="Help a group of actors end bigotry in Houston, TX by supporting a  full production of Angels in America."/>
    <n v="15000"/>
    <n v="125"/>
    <x v="2"/>
    <x v="0"/>
    <x v="0"/>
    <n v="1414360358"/>
    <n v="1409176358"/>
    <x v="4021"/>
    <x v="4000"/>
    <x v="3"/>
    <b v="0"/>
    <n v="2"/>
    <x v="1"/>
    <x v="6"/>
  </r>
  <r>
    <x v="4022"/>
    <x v="4015"/>
    <s v="Help us produce a video of the first Original Pronunciation Merchant of Venice."/>
    <n v="18000"/>
    <n v="12521"/>
    <x v="2"/>
    <x v="0"/>
    <x v="0"/>
    <n v="1422759240"/>
    <n v="1418824867"/>
    <x v="4022"/>
    <x v="4001"/>
    <x v="0"/>
    <b v="0"/>
    <n v="197"/>
    <x v="1"/>
    <x v="6"/>
  </r>
  <r>
    <x v="4023"/>
    <x v="4016"/>
    <s v="An original gospel stage play that explores the pain and hurt caused by those who struggle to forgive others!"/>
    <n v="7000"/>
    <n v="0"/>
    <x v="2"/>
    <x v="0"/>
    <x v="0"/>
    <n v="1458860363"/>
    <n v="1454975963"/>
    <x v="4023"/>
    <x v="4002"/>
    <x v="2"/>
    <b v="0"/>
    <n v="0"/>
    <x v="1"/>
    <x v="6"/>
  </r>
  <r>
    <x v="4024"/>
    <x v="4017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x v="4024"/>
    <x v="4003"/>
    <x v="0"/>
    <b v="0"/>
    <n v="1"/>
    <x v="1"/>
    <x v="6"/>
  </r>
  <r>
    <x v="4025"/>
    <x v="4018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x v="4025"/>
    <x v="4004"/>
    <x v="0"/>
    <b v="0"/>
    <n v="4"/>
    <x v="1"/>
    <x v="6"/>
  </r>
  <r>
    <x v="4026"/>
    <x v="4019"/>
    <s v="This is a play that voices that stories of the black experience in America using spoken word, song and dance."/>
    <n v="4000"/>
    <n v="0"/>
    <x v="2"/>
    <x v="0"/>
    <x v="0"/>
    <n v="1449247439"/>
    <n v="1444059839"/>
    <x v="4026"/>
    <x v="4005"/>
    <x v="0"/>
    <b v="0"/>
    <n v="0"/>
    <x v="1"/>
    <x v="6"/>
  </r>
  <r>
    <x v="4027"/>
    <x v="4020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x v="4027"/>
    <x v="4006"/>
    <x v="1"/>
    <b v="0"/>
    <n v="7"/>
    <x v="1"/>
    <x v="6"/>
  </r>
  <r>
    <x v="4028"/>
    <x v="4021"/>
    <s v="The 2014 Minnesota Fringe Festival brings the World Premiere of LightBright's one-act play, The Last King of the I.D.A."/>
    <n v="2000"/>
    <n v="561"/>
    <x v="2"/>
    <x v="0"/>
    <x v="0"/>
    <n v="1402007500"/>
    <n v="1399415500"/>
    <x v="4028"/>
    <x v="4007"/>
    <x v="3"/>
    <b v="0"/>
    <n v="11"/>
    <x v="1"/>
    <x v="6"/>
  </r>
  <r>
    <x v="4029"/>
    <x v="4022"/>
    <s v="A theater complex that educates as we entertain.  We will provide shows that inspire and theater classes that motivate."/>
    <n v="20000"/>
    <n v="0"/>
    <x v="2"/>
    <x v="0"/>
    <x v="0"/>
    <n v="1450053370"/>
    <n v="1447461370"/>
    <x v="4029"/>
    <x v="4008"/>
    <x v="0"/>
    <b v="0"/>
    <n v="0"/>
    <x v="1"/>
    <x v="6"/>
  </r>
  <r>
    <x v="4030"/>
    <x v="4023"/>
    <s v="The world's best and only tribute to Dean Martin and Jerry Lewis_x000a_ bringing back the Music, Laughter and the Love."/>
    <n v="2500"/>
    <n v="400"/>
    <x v="2"/>
    <x v="0"/>
    <x v="0"/>
    <n v="1454525340"/>
    <n v="1452008599"/>
    <x v="4030"/>
    <x v="4009"/>
    <x v="2"/>
    <b v="0"/>
    <n v="6"/>
    <x v="1"/>
    <x v="6"/>
  </r>
  <r>
    <x v="4031"/>
    <x v="4024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x v="4031"/>
    <x v="4010"/>
    <x v="3"/>
    <b v="0"/>
    <n v="0"/>
    <x v="1"/>
    <x v="6"/>
  </r>
  <r>
    <x v="4032"/>
    <x v="4025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x v="4032"/>
    <x v="4011"/>
    <x v="0"/>
    <b v="0"/>
    <n v="7"/>
    <x v="1"/>
    <x v="6"/>
  </r>
  <r>
    <x v="4033"/>
    <x v="4026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x v="4033"/>
    <x v="4012"/>
    <x v="2"/>
    <b v="0"/>
    <n v="94"/>
    <x v="1"/>
    <x v="6"/>
  </r>
  <r>
    <x v="4034"/>
    <x v="4027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x v="4034"/>
    <x v="4013"/>
    <x v="0"/>
    <b v="0"/>
    <n v="2"/>
    <x v="1"/>
    <x v="6"/>
  </r>
  <r>
    <x v="4035"/>
    <x v="4028"/>
    <s v="&quot;Stories are where you go to look for the truth of your own life.&quot; (Frank Delaney)"/>
    <n v="10000"/>
    <n v="3685"/>
    <x v="2"/>
    <x v="0"/>
    <x v="0"/>
    <n v="1413925887"/>
    <n v="1411333887"/>
    <x v="4035"/>
    <x v="4014"/>
    <x v="3"/>
    <b v="0"/>
    <n v="25"/>
    <x v="1"/>
    <x v="6"/>
  </r>
  <r>
    <x v="4036"/>
    <x v="4029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x v="4036"/>
    <x v="4015"/>
    <x v="3"/>
    <b v="0"/>
    <n v="17"/>
    <x v="1"/>
    <x v="6"/>
  </r>
  <r>
    <x v="4037"/>
    <x v="4030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x v="4037"/>
    <x v="4016"/>
    <x v="2"/>
    <b v="0"/>
    <n v="2"/>
    <x v="1"/>
    <x v="6"/>
  </r>
  <r>
    <x v="4038"/>
    <x v="4031"/>
    <s v="We are vagina warriors ready to bring our message of human rights, empowerment and diversity to Main St. Lexington, NC."/>
    <n v="2500"/>
    <n v="301"/>
    <x v="2"/>
    <x v="0"/>
    <x v="0"/>
    <n v="1413573010"/>
    <n v="1408389010"/>
    <x v="4038"/>
    <x v="4017"/>
    <x v="3"/>
    <b v="0"/>
    <n v="4"/>
    <x v="1"/>
    <x v="6"/>
  </r>
  <r>
    <x v="4039"/>
    <x v="4032"/>
    <s v="Help stage an original One Act Play that brings awareness to Alzheimer's in its debut performance."/>
    <n v="500"/>
    <n v="300"/>
    <x v="2"/>
    <x v="0"/>
    <x v="0"/>
    <n v="1448949540"/>
    <n v="1446048367"/>
    <x v="4039"/>
    <x v="4018"/>
    <x v="0"/>
    <b v="0"/>
    <n v="5"/>
    <x v="1"/>
    <x v="6"/>
  </r>
  <r>
    <x v="4040"/>
    <x v="4033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x v="4040"/>
    <x v="4019"/>
    <x v="0"/>
    <b v="0"/>
    <n v="2"/>
    <x v="1"/>
    <x v="6"/>
  </r>
  <r>
    <x v="4041"/>
    <x v="4034"/>
    <s v="A bold, colouful, vibrant play centred around the last remaining monarchy of Africa."/>
    <n v="5000"/>
    <n v="21"/>
    <x v="2"/>
    <x v="1"/>
    <x v="1"/>
    <n v="1473160954"/>
    <n v="1467976954"/>
    <x v="4041"/>
    <x v="4020"/>
    <x v="2"/>
    <b v="0"/>
    <n v="2"/>
    <x v="1"/>
    <x v="6"/>
  </r>
  <r>
    <x v="4042"/>
    <x v="4035"/>
    <s v="Acting group and production for inner city youth, about inner city youth. The problems and stuation that they see everyday."/>
    <n v="10000"/>
    <n v="21"/>
    <x v="2"/>
    <x v="0"/>
    <x v="0"/>
    <n v="1421781360"/>
    <n v="1419213664"/>
    <x v="4042"/>
    <x v="4021"/>
    <x v="0"/>
    <b v="0"/>
    <n v="3"/>
    <x v="1"/>
    <x v="6"/>
  </r>
  <r>
    <x v="4043"/>
    <x v="4036"/>
    <s v="This could be my last play, need to bring my son out to see it before it's over.  Need to fly him here from BC"/>
    <n v="300"/>
    <n v="0"/>
    <x v="2"/>
    <x v="5"/>
    <x v="5"/>
    <n v="1416524325"/>
    <n v="1415228325"/>
    <x v="4043"/>
    <x v="4022"/>
    <x v="3"/>
    <b v="0"/>
    <n v="0"/>
    <x v="1"/>
    <x v="6"/>
  </r>
  <r>
    <x v="4044"/>
    <x v="4037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x v="4044"/>
    <x v="4023"/>
    <x v="0"/>
    <b v="0"/>
    <n v="4"/>
    <x v="1"/>
    <x v="6"/>
  </r>
  <r>
    <x v="4045"/>
    <x v="4038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x v="4045"/>
    <x v="4024"/>
    <x v="3"/>
    <b v="0"/>
    <n v="1"/>
    <x v="1"/>
    <x v="6"/>
  </r>
  <r>
    <x v="4046"/>
    <x v="4039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x v="4046"/>
    <x v="4025"/>
    <x v="3"/>
    <b v="0"/>
    <n v="12"/>
    <x v="1"/>
    <x v="6"/>
  </r>
  <r>
    <x v="4047"/>
    <x v="4040"/>
    <s v="A conservative grandmother takes her hip-hop generation grandchildren through the history of Gospel music in one night..."/>
    <n v="5000"/>
    <n v="110"/>
    <x v="2"/>
    <x v="0"/>
    <x v="0"/>
    <n v="1420938000"/>
    <n v="1418862743"/>
    <x v="4047"/>
    <x v="4026"/>
    <x v="0"/>
    <b v="0"/>
    <n v="4"/>
    <x v="1"/>
    <x v="6"/>
  </r>
  <r>
    <x v="4048"/>
    <x v="4041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x v="4048"/>
    <x v="4027"/>
    <x v="2"/>
    <b v="0"/>
    <n v="91"/>
    <x v="1"/>
    <x v="6"/>
  </r>
  <r>
    <x v="4049"/>
    <x v="4042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x v="4049"/>
    <x v="4028"/>
    <x v="0"/>
    <b v="0"/>
    <n v="1"/>
    <x v="1"/>
    <x v="6"/>
  </r>
  <r>
    <x v="4050"/>
    <x v="4043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x v="4050"/>
    <x v="4029"/>
    <x v="3"/>
    <b v="0"/>
    <n v="1"/>
    <x v="1"/>
    <x v="6"/>
  </r>
  <r>
    <x v="4051"/>
    <x v="4044"/>
    <s v="It is a heart-breaking life story of Wu family who tries to preserve the gem of Chinese Kun Opera through generations."/>
    <n v="500"/>
    <n v="0"/>
    <x v="2"/>
    <x v="0"/>
    <x v="0"/>
    <n v="1399618380"/>
    <n v="1399058797"/>
    <x v="4051"/>
    <x v="4030"/>
    <x v="3"/>
    <b v="0"/>
    <n v="0"/>
    <x v="1"/>
    <x v="6"/>
  </r>
  <r>
    <x v="4052"/>
    <x v="4045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x v="4052"/>
    <x v="4031"/>
    <x v="3"/>
    <b v="0"/>
    <n v="13"/>
    <x v="1"/>
    <x v="6"/>
  </r>
  <r>
    <x v="4053"/>
    <x v="4046"/>
    <s v="'Time at the Bar!' is a play written by Kieran Mellish, a student at Loughborough University and member of LSU Stage Society."/>
    <n v="500"/>
    <n v="110"/>
    <x v="2"/>
    <x v="1"/>
    <x v="1"/>
    <n v="1416081600"/>
    <n v="1413477228"/>
    <x v="4053"/>
    <x v="4032"/>
    <x v="3"/>
    <b v="0"/>
    <n v="2"/>
    <x v="1"/>
    <x v="6"/>
  </r>
  <r>
    <x v="4054"/>
    <x v="4047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x v="4054"/>
    <x v="4033"/>
    <x v="2"/>
    <b v="0"/>
    <n v="0"/>
    <x v="1"/>
    <x v="6"/>
  </r>
  <r>
    <x v="4055"/>
    <x v="4048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x v="4055"/>
    <x v="4034"/>
    <x v="3"/>
    <b v="0"/>
    <n v="21"/>
    <x v="1"/>
    <x v="6"/>
  </r>
  <r>
    <x v="4056"/>
    <x v="4049"/>
    <s v="American Pride is a play centered on the Poetry of one Iraq War veteran, and follows her journey through war and back home."/>
    <n v="1500"/>
    <n v="795"/>
    <x v="2"/>
    <x v="0"/>
    <x v="0"/>
    <n v="1467575940"/>
    <n v="1465856639"/>
    <x v="4056"/>
    <x v="4035"/>
    <x v="2"/>
    <b v="0"/>
    <n v="9"/>
    <x v="1"/>
    <x v="6"/>
  </r>
  <r>
    <x v="4057"/>
    <x v="4050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x v="4057"/>
    <x v="4036"/>
    <x v="0"/>
    <b v="0"/>
    <n v="6"/>
    <x v="1"/>
    <x v="6"/>
  </r>
  <r>
    <x v="4058"/>
    <x v="4051"/>
    <s v="Help reveal the beauty of Islamic culture by launching this new adventure play celebrating Persian music, dance, and lore."/>
    <n v="3750"/>
    <n v="95"/>
    <x v="2"/>
    <x v="0"/>
    <x v="0"/>
    <n v="1459483140"/>
    <n v="1458178044"/>
    <x v="4058"/>
    <x v="3268"/>
    <x v="2"/>
    <b v="0"/>
    <n v="4"/>
    <x v="1"/>
    <x v="6"/>
  </r>
  <r>
    <x v="4059"/>
    <x v="4052"/>
    <s v="A very Canadian children's play inspired by the tradition of British pantomimes like Aladdin, and the Nutcracker."/>
    <n v="10000"/>
    <n v="250"/>
    <x v="2"/>
    <x v="5"/>
    <x v="5"/>
    <n v="1410836400"/>
    <n v="1408116152"/>
    <x v="4059"/>
    <x v="4037"/>
    <x v="3"/>
    <b v="0"/>
    <n v="7"/>
    <x v="1"/>
    <x v="6"/>
  </r>
  <r>
    <x v="4060"/>
    <x v="4053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x v="4060"/>
    <x v="4038"/>
    <x v="3"/>
    <b v="0"/>
    <n v="5"/>
    <x v="1"/>
    <x v="6"/>
  </r>
  <r>
    <x v="4061"/>
    <x v="4054"/>
    <s v="SKYLAR'S SYNDROME is a tremendous psychodrama by master playwright Gavin Kayner!"/>
    <n v="525"/>
    <n v="0"/>
    <x v="2"/>
    <x v="0"/>
    <x v="0"/>
    <n v="1461205423"/>
    <n v="1456025023"/>
    <x v="4061"/>
    <x v="4039"/>
    <x v="2"/>
    <b v="0"/>
    <n v="0"/>
    <x v="1"/>
    <x v="6"/>
  </r>
  <r>
    <x v="4062"/>
    <x v="4055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x v="4062"/>
    <x v="4040"/>
    <x v="2"/>
    <b v="0"/>
    <n v="3"/>
    <x v="1"/>
    <x v="6"/>
  </r>
  <r>
    <x v="4063"/>
    <x v="4056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x v="4063"/>
    <x v="4041"/>
    <x v="3"/>
    <b v="0"/>
    <n v="9"/>
    <x v="1"/>
    <x v="6"/>
  </r>
  <r>
    <x v="4064"/>
    <x v="4057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x v="4064"/>
    <x v="4042"/>
    <x v="0"/>
    <b v="0"/>
    <n v="6"/>
    <x v="1"/>
    <x v="6"/>
  </r>
  <r>
    <x v="4065"/>
    <x v="4058"/>
    <s v="A classical/ fantasy version of midsummers done by professionally trained actors in Tulsa!"/>
    <n v="4000"/>
    <n v="27"/>
    <x v="2"/>
    <x v="0"/>
    <x v="0"/>
    <n v="1407883811"/>
    <n v="1405291811"/>
    <x v="4065"/>
    <x v="4043"/>
    <x v="3"/>
    <b v="0"/>
    <n v="4"/>
    <x v="1"/>
    <x v="6"/>
  </r>
  <r>
    <x v="4066"/>
    <x v="4059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x v="4066"/>
    <x v="4044"/>
    <x v="2"/>
    <b v="0"/>
    <n v="1"/>
    <x v="1"/>
    <x v="6"/>
  </r>
  <r>
    <x v="4067"/>
    <x v="4060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x v="4067"/>
    <x v="4045"/>
    <x v="0"/>
    <b v="0"/>
    <n v="17"/>
    <x v="1"/>
    <x v="6"/>
  </r>
  <r>
    <x v="4068"/>
    <x v="4061"/>
    <s v="Be a PRODUCER of the Original stage play BELLE DAME SANS MERCI by Michael Fenlason! :-) :-( !"/>
    <n v="3495"/>
    <n v="34.950000000000003"/>
    <x v="2"/>
    <x v="0"/>
    <x v="0"/>
    <n v="1484348700"/>
    <n v="1481756855"/>
    <x v="4068"/>
    <x v="4046"/>
    <x v="1"/>
    <b v="0"/>
    <n v="1"/>
    <x v="1"/>
    <x v="6"/>
  </r>
  <r>
    <x v="4069"/>
    <x v="4062"/>
    <s v="'The Pendulum Swings' is a three-act dark comedy that sees Frank and Michael await their execution on Death Row."/>
    <n v="1250"/>
    <n v="430"/>
    <x v="2"/>
    <x v="1"/>
    <x v="1"/>
    <n v="1425124800"/>
    <n v="1421596356"/>
    <x v="4069"/>
    <x v="4047"/>
    <x v="0"/>
    <b v="0"/>
    <n v="13"/>
    <x v="1"/>
    <x v="6"/>
  </r>
  <r>
    <x v="4070"/>
    <x v="4063"/>
    <s v="V-Day Southern Utah University 2015 and Second Studio Players presents: The Vagina Monologues"/>
    <n v="1000"/>
    <n v="165"/>
    <x v="2"/>
    <x v="0"/>
    <x v="0"/>
    <n v="1425178800"/>
    <n v="1422374420"/>
    <x v="4070"/>
    <x v="4048"/>
    <x v="0"/>
    <b v="0"/>
    <n v="6"/>
    <x v="1"/>
    <x v="6"/>
  </r>
  <r>
    <x v="4071"/>
    <x v="4064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x v="4071"/>
    <x v="4049"/>
    <x v="2"/>
    <b v="0"/>
    <n v="0"/>
    <x v="1"/>
    <x v="6"/>
  </r>
  <r>
    <x v="4072"/>
    <x v="4065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x v="4072"/>
    <x v="4050"/>
    <x v="3"/>
    <b v="0"/>
    <n v="2"/>
    <x v="1"/>
    <x v="6"/>
  </r>
  <r>
    <x v="4073"/>
    <x v="4066"/>
    <s v="OTHELLO, directed by Daniel Echevarria. A tragedy that highlights political corruption and the madness that can come out of love."/>
    <n v="3500"/>
    <n v="37"/>
    <x v="2"/>
    <x v="0"/>
    <x v="0"/>
    <n v="1431144000"/>
    <n v="1426407426"/>
    <x v="4073"/>
    <x v="4051"/>
    <x v="0"/>
    <b v="0"/>
    <n v="2"/>
    <x v="1"/>
    <x v="6"/>
  </r>
  <r>
    <x v="4074"/>
    <x v="4067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x v="4074"/>
    <x v="4052"/>
    <x v="0"/>
    <b v="0"/>
    <n v="21"/>
    <x v="1"/>
    <x v="6"/>
  </r>
  <r>
    <x v="4075"/>
    <x v="4068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x v="4075"/>
    <x v="4053"/>
    <x v="3"/>
    <b v="0"/>
    <n v="13"/>
    <x v="1"/>
    <x v="6"/>
  </r>
  <r>
    <x v="4076"/>
    <x v="4069"/>
    <s v="A play to raise awareness about the effects of mental illness on a military family in the Cold War area."/>
    <n v="700"/>
    <n v="0"/>
    <x v="2"/>
    <x v="0"/>
    <x v="0"/>
    <n v="1413921060"/>
    <n v="1411499149"/>
    <x v="4076"/>
    <x v="4054"/>
    <x v="3"/>
    <b v="0"/>
    <n v="0"/>
    <x v="1"/>
    <x v="6"/>
  </r>
  <r>
    <x v="4077"/>
    <x v="4070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x v="4077"/>
    <x v="4055"/>
    <x v="2"/>
    <b v="0"/>
    <n v="6"/>
    <x v="1"/>
    <x v="6"/>
  </r>
  <r>
    <x v="4078"/>
    <x v="4071"/>
    <s v="Theatre Memoire are a High Wycombe based theatre company. Performing plays about multi-culturalism and interconectedness."/>
    <n v="250"/>
    <n v="0"/>
    <x v="2"/>
    <x v="1"/>
    <x v="1"/>
    <n v="1485543242"/>
    <n v="1482951242"/>
    <x v="4078"/>
    <x v="4056"/>
    <x v="1"/>
    <b v="0"/>
    <n v="0"/>
    <x v="1"/>
    <x v="6"/>
  </r>
  <r>
    <x v="4079"/>
    <x v="4072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x v="4079"/>
    <x v="4057"/>
    <x v="2"/>
    <b v="0"/>
    <n v="1"/>
    <x v="1"/>
    <x v="6"/>
  </r>
  <r>
    <x v="4080"/>
    <x v="4073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x v="4080"/>
    <x v="4058"/>
    <x v="2"/>
    <b v="0"/>
    <n v="0"/>
    <x v="1"/>
    <x v="6"/>
  </r>
  <r>
    <x v="4081"/>
    <x v="4074"/>
    <s v="AUTheatreWing is a student theatre association fostering the development of the dramatic arts at our university."/>
    <n v="2224"/>
    <n v="350"/>
    <x v="2"/>
    <x v="0"/>
    <x v="0"/>
    <n v="1425819425"/>
    <n v="1423231025"/>
    <x v="4081"/>
    <x v="4059"/>
    <x v="0"/>
    <b v="0"/>
    <n v="12"/>
    <x v="1"/>
    <x v="6"/>
  </r>
  <r>
    <x v="4082"/>
    <x v="4075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x v="4082"/>
    <x v="4060"/>
    <x v="0"/>
    <b v="0"/>
    <n v="2"/>
    <x v="1"/>
    <x v="6"/>
  </r>
  <r>
    <x v="4083"/>
    <x v="4076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x v="4083"/>
    <x v="4061"/>
    <x v="2"/>
    <b v="0"/>
    <n v="6"/>
    <x v="1"/>
    <x v="6"/>
  </r>
  <r>
    <x v="4084"/>
    <x v="4077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x v="4084"/>
    <x v="4062"/>
    <x v="2"/>
    <b v="0"/>
    <n v="1"/>
    <x v="1"/>
    <x v="6"/>
  </r>
  <r>
    <x v="4085"/>
    <x v="4078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x v="4085"/>
    <x v="4063"/>
    <x v="0"/>
    <b v="0"/>
    <n v="1"/>
    <x v="1"/>
    <x v="6"/>
  </r>
  <r>
    <x v="4086"/>
    <x v="4079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x v="4086"/>
    <x v="4064"/>
    <x v="0"/>
    <b v="0"/>
    <n v="5"/>
    <x v="1"/>
    <x v="6"/>
  </r>
  <r>
    <x v="4087"/>
    <x v="4080"/>
    <s v="Comedy Stage Play"/>
    <n v="9600"/>
    <n v="0"/>
    <x v="2"/>
    <x v="0"/>
    <x v="0"/>
    <n v="1468777786"/>
    <n v="1466185786"/>
    <x v="4087"/>
    <x v="4065"/>
    <x v="2"/>
    <b v="0"/>
    <n v="0"/>
    <x v="1"/>
    <x v="6"/>
  </r>
  <r>
    <x v="4088"/>
    <x v="4081"/>
    <s v="Young persons theatre company working in deprived area seeking funding for children's theatrical production."/>
    <n v="2000"/>
    <n v="216"/>
    <x v="2"/>
    <x v="1"/>
    <x v="1"/>
    <n v="1421403960"/>
    <n v="1418827324"/>
    <x v="4088"/>
    <x v="4066"/>
    <x v="0"/>
    <b v="0"/>
    <n v="3"/>
    <x v="1"/>
    <x v="6"/>
  </r>
  <r>
    <x v="4089"/>
    <x v="4082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x v="4089"/>
    <x v="4067"/>
    <x v="0"/>
    <b v="0"/>
    <n v="8"/>
    <x v="1"/>
    <x v="6"/>
  </r>
  <r>
    <x v="4090"/>
    <x v="4083"/>
    <s v="A gripping re-enactment of a true breast cancer survival story, highlighted with inspiration and laughter!"/>
    <n v="1000"/>
    <n v="32"/>
    <x v="2"/>
    <x v="0"/>
    <x v="0"/>
    <n v="1438959600"/>
    <n v="1437754137"/>
    <x v="4090"/>
    <x v="4068"/>
    <x v="0"/>
    <b v="0"/>
    <n v="3"/>
    <x v="1"/>
    <x v="6"/>
  </r>
  <r>
    <x v="4091"/>
    <x v="4084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x v="4091"/>
    <x v="4069"/>
    <x v="0"/>
    <b v="0"/>
    <n v="8"/>
    <x v="1"/>
    <x v="6"/>
  </r>
  <r>
    <x v="4092"/>
    <x v="4085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x v="4092"/>
    <x v="4070"/>
    <x v="0"/>
    <b v="0"/>
    <n v="1"/>
    <x v="1"/>
    <x v="6"/>
  </r>
  <r>
    <x v="4093"/>
    <x v="4086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x v="4093"/>
    <x v="4071"/>
    <x v="0"/>
    <b v="0"/>
    <n v="4"/>
    <x v="1"/>
    <x v="6"/>
  </r>
  <r>
    <x v="4094"/>
    <x v="4087"/>
    <s v="Live at the Speakeasy with Ryan Anderson is a local talk show! Showcasing local artist, special guest, and talented bands."/>
    <n v="2000"/>
    <n v="730"/>
    <x v="2"/>
    <x v="0"/>
    <x v="0"/>
    <n v="1413953940"/>
    <n v="1410141900"/>
    <x v="4094"/>
    <x v="4072"/>
    <x v="3"/>
    <b v="0"/>
    <n v="8"/>
    <x v="1"/>
    <x v="6"/>
  </r>
  <r>
    <x v="4095"/>
    <x v="4088"/>
    <s v="Proyecto teatral dirigido por MartÃ­n Acosta que habla y reflexiona sobre el amor y su naturaleza."/>
    <n v="30000"/>
    <n v="800"/>
    <x v="2"/>
    <x v="14"/>
    <x v="10"/>
    <n v="1482108350"/>
    <n v="1479516350"/>
    <x v="4095"/>
    <x v="4073"/>
    <x v="2"/>
    <b v="0"/>
    <n v="1"/>
    <x v="1"/>
    <x v="6"/>
  </r>
  <r>
    <x v="4096"/>
    <x v="4089"/>
    <s v="Theatre for Life believes in unlocking young people's creativity, developing self belief and creating positive opportunities."/>
    <n v="3500"/>
    <n v="400"/>
    <x v="2"/>
    <x v="1"/>
    <x v="1"/>
    <n v="1488271860"/>
    <n v="1484484219"/>
    <x v="4096"/>
    <x v="4074"/>
    <x v="1"/>
    <b v="0"/>
    <n v="5"/>
    <x v="1"/>
    <x v="6"/>
  </r>
  <r>
    <x v="4097"/>
    <x v="4090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x v="4097"/>
    <x v="4075"/>
    <x v="2"/>
    <b v="0"/>
    <n v="0"/>
    <x v="1"/>
    <x v="6"/>
  </r>
  <r>
    <x v="4098"/>
    <x v="4091"/>
    <s v="Community Youth play, written by and performed by the youth about finding joy in the simple things in life"/>
    <n v="75000"/>
    <n v="0"/>
    <x v="2"/>
    <x v="0"/>
    <x v="0"/>
    <n v="1465060797"/>
    <n v="1462468797"/>
    <x v="4098"/>
    <x v="4076"/>
    <x v="2"/>
    <b v="0"/>
    <n v="0"/>
    <x v="1"/>
    <x v="6"/>
  </r>
  <r>
    <x v="4099"/>
    <x v="4092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x v="4099"/>
    <x v="4077"/>
    <x v="2"/>
    <b v="0"/>
    <n v="1"/>
    <x v="1"/>
    <x v="6"/>
  </r>
  <r>
    <x v="4100"/>
    <x v="4093"/>
    <s v="How does war change a family?  A peek into one family's kitchen as their soldier fights in Iraq."/>
    <n v="270"/>
    <n v="0"/>
    <x v="2"/>
    <x v="0"/>
    <x v="0"/>
    <n v="1414205990"/>
    <n v="1413341990"/>
    <x v="4100"/>
    <x v="4078"/>
    <x v="3"/>
    <b v="0"/>
    <n v="0"/>
    <x v="1"/>
    <x v="6"/>
  </r>
  <r>
    <x v="4101"/>
    <x v="4094"/>
    <s v="This is a Comedic Story about a young boy who saw the image of the perfect woman and from that point searched for someone similar"/>
    <n v="600"/>
    <n v="0"/>
    <x v="2"/>
    <x v="0"/>
    <x v="0"/>
    <n v="1485380482"/>
    <n v="1482788482"/>
    <x v="4101"/>
    <x v="4079"/>
    <x v="1"/>
    <b v="0"/>
    <n v="0"/>
    <x v="1"/>
    <x v="6"/>
  </r>
  <r>
    <x v="4102"/>
    <x v="4095"/>
    <s v="Local Community theater to get up and running in the Idaho Falls area. Something new, something different!"/>
    <n v="500"/>
    <n v="137"/>
    <x v="2"/>
    <x v="0"/>
    <x v="0"/>
    <n v="1463343673"/>
    <n v="1460751673"/>
    <x v="4102"/>
    <x v="4080"/>
    <x v="2"/>
    <b v="0"/>
    <n v="6"/>
    <x v="1"/>
    <x v="6"/>
  </r>
  <r>
    <x v="4103"/>
    <x v="4096"/>
    <s v="Weather Men is a play, written by Nathan Black.  A comedy/drama that explores the question of 'why people stay together?'"/>
    <n v="1000"/>
    <n v="100"/>
    <x v="2"/>
    <x v="0"/>
    <x v="0"/>
    <n v="1440613920"/>
    <n v="1435953566"/>
    <x v="4103"/>
    <x v="4081"/>
    <x v="0"/>
    <b v="0"/>
    <n v="6"/>
    <x v="1"/>
    <x v="6"/>
  </r>
  <r>
    <x v="4104"/>
    <x v="4097"/>
    <s v="PETER PAN, written by Ebony Rattle, is a new retelling of the classic play by J.M. Barrie about a boy who refused to grow up."/>
    <n v="3000"/>
    <n v="641"/>
    <x v="2"/>
    <x v="2"/>
    <x v="2"/>
    <n v="1477550434"/>
    <n v="1474958434"/>
    <x v="4104"/>
    <x v="4082"/>
    <x v="2"/>
    <b v="0"/>
    <n v="14"/>
    <x v="1"/>
    <x v="6"/>
  </r>
  <r>
    <x v="4105"/>
    <x v="4098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x v="4105"/>
    <x v="4083"/>
    <x v="2"/>
    <b v="0"/>
    <n v="6"/>
    <x v="1"/>
    <x v="6"/>
  </r>
  <r>
    <x v="4106"/>
    <x v="4099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x v="4106"/>
    <x v="4084"/>
    <x v="0"/>
    <b v="0"/>
    <n v="33"/>
    <x v="1"/>
    <x v="6"/>
  </r>
  <r>
    <x v="4107"/>
    <x v="4100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x v="4107"/>
    <x v="4085"/>
    <x v="3"/>
    <b v="0"/>
    <n v="4"/>
    <x v="1"/>
    <x v="6"/>
  </r>
  <r>
    <x v="4108"/>
    <x v="4101"/>
    <s v="We are producing and directing a stage play that will focus on relationships and the stereotypes/truths that prohibit growth."/>
    <n v="3000"/>
    <n v="59"/>
    <x v="2"/>
    <x v="0"/>
    <x v="0"/>
    <n v="1488517200"/>
    <n v="1485909937"/>
    <x v="4108"/>
    <x v="4086"/>
    <x v="1"/>
    <b v="0"/>
    <n v="1"/>
    <x v="1"/>
    <x v="6"/>
  </r>
  <r>
    <x v="4109"/>
    <x v="4102"/>
    <s v="Jack the Lad - a new play that explores how far the boundaries of friendship will stretch when morality and loyalties clash."/>
    <n v="500"/>
    <n v="0"/>
    <x v="2"/>
    <x v="1"/>
    <x v="1"/>
    <n v="1448805404"/>
    <n v="1446209804"/>
    <x v="4109"/>
    <x v="4087"/>
    <x v="0"/>
    <b v="0"/>
    <n v="0"/>
    <x v="1"/>
    <x v="6"/>
  </r>
  <r>
    <x v="4110"/>
    <x v="4103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x v="4110"/>
    <x v="4088"/>
    <x v="2"/>
    <b v="0"/>
    <n v="6"/>
    <x v="1"/>
    <x v="6"/>
  </r>
  <r>
    <x v="4111"/>
    <x v="4104"/>
    <s v="REBORN IN LOVE is the sequel to REBORN FROM ABOVE: A Tale of Eternal Love.  This is part two, of a One-Act play series."/>
    <n v="3000"/>
    <n v="94"/>
    <x v="2"/>
    <x v="0"/>
    <x v="0"/>
    <n v="1424747740"/>
    <n v="1422155740"/>
    <x v="4111"/>
    <x v="4089"/>
    <x v="0"/>
    <b v="0"/>
    <n v="6"/>
    <x v="1"/>
    <x v="6"/>
  </r>
  <r>
    <x v="4112"/>
    <x v="4105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x v="4112"/>
    <x v="4090"/>
    <x v="2"/>
    <b v="0"/>
    <n v="1"/>
    <x v="1"/>
    <x v="6"/>
  </r>
  <r>
    <x v="4113"/>
    <x v="4106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x v="4113"/>
    <x v="4091"/>
    <x v="2"/>
    <b v="0"/>
    <n v="3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F4626-21C1-4CDC-A335-65814B1CB6B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D18" firstHeaderRow="1" firstDataRow="2" firstDataCol="1" rowPageCount="2" colPageCount="1"/>
  <pivotFields count="19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 sortType="ascending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 sd="0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dataField="1" showAll="0"/>
    <pivotField showAll="0">
      <items count="3">
        <item x="1"/>
        <item x="0"/>
        <item t="default"/>
      </items>
    </pivotField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1"/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2">
    <pageField fld="12" hier="-1"/>
    <pageField fld="16" hier="-1"/>
  </pageFields>
  <dataFields count="1">
    <dataField name="Sum of backers_count" fld="1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683B-41DF-4EF9-A36D-527A2D53F227}">
  <dimension ref="A1:D18"/>
  <sheetViews>
    <sheetView workbookViewId="0">
      <selection activeCell="J22" sqref="J22"/>
    </sheetView>
  </sheetViews>
  <sheetFormatPr defaultRowHeight="14.75" x14ac:dyDescent="0.75"/>
  <cols>
    <col min="1" max="1" width="22.1328125" bestFit="1" customWidth="1"/>
    <col min="2" max="2" width="15.1796875" bestFit="1" customWidth="1"/>
    <col min="3" max="3" width="5.40625" bestFit="1" customWidth="1"/>
    <col min="4" max="6" width="10.58984375" bestFit="1" customWidth="1"/>
    <col min="7" max="11" width="1.6796875" bestFit="1" customWidth="1"/>
    <col min="12" max="101" width="2.6796875" bestFit="1" customWidth="1"/>
    <col min="102" max="1001" width="3.6796875" bestFit="1" customWidth="1"/>
    <col min="1002" max="4115" width="4.6796875" bestFit="1" customWidth="1"/>
    <col min="4116" max="4116" width="10.58984375" bestFit="1" customWidth="1"/>
  </cols>
  <sheetData>
    <row r="1" spans="1:4" x14ac:dyDescent="0.75">
      <c r="A1" s="11" t="s">
        <v>8306</v>
      </c>
      <c r="B1" t="s">
        <v>8308</v>
      </c>
    </row>
    <row r="2" spans="1:4" x14ac:dyDescent="0.75">
      <c r="A2" s="11" t="s">
        <v>8305</v>
      </c>
      <c r="B2" t="s">
        <v>8269</v>
      </c>
    </row>
    <row r="4" spans="1:4" x14ac:dyDescent="0.75">
      <c r="A4" s="11" t="s">
        <v>8312</v>
      </c>
      <c r="B4" s="11" t="s">
        <v>8309</v>
      </c>
    </row>
    <row r="5" spans="1:4" x14ac:dyDescent="0.75">
      <c r="A5" s="11" t="s">
        <v>8311</v>
      </c>
      <c r="B5" t="s">
        <v>8218</v>
      </c>
      <c r="C5" t="s">
        <v>8220</v>
      </c>
      <c r="D5" t="s">
        <v>8310</v>
      </c>
    </row>
    <row r="6" spans="1:4" x14ac:dyDescent="0.75">
      <c r="A6" s="12" t="s">
        <v>8319</v>
      </c>
      <c r="B6" s="13">
        <v>1729</v>
      </c>
      <c r="C6" s="13">
        <v>135</v>
      </c>
      <c r="D6" s="13">
        <v>1864</v>
      </c>
    </row>
    <row r="7" spans="1:4" x14ac:dyDescent="0.75">
      <c r="A7" s="12" t="s">
        <v>8323</v>
      </c>
      <c r="B7" s="13">
        <v>1893</v>
      </c>
      <c r="C7" s="13">
        <v>345</v>
      </c>
      <c r="D7" s="13">
        <v>2238</v>
      </c>
    </row>
    <row r="8" spans="1:4" x14ac:dyDescent="0.75">
      <c r="A8" s="12" t="s">
        <v>8320</v>
      </c>
      <c r="B8" s="13">
        <v>3196</v>
      </c>
      <c r="C8" s="13">
        <v>116</v>
      </c>
      <c r="D8" s="13">
        <v>3312</v>
      </c>
    </row>
    <row r="9" spans="1:4" x14ac:dyDescent="0.75">
      <c r="A9" s="12" t="s">
        <v>8324</v>
      </c>
      <c r="B9" s="13">
        <v>2449</v>
      </c>
      <c r="C9" s="13">
        <v>186</v>
      </c>
      <c r="D9" s="13">
        <v>2635</v>
      </c>
    </row>
    <row r="10" spans="1:4" x14ac:dyDescent="0.75">
      <c r="A10" s="12" t="s">
        <v>8322</v>
      </c>
      <c r="B10" s="13">
        <v>3773</v>
      </c>
      <c r="C10" s="13">
        <v>268</v>
      </c>
      <c r="D10" s="13">
        <v>4041</v>
      </c>
    </row>
    <row r="11" spans="1:4" x14ac:dyDescent="0.75">
      <c r="A11" s="12" t="s">
        <v>8314</v>
      </c>
      <c r="B11" s="13">
        <v>4512</v>
      </c>
      <c r="C11" s="13">
        <v>333</v>
      </c>
      <c r="D11" s="13">
        <v>4845</v>
      </c>
    </row>
    <row r="12" spans="1:4" x14ac:dyDescent="0.75">
      <c r="A12" s="12" t="s">
        <v>8315</v>
      </c>
      <c r="B12" s="13">
        <v>5251</v>
      </c>
      <c r="C12" s="13">
        <v>299</v>
      </c>
      <c r="D12" s="13">
        <v>5550</v>
      </c>
    </row>
    <row r="13" spans="1:4" x14ac:dyDescent="0.75">
      <c r="A13" s="12" t="s">
        <v>8321</v>
      </c>
      <c r="B13" s="13">
        <v>4155</v>
      </c>
      <c r="C13" s="13">
        <v>271</v>
      </c>
      <c r="D13" s="13">
        <v>4426</v>
      </c>
    </row>
    <row r="14" spans="1:4" x14ac:dyDescent="0.75">
      <c r="A14" s="12" t="s">
        <v>8316</v>
      </c>
      <c r="B14" s="13">
        <v>3016</v>
      </c>
      <c r="C14" s="13">
        <v>138</v>
      </c>
      <c r="D14" s="13">
        <v>3154</v>
      </c>
    </row>
    <row r="15" spans="1:4" x14ac:dyDescent="0.75">
      <c r="A15" s="12" t="s">
        <v>8317</v>
      </c>
      <c r="B15" s="13">
        <v>2708</v>
      </c>
      <c r="C15" s="13">
        <v>431</v>
      </c>
      <c r="D15" s="13">
        <v>3139</v>
      </c>
    </row>
    <row r="16" spans="1:4" x14ac:dyDescent="0.75">
      <c r="A16" s="12" t="s">
        <v>8318</v>
      </c>
      <c r="B16" s="13">
        <v>4052</v>
      </c>
      <c r="C16" s="13">
        <v>185</v>
      </c>
      <c r="D16" s="13">
        <v>4237</v>
      </c>
    </row>
    <row r="17" spans="1:4" x14ac:dyDescent="0.75">
      <c r="A17" s="12" t="s">
        <v>8313</v>
      </c>
      <c r="B17" s="13">
        <v>2298</v>
      </c>
      <c r="C17" s="13">
        <v>77</v>
      </c>
      <c r="D17" s="13">
        <v>2375</v>
      </c>
    </row>
    <row r="18" spans="1:4" x14ac:dyDescent="0.75">
      <c r="A18" s="12" t="s">
        <v>8310</v>
      </c>
      <c r="B18" s="13">
        <v>39032</v>
      </c>
      <c r="C18" s="13">
        <v>2784</v>
      </c>
      <c r="D18" s="13">
        <v>41816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024E-CF09-4478-BB64-3E81675E4250}">
  <dimension ref="A1:H13"/>
  <sheetViews>
    <sheetView tabSelected="1" workbookViewId="0">
      <selection activeCell="J5" sqref="J5"/>
    </sheetView>
  </sheetViews>
  <sheetFormatPr defaultRowHeight="14.75" x14ac:dyDescent="0.75"/>
  <cols>
    <col min="1" max="1" width="16.86328125" customWidth="1"/>
    <col min="2" max="2" width="11.26953125" customWidth="1"/>
    <col min="4" max="4" width="10.453125" customWidth="1"/>
    <col min="6" max="6" width="13.31640625" customWidth="1"/>
    <col min="7" max="8" width="11.26953125" customWidth="1"/>
  </cols>
  <sheetData>
    <row r="1" spans="1:8" ht="29.5" x14ac:dyDescent="0.75">
      <c r="A1" s="2" t="s">
        <v>8325</v>
      </c>
      <c r="B1" s="2" t="s">
        <v>8326</v>
      </c>
      <c r="C1" s="2" t="s">
        <v>8327</v>
      </c>
      <c r="D1" s="2" t="s">
        <v>8328</v>
      </c>
      <c r="E1" s="2" t="s">
        <v>8329</v>
      </c>
      <c r="F1" s="2" t="s">
        <v>8330</v>
      </c>
      <c r="G1" s="2" t="s">
        <v>8331</v>
      </c>
      <c r="H1" s="2" t="s">
        <v>8332</v>
      </c>
    </row>
    <row r="2" spans="1:8" x14ac:dyDescent="0.75">
      <c r="A2" t="s">
        <v>8333</v>
      </c>
      <c r="B2">
        <f>COUNTIFS(Kickstarter!$E:$E,"&lt;1000",Kickstarter!$F:$F,"Successful",Kickstarter!$Q:$Q,"theater/plays")</f>
        <v>116</v>
      </c>
      <c r="C2">
        <f>COUNTIFS(Kickstarter!$E:$E,"&lt;1000",Kickstarter!$F:$F,"Failed",Kickstarter!$Q:$Q,"theater/plays")</f>
        <v>305</v>
      </c>
      <c r="D2">
        <f>COUNTIFS(Kickstarter!$E:$E,"&lt;1000",Kickstarter!$F:$F,"Canceled",Kickstarter!$Q:$Q,"theater/plays")</f>
        <v>0</v>
      </c>
      <c r="E2">
        <f>SUM(B2+C2+D2)</f>
        <v>421</v>
      </c>
      <c r="F2" s="14">
        <f>(B2/E2)</f>
        <v>0.27553444180522563</v>
      </c>
      <c r="G2" s="14">
        <f>(C2/E2)</f>
        <v>0.72446555819477432</v>
      </c>
      <c r="H2" s="14">
        <f>(D2/E2)</f>
        <v>0</v>
      </c>
    </row>
    <row r="3" spans="1:8" x14ac:dyDescent="0.75">
      <c r="A3" t="s">
        <v>8334</v>
      </c>
      <c r="B3">
        <f>COUNTIFS(Kickstarter!$E:$E,"&gt;=1000",Kickstarter!$E:$E,"&lt;4999",Kickstarter!$F:$F,"Successful",Kickstarter!$Q:$Q,"theater/plays")</f>
        <v>402</v>
      </c>
      <c r="C3">
        <f>COUNTIFS(Kickstarter!$E:$E,"&gt;=1000",Kickstarter!$E:$E,"&lt;4999",Kickstarter!$F:$F,"Failed",Kickstarter!$Q:$Q,"theater/plays")</f>
        <v>43</v>
      </c>
      <c r="D3">
        <f>COUNTIFS(Kickstarter!$E:$E,"&gt;=1000",Kickstarter!$E:$E,"&lt;4999",Kickstarter!$F:$F,"Canceled",Kickstarter!$Q:$Q,"theater/plays")</f>
        <v>0</v>
      </c>
      <c r="E3">
        <f t="shared" ref="E3:E13" si="0">SUM(B3+C3+D3)</f>
        <v>445</v>
      </c>
      <c r="F3" s="14">
        <f t="shared" ref="F3:F13" si="1">(B3/E3)</f>
        <v>0.90337078651685399</v>
      </c>
      <c r="G3" s="14">
        <f t="shared" ref="G3:G13" si="2">(C3/E3)</f>
        <v>9.662921348314607E-2</v>
      </c>
      <c r="H3" s="14">
        <f t="shared" ref="H3:H13" si="3">(D3/E3)</f>
        <v>0</v>
      </c>
    </row>
    <row r="4" spans="1:8" x14ac:dyDescent="0.75">
      <c r="A4" t="s">
        <v>8335</v>
      </c>
      <c r="B4">
        <f>COUNTIFS(Kickstarter!$E:$E,"&gt;=5000",Kickstarter!$E:$E,"&lt;9999",Kickstarter!$F:$F,"Successful",Kickstarter!$Q:$Q,"theater/plays")</f>
        <v>100</v>
      </c>
      <c r="C4">
        <f>COUNTIFS(Kickstarter!$E:$E,"&gt;=5000",Kickstarter!$E:$E,"&lt;9999",Kickstarter!$F:$F,"Failed",Kickstarter!$Q:$Q,"theater/plays")</f>
        <v>3</v>
      </c>
      <c r="D4">
        <f>COUNTIFS(Kickstarter!$E:$E,"&gt;=5000",Kickstarter!$E:$E,"&lt;9999",Kickstarter!$F:$F,"Canceled",Kickstarter!$Q:$Q,"theater/plays")</f>
        <v>0</v>
      </c>
      <c r="E4">
        <f t="shared" si="0"/>
        <v>103</v>
      </c>
      <c r="F4" s="14">
        <f t="shared" si="1"/>
        <v>0.970873786407767</v>
      </c>
      <c r="G4" s="14">
        <f t="shared" si="2"/>
        <v>2.9126213592233011E-2</v>
      </c>
      <c r="H4" s="14">
        <f t="shared" si="3"/>
        <v>0</v>
      </c>
    </row>
    <row r="5" spans="1:8" x14ac:dyDescent="0.75">
      <c r="A5" t="s">
        <v>8336</v>
      </c>
      <c r="B5">
        <f>COUNTIFS(Kickstarter!$E:$E,"&gt;=10000",Kickstarter!$E:$E,"&lt;14999",Kickstarter!$F:$F,"Successful")</f>
        <v>178</v>
      </c>
      <c r="C5">
        <f>COUNTIFS(Kickstarter!$E:$E,"&gt;=10000",Kickstarter!$E:$E,"&lt;14999",Kickstarter!$F:$F,"Failed",Kickstarter!$Q:$Q,"theater/plays")</f>
        <v>2</v>
      </c>
      <c r="D5">
        <f>COUNTIFS(Kickstarter!$E:$E,"&gt;=10000",Kickstarter!$E:$E,"&lt;14999",Kickstarter!$F:$F,"Canceled",Kickstarter!$Q:$Q,"theater/plays")</f>
        <v>0</v>
      </c>
      <c r="E5">
        <f t="shared" si="0"/>
        <v>180</v>
      </c>
      <c r="F5" s="14">
        <f t="shared" si="1"/>
        <v>0.98888888888888893</v>
      </c>
      <c r="G5" s="14">
        <f t="shared" si="2"/>
        <v>1.1111111111111112E-2</v>
      </c>
      <c r="H5" s="14">
        <f t="shared" si="3"/>
        <v>0</v>
      </c>
    </row>
    <row r="6" spans="1:8" x14ac:dyDescent="0.75">
      <c r="A6" t="s">
        <v>8337</v>
      </c>
      <c r="B6">
        <f>COUNTIFS(Kickstarter!$E:$E,"&gt;=15000",Kickstarter!$E:$E,"&lt;19999",Kickstarter!$F:$F,"Successful",Kickstarter!$Q:$Q,"theater/plays")</f>
        <v>14</v>
      </c>
      <c r="C6">
        <f>COUNTIFS(Kickstarter!$E:$E,"&gt;=15000",Kickstarter!$E:$E,"&lt;19999",Kickstarter!$F:$F,"Failed",Kickstarter!$Q:$Q,"theater/plays")</f>
        <v>0</v>
      </c>
      <c r="D6">
        <f>COUNTIFS(Kickstarter!$E:$E,"&gt;=15000",Kickstarter!$E:$E,"&lt;19999",Kickstarter!$F:$F,"Canceled",Kickstarter!$Q:$Q,"theater/plays")</f>
        <v>0</v>
      </c>
      <c r="E6">
        <f t="shared" si="0"/>
        <v>14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75">
      <c r="A7" t="s">
        <v>8338</v>
      </c>
      <c r="B7">
        <f>COUNTIFS(Kickstarter!$E:$E,"&gt;=20000",Kickstarter!$E:$E,"&lt;24999",Kickstarter!$F:$F,"Successful",Kickstarter!$Q:$Q,"theater/plays")</f>
        <v>8</v>
      </c>
      <c r="C7">
        <f>COUNTIFS(Kickstarter!$E:$E,"&gt;=20000",Kickstarter!$E:$E,"&lt;24999",Kickstarter!$F:$F,"Failed")</f>
        <v>6</v>
      </c>
      <c r="D7">
        <f>COUNTIFS(Kickstarter!$E:$E,"&gt;=20000",Kickstarter!$E:$E,"&lt;24999",Kickstarter!$F:$F,"Canceled",Kickstarter!$Q:$Q,"theater/plays")</f>
        <v>0</v>
      </c>
      <c r="E7">
        <f t="shared" si="0"/>
        <v>14</v>
      </c>
      <c r="F7" s="14">
        <f t="shared" si="1"/>
        <v>0.5714285714285714</v>
      </c>
      <c r="G7" s="14">
        <f t="shared" si="2"/>
        <v>0.42857142857142855</v>
      </c>
      <c r="H7" s="14">
        <f t="shared" si="3"/>
        <v>0</v>
      </c>
    </row>
    <row r="8" spans="1:8" x14ac:dyDescent="0.75">
      <c r="A8" t="s">
        <v>8339</v>
      </c>
      <c r="B8">
        <f>COUNTIFS(Kickstarter!$E:$E,"&gt;=25000",Kickstarter!$E:$E,"&lt;29999",Kickstarter!$F:$F,"Successful",Kickstarter!$Q:$Q,"theater/plays")</f>
        <v>2</v>
      </c>
      <c r="C8">
        <f>COUNTIFS(Kickstarter!$E:$E,"&gt;=25000",Kickstarter!$E:$E,"&lt;29999",Kickstarter!$F:$F,"Failed",Kickstarter!$Q:$Q,"theater/plays")</f>
        <v>0</v>
      </c>
      <c r="D8">
        <f>COUNTIFS(Kickstarter!$E:$E,"&gt;=25000",Kickstarter!$E:$E,"&lt;29999",Kickstarter!$F:$F,"Canceled",Kickstarter!$Q:$Q,"theater/plays")</f>
        <v>0</v>
      </c>
      <c r="E8">
        <f t="shared" si="0"/>
        <v>2</v>
      </c>
      <c r="F8" s="14">
        <f t="shared" si="1"/>
        <v>1</v>
      </c>
      <c r="G8" s="14">
        <f t="shared" si="2"/>
        <v>0</v>
      </c>
      <c r="H8" s="14">
        <f t="shared" si="3"/>
        <v>0</v>
      </c>
    </row>
    <row r="9" spans="1:8" x14ac:dyDescent="0.75">
      <c r="A9" t="s">
        <v>8340</v>
      </c>
      <c r="B9">
        <f>COUNTIFS(Kickstarter!$E:$E,"&gt;=30000",Kickstarter!$E:$E,"&lt;34999",Kickstarter!$F:$F,"Successful",Kickstarter!$Q:$Q,"theater/plays")</f>
        <v>3</v>
      </c>
      <c r="C9">
        <f>COUNTIFS(Kickstarter!$E:$E,"&gt;=30000",Kickstarter!$E:$E,"&lt;34999",Kickstarter!$F:$F,"Failed",Kickstarter!$Q:$Q,"theater/plays")</f>
        <v>0</v>
      </c>
      <c r="D9">
        <f>COUNTIFS(Kickstarter!$E:$E,"&gt;=30000",Kickstarter!$E:$E,"&lt;34999",Kickstarter!$F:$F,"Canceled",Kickstarter!$Q:$Q,"theater/plays")</f>
        <v>0</v>
      </c>
      <c r="E9">
        <f t="shared" si="0"/>
        <v>3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75">
      <c r="A10" t="s">
        <v>8341</v>
      </c>
      <c r="B10">
        <f>COUNTIFS(Kickstarter!$E:$E,"&gt;=35000",Kickstarter!$E:$E,"&lt;39999",Kickstarter!$F:$F,"Successful",Kickstarter!$Q:$Q,"theater/plays")</f>
        <v>2</v>
      </c>
      <c r="C10">
        <f>COUNTIFS(Kickstarter!$E:$E,"&gt;=35000",Kickstarter!$E:$E,"&lt;39999",Kickstarter!$F:$F,"Failed",Kickstarter!$Q:$Q,"theater/plays")</f>
        <v>0</v>
      </c>
      <c r="D10">
        <f>COUNTIFS(Kickstarter!$E:$E,"&gt;=35000",Kickstarter!$E:$E,"&lt;39999",Kickstarter!$F:$F,"Canceled",Kickstarter!$Q:$Q,"theater/plays")</f>
        <v>0</v>
      </c>
      <c r="E10">
        <f t="shared" si="0"/>
        <v>2</v>
      </c>
      <c r="F10" s="14">
        <f t="shared" si="1"/>
        <v>1</v>
      </c>
      <c r="G10" s="14">
        <f t="shared" si="2"/>
        <v>0</v>
      </c>
      <c r="H10" s="14">
        <f t="shared" si="3"/>
        <v>0</v>
      </c>
    </row>
    <row r="11" spans="1:8" x14ac:dyDescent="0.75">
      <c r="A11" t="s">
        <v>8342</v>
      </c>
      <c r="B11">
        <f>COUNTIFS(Kickstarter!$E:$E,"&gt;=40000",Kickstarter!$E:$E,"&lt;44999",Kickstarter!$F:$F,"Successful")</f>
        <v>19</v>
      </c>
      <c r="C11">
        <f>COUNTIFS(Kickstarter!$E:$E,"&gt;=40000",Kickstarter!$E:$E,"&lt;44999",Kickstarter!$F:$F,"Failed",Kickstarter!$Q:$Q,"theater/plays")</f>
        <v>0</v>
      </c>
      <c r="D11">
        <f>COUNTIFS(Kickstarter!$E:$E,"&gt;=40000",Kickstarter!$E:$E,"&lt;44999",Kickstarter!$F:$F,"Canceled",Kickstarter!$Q:$Q,"theater/plays")</f>
        <v>0</v>
      </c>
      <c r="E11">
        <f t="shared" si="0"/>
        <v>19</v>
      </c>
      <c r="F11" s="14">
        <f t="shared" si="1"/>
        <v>1</v>
      </c>
      <c r="G11" s="14">
        <f t="shared" si="2"/>
        <v>0</v>
      </c>
      <c r="H11" s="14">
        <f t="shared" si="3"/>
        <v>0</v>
      </c>
    </row>
    <row r="12" spans="1:8" x14ac:dyDescent="0.75">
      <c r="A12" t="s">
        <v>8344</v>
      </c>
      <c r="B12">
        <f>COUNTIFS(Kickstarter!$E:$E,"&gt;=45000",Kickstarter!$E:$E,"&lt;49999",Kickstarter!$F:$F,"Successful",Kickstarter!$Q:$Q,"theater/plays")</f>
        <v>0</v>
      </c>
      <c r="C12">
        <f>COUNTIFS(Kickstarter!$E:$E,"&gt;=45000",Kickstarter!$E:$E,"&lt;49999",Kickstarter!$F:$F,"Failed",Kickstarter!$Q:$Q,"theater/plays")</f>
        <v>0</v>
      </c>
      <c r="D12">
        <f>COUNTIFS(Kickstarter!$E:$E,"&gt;=45000",Kickstarter!$E:$E,"&lt;49999",Kickstarter!$F:$F,"Canceled",Kickstarter!$Q:$Q,"theater/plays")</f>
        <v>0</v>
      </c>
      <c r="E12">
        <f t="shared" si="0"/>
        <v>0</v>
      </c>
      <c r="F12" s="15" t="s">
        <v>7235</v>
      </c>
      <c r="G12" s="15" t="s">
        <v>7235</v>
      </c>
      <c r="H12" s="15" t="s">
        <v>7235</v>
      </c>
    </row>
    <row r="13" spans="1:8" x14ac:dyDescent="0.75">
      <c r="A13" t="s">
        <v>8343</v>
      </c>
      <c r="B13">
        <f>COUNTIFS(Kickstarter!$E:$E,"&gt;=50000",Kickstarter!$F:$F,"Successful",Kickstarter!$Q:$Q,"theater/plays")</f>
        <v>4</v>
      </c>
      <c r="C13">
        <f>COUNTIFS(Kickstarter!$E:$E,"&gt;=50000",Kickstarter!$F:$F,"Failed",Kickstarter!$Q:$Q,"theater/plays")</f>
        <v>0</v>
      </c>
      <c r="D13">
        <f>COUNTIFS(Kickstarter!$E:$E,"&gt;=50000",Kickstarter!$F:$F,"Canceled",Kickstarter!$Q:$Q,"theater/plays")</f>
        <v>0</v>
      </c>
      <c r="E13">
        <f t="shared" si="0"/>
        <v>4</v>
      </c>
      <c r="F13" s="14">
        <f t="shared" si="1"/>
        <v>1</v>
      </c>
      <c r="G13" s="14">
        <f t="shared" si="2"/>
        <v>0</v>
      </c>
      <c r="H13" s="14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K1299" zoomScale="95" zoomScaleNormal="95" workbookViewId="0">
      <selection activeCell="Q1304" sqref="Q1304"/>
    </sheetView>
  </sheetViews>
  <sheetFormatPr defaultColWidth="8.81640625" defaultRowHeight="14.75" x14ac:dyDescent="0.75"/>
  <cols>
    <col min="2" max="2" width="38.5" style="3" customWidth="1"/>
    <col min="3" max="3" width="40.31640625" style="3" customWidth="1"/>
    <col min="4" max="4" width="15.6796875" style="6" bestFit="1" customWidth="1"/>
    <col min="5" max="5" width="16.5" style="8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2" width="17.81640625" style="10" customWidth="1"/>
    <col min="13" max="13" width="17.81640625" customWidth="1"/>
    <col min="14" max="14" width="15.5" customWidth="1"/>
    <col min="15" max="15" width="24.5" customWidth="1"/>
    <col min="16" max="16" width="36.5" customWidth="1"/>
    <col min="17" max="17" width="41.1796875" customWidth="1"/>
  </cols>
  <sheetData>
    <row r="1" spans="1:17" ht="29.5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9" t="s">
        <v>8307</v>
      </c>
      <c r="L1" s="9" t="s">
        <v>8307</v>
      </c>
      <c r="M1" s="1" t="s">
        <v>8306</v>
      </c>
      <c r="N1" s="1" t="s">
        <v>8260</v>
      </c>
      <c r="O1" s="1" t="s">
        <v>8261</v>
      </c>
      <c r="P1" s="1" t="s">
        <v>8262</v>
      </c>
      <c r="Q1" s="1" t="s">
        <v>8305</v>
      </c>
    </row>
    <row r="2" spans="1:17" ht="44.25" x14ac:dyDescent="0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0">
        <f>(((J2/60)/60)/24)+DATE(1970,1,1)</f>
        <v>42177.007071759261</v>
      </c>
      <c r="L2" s="10">
        <f>(((I2/60)/60)/24)+DATE(1970,1,1)</f>
        <v>42208.125</v>
      </c>
      <c r="M2">
        <f>YEAR(L2)</f>
        <v>2015</v>
      </c>
      <c r="N2" t="b">
        <v>0</v>
      </c>
      <c r="O2">
        <v>182</v>
      </c>
      <c r="P2" t="b">
        <v>1</v>
      </c>
      <c r="Q2" t="s">
        <v>8263</v>
      </c>
    </row>
    <row r="3" spans="1:17" ht="29.5" x14ac:dyDescent="0.7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0">
        <f t="shared" ref="K3:K66" si="0">(((J3/60)/60)/24)+DATE(1970,1,1)</f>
        <v>42766.600497685184</v>
      </c>
      <c r="L3" s="10">
        <f t="shared" ref="L3:L66" si="1">(((I3/60)/60)/24)+DATE(1970,1,1)</f>
        <v>42796.600497685184</v>
      </c>
      <c r="M3">
        <f t="shared" ref="M3:M66" si="2">YEAR(L3)</f>
        <v>2017</v>
      </c>
      <c r="N3" t="b">
        <v>0</v>
      </c>
      <c r="O3">
        <v>79</v>
      </c>
      <c r="P3" t="b">
        <v>1</v>
      </c>
      <c r="Q3" t="s">
        <v>8263</v>
      </c>
    </row>
    <row r="4" spans="1:17" ht="44.25" x14ac:dyDescent="0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0">
        <f t="shared" si="0"/>
        <v>42405.702349537038</v>
      </c>
      <c r="L4" s="10">
        <f t="shared" si="1"/>
        <v>42415.702349537038</v>
      </c>
      <c r="M4">
        <f t="shared" si="2"/>
        <v>2016</v>
      </c>
      <c r="N4" t="b">
        <v>0</v>
      </c>
      <c r="O4">
        <v>35</v>
      </c>
      <c r="P4" t="b">
        <v>1</v>
      </c>
      <c r="Q4" t="s">
        <v>8263</v>
      </c>
    </row>
    <row r="5" spans="1:17" ht="29.5" x14ac:dyDescent="0.7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0">
        <f t="shared" si="0"/>
        <v>41828.515127314815</v>
      </c>
      <c r="L5" s="10">
        <f t="shared" si="1"/>
        <v>41858.515127314815</v>
      </c>
      <c r="M5">
        <f t="shared" si="2"/>
        <v>2014</v>
      </c>
      <c r="N5" t="b">
        <v>0</v>
      </c>
      <c r="O5">
        <v>150</v>
      </c>
      <c r="P5" t="b">
        <v>1</v>
      </c>
      <c r="Q5" t="s">
        <v>8263</v>
      </c>
    </row>
    <row r="6" spans="1:17" ht="59" x14ac:dyDescent="0.7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0">
        <f t="shared" si="0"/>
        <v>42327.834247685183</v>
      </c>
      <c r="L6" s="10">
        <f t="shared" si="1"/>
        <v>42357.834247685183</v>
      </c>
      <c r="M6">
        <f t="shared" si="2"/>
        <v>2015</v>
      </c>
      <c r="N6" t="b">
        <v>0</v>
      </c>
      <c r="O6">
        <v>284</v>
      </c>
      <c r="P6" t="b">
        <v>1</v>
      </c>
      <c r="Q6" t="s">
        <v>8263</v>
      </c>
    </row>
    <row r="7" spans="1:17" ht="44.25" x14ac:dyDescent="0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0">
        <f t="shared" si="0"/>
        <v>42563.932951388888</v>
      </c>
      <c r="L7" s="10">
        <f t="shared" si="1"/>
        <v>42580.232638888891</v>
      </c>
      <c r="M7">
        <f t="shared" si="2"/>
        <v>2016</v>
      </c>
      <c r="N7" t="b">
        <v>0</v>
      </c>
      <c r="O7">
        <v>47</v>
      </c>
      <c r="P7" t="b">
        <v>1</v>
      </c>
      <c r="Q7" t="s">
        <v>8263</v>
      </c>
    </row>
    <row r="8" spans="1:17" ht="44.25" x14ac:dyDescent="0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0">
        <f t="shared" si="0"/>
        <v>41794.072337962964</v>
      </c>
      <c r="L8" s="10">
        <f t="shared" si="1"/>
        <v>41804.072337962964</v>
      </c>
      <c r="M8">
        <f t="shared" si="2"/>
        <v>2014</v>
      </c>
      <c r="N8" t="b">
        <v>0</v>
      </c>
      <c r="O8">
        <v>58</v>
      </c>
      <c r="P8" t="b">
        <v>1</v>
      </c>
      <c r="Q8" t="s">
        <v>8263</v>
      </c>
    </row>
    <row r="9" spans="1:17" ht="59" x14ac:dyDescent="0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0">
        <f t="shared" si="0"/>
        <v>42516.047071759262</v>
      </c>
      <c r="L9" s="10">
        <f t="shared" si="1"/>
        <v>42556.047071759262</v>
      </c>
      <c r="M9">
        <f t="shared" si="2"/>
        <v>2016</v>
      </c>
      <c r="N9" t="b">
        <v>0</v>
      </c>
      <c r="O9">
        <v>57</v>
      </c>
      <c r="P9" t="b">
        <v>1</v>
      </c>
      <c r="Q9" t="s">
        <v>8263</v>
      </c>
    </row>
    <row r="10" spans="1:17" ht="29.5" x14ac:dyDescent="0.7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0">
        <f t="shared" si="0"/>
        <v>42468.94458333333</v>
      </c>
      <c r="L10" s="10">
        <f t="shared" si="1"/>
        <v>42475.875</v>
      </c>
      <c r="M10">
        <f t="shared" si="2"/>
        <v>2016</v>
      </c>
      <c r="N10" t="b">
        <v>0</v>
      </c>
      <c r="O10">
        <v>12</v>
      </c>
      <c r="P10" t="b">
        <v>1</v>
      </c>
      <c r="Q10" t="s">
        <v>8263</v>
      </c>
    </row>
    <row r="11" spans="1:17" ht="44.25" x14ac:dyDescent="0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0">
        <f t="shared" si="0"/>
        <v>42447.103518518517</v>
      </c>
      <c r="L11" s="10">
        <f t="shared" si="1"/>
        <v>42477.103518518517</v>
      </c>
      <c r="M11">
        <f t="shared" si="2"/>
        <v>2016</v>
      </c>
      <c r="N11" t="b">
        <v>0</v>
      </c>
      <c r="O11">
        <v>20</v>
      </c>
      <c r="P11" t="b">
        <v>1</v>
      </c>
      <c r="Q11" t="s">
        <v>8263</v>
      </c>
    </row>
    <row r="12" spans="1:17" ht="44.25" x14ac:dyDescent="0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0">
        <f t="shared" si="0"/>
        <v>41780.068043981482</v>
      </c>
      <c r="L12" s="10">
        <f t="shared" si="1"/>
        <v>41815.068043981482</v>
      </c>
      <c r="M12">
        <f t="shared" si="2"/>
        <v>2014</v>
      </c>
      <c r="N12" t="b">
        <v>0</v>
      </c>
      <c r="O12">
        <v>19</v>
      </c>
      <c r="P12" t="b">
        <v>1</v>
      </c>
      <c r="Q12" t="s">
        <v>8263</v>
      </c>
    </row>
    <row r="13" spans="1:17" ht="59" x14ac:dyDescent="0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0">
        <f t="shared" si="0"/>
        <v>42572.778495370367</v>
      </c>
      <c r="L13" s="10">
        <f t="shared" si="1"/>
        <v>42604.125</v>
      </c>
      <c r="M13">
        <f t="shared" si="2"/>
        <v>2016</v>
      </c>
      <c r="N13" t="b">
        <v>0</v>
      </c>
      <c r="O13">
        <v>75</v>
      </c>
      <c r="P13" t="b">
        <v>1</v>
      </c>
      <c r="Q13" t="s">
        <v>8263</v>
      </c>
    </row>
    <row r="14" spans="1:17" ht="59" x14ac:dyDescent="0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0">
        <f t="shared" si="0"/>
        <v>41791.713252314818</v>
      </c>
      <c r="L14" s="10">
        <f t="shared" si="1"/>
        <v>41836.125</v>
      </c>
      <c r="M14">
        <f t="shared" si="2"/>
        <v>2014</v>
      </c>
      <c r="N14" t="b">
        <v>0</v>
      </c>
      <c r="O14">
        <v>827</v>
      </c>
      <c r="P14" t="b">
        <v>1</v>
      </c>
      <c r="Q14" t="s">
        <v>8263</v>
      </c>
    </row>
    <row r="15" spans="1:17" ht="44.25" x14ac:dyDescent="0.7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0">
        <f t="shared" si="0"/>
        <v>42508.677187499998</v>
      </c>
      <c r="L15" s="10">
        <f t="shared" si="1"/>
        <v>42544.852083333331</v>
      </c>
      <c r="M15">
        <f t="shared" si="2"/>
        <v>2016</v>
      </c>
      <c r="N15" t="b">
        <v>0</v>
      </c>
      <c r="O15">
        <v>51</v>
      </c>
      <c r="P15" t="b">
        <v>1</v>
      </c>
      <c r="Q15" t="s">
        <v>8263</v>
      </c>
    </row>
    <row r="16" spans="1:17" ht="29.5" x14ac:dyDescent="0.7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0">
        <f t="shared" si="0"/>
        <v>41808.02648148148</v>
      </c>
      <c r="L16" s="10">
        <f t="shared" si="1"/>
        <v>41833.582638888889</v>
      </c>
      <c r="M16">
        <f t="shared" si="2"/>
        <v>2014</v>
      </c>
      <c r="N16" t="b">
        <v>0</v>
      </c>
      <c r="O16">
        <v>41</v>
      </c>
      <c r="P16" t="b">
        <v>1</v>
      </c>
      <c r="Q16" t="s">
        <v>8263</v>
      </c>
    </row>
    <row r="17" spans="1:17" ht="44.25" x14ac:dyDescent="0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0">
        <f t="shared" si="0"/>
        <v>42256.391875000001</v>
      </c>
      <c r="L17" s="10">
        <f t="shared" si="1"/>
        <v>42274.843055555553</v>
      </c>
      <c r="M17">
        <f t="shared" si="2"/>
        <v>2015</v>
      </c>
      <c r="N17" t="b">
        <v>0</v>
      </c>
      <c r="O17">
        <v>98</v>
      </c>
      <c r="P17" t="b">
        <v>1</v>
      </c>
      <c r="Q17" t="s">
        <v>8263</v>
      </c>
    </row>
    <row r="18" spans="1:17" ht="44.25" x14ac:dyDescent="0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0">
        <f t="shared" si="0"/>
        <v>41760.796423611115</v>
      </c>
      <c r="L18" s="10">
        <f t="shared" si="1"/>
        <v>41806.229166666664</v>
      </c>
      <c r="M18">
        <f t="shared" si="2"/>
        <v>2014</v>
      </c>
      <c r="N18" t="b">
        <v>0</v>
      </c>
      <c r="O18">
        <v>70</v>
      </c>
      <c r="P18" t="b">
        <v>1</v>
      </c>
      <c r="Q18" t="s">
        <v>8263</v>
      </c>
    </row>
    <row r="19" spans="1:17" ht="44.25" x14ac:dyDescent="0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0">
        <f t="shared" si="0"/>
        <v>41917.731736111113</v>
      </c>
      <c r="L19" s="10">
        <f t="shared" si="1"/>
        <v>41947.773402777777</v>
      </c>
      <c r="M19">
        <f t="shared" si="2"/>
        <v>2014</v>
      </c>
      <c r="N19" t="b">
        <v>0</v>
      </c>
      <c r="O19">
        <v>36</v>
      </c>
      <c r="P19" t="b">
        <v>1</v>
      </c>
      <c r="Q19" t="s">
        <v>8263</v>
      </c>
    </row>
    <row r="20" spans="1:17" ht="44.25" x14ac:dyDescent="0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0">
        <f t="shared" si="0"/>
        <v>41869.542314814818</v>
      </c>
      <c r="L20" s="10">
        <f t="shared" si="1"/>
        <v>41899.542314814818</v>
      </c>
      <c r="M20">
        <f t="shared" si="2"/>
        <v>2014</v>
      </c>
      <c r="N20" t="b">
        <v>0</v>
      </c>
      <c r="O20">
        <v>342</v>
      </c>
      <c r="P20" t="b">
        <v>1</v>
      </c>
      <c r="Q20" t="s">
        <v>8263</v>
      </c>
    </row>
    <row r="21" spans="1:17" ht="44.25" x14ac:dyDescent="0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0">
        <f t="shared" si="0"/>
        <v>42175.816365740742</v>
      </c>
      <c r="L21" s="10">
        <f t="shared" si="1"/>
        <v>42205.816365740742</v>
      </c>
      <c r="M21">
        <f t="shared" si="2"/>
        <v>2015</v>
      </c>
      <c r="N21" t="b">
        <v>0</v>
      </c>
      <c r="O21">
        <v>22</v>
      </c>
      <c r="P21" t="b">
        <v>1</v>
      </c>
      <c r="Q21" t="s">
        <v>8263</v>
      </c>
    </row>
    <row r="22" spans="1:17" ht="44.25" x14ac:dyDescent="0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0">
        <f t="shared" si="0"/>
        <v>42200.758240740746</v>
      </c>
      <c r="L22" s="10">
        <f t="shared" si="1"/>
        <v>42260.758240740746</v>
      </c>
      <c r="M22">
        <f t="shared" si="2"/>
        <v>2015</v>
      </c>
      <c r="N22" t="b">
        <v>0</v>
      </c>
      <c r="O22">
        <v>25</v>
      </c>
      <c r="P22" t="b">
        <v>1</v>
      </c>
      <c r="Q22" t="s">
        <v>8263</v>
      </c>
    </row>
    <row r="23" spans="1:17" ht="44.25" x14ac:dyDescent="0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0">
        <f t="shared" si="0"/>
        <v>41878.627187500002</v>
      </c>
      <c r="L23" s="10">
        <f t="shared" si="1"/>
        <v>41908.627187500002</v>
      </c>
      <c r="M23">
        <f t="shared" si="2"/>
        <v>2014</v>
      </c>
      <c r="N23" t="b">
        <v>0</v>
      </c>
      <c r="O23">
        <v>101</v>
      </c>
      <c r="P23" t="b">
        <v>1</v>
      </c>
      <c r="Q23" t="s">
        <v>8263</v>
      </c>
    </row>
    <row r="24" spans="1:17" ht="29.5" x14ac:dyDescent="0.7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0">
        <f t="shared" si="0"/>
        <v>41989.91134259259</v>
      </c>
      <c r="L24" s="10">
        <f t="shared" si="1"/>
        <v>42005.332638888889</v>
      </c>
      <c r="M24">
        <f t="shared" si="2"/>
        <v>2015</v>
      </c>
      <c r="N24" t="b">
        <v>0</v>
      </c>
      <c r="O24">
        <v>8</v>
      </c>
      <c r="P24" t="b">
        <v>1</v>
      </c>
      <c r="Q24" t="s">
        <v>8263</v>
      </c>
    </row>
    <row r="25" spans="1:17" ht="44.25" x14ac:dyDescent="0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0">
        <f t="shared" si="0"/>
        <v>42097.778946759259</v>
      </c>
      <c r="L25" s="10">
        <f t="shared" si="1"/>
        <v>42124.638888888891</v>
      </c>
      <c r="M25">
        <f t="shared" si="2"/>
        <v>2015</v>
      </c>
      <c r="N25" t="b">
        <v>0</v>
      </c>
      <c r="O25">
        <v>23</v>
      </c>
      <c r="P25" t="b">
        <v>1</v>
      </c>
      <c r="Q25" t="s">
        <v>8263</v>
      </c>
    </row>
    <row r="26" spans="1:17" ht="29.5" x14ac:dyDescent="0.7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0">
        <f t="shared" si="0"/>
        <v>42229.820173611108</v>
      </c>
      <c r="L26" s="10">
        <f t="shared" si="1"/>
        <v>42262.818750000006</v>
      </c>
      <c r="M26">
        <f t="shared" si="2"/>
        <v>2015</v>
      </c>
      <c r="N26" t="b">
        <v>0</v>
      </c>
      <c r="O26">
        <v>574</v>
      </c>
      <c r="P26" t="b">
        <v>1</v>
      </c>
      <c r="Q26" t="s">
        <v>8263</v>
      </c>
    </row>
    <row r="27" spans="1:17" ht="44.25" x14ac:dyDescent="0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0">
        <f t="shared" si="0"/>
        <v>42318.025011574078</v>
      </c>
      <c r="L27" s="10">
        <f t="shared" si="1"/>
        <v>42378.025011574078</v>
      </c>
      <c r="M27">
        <f t="shared" si="2"/>
        <v>2016</v>
      </c>
      <c r="N27" t="b">
        <v>0</v>
      </c>
      <c r="O27">
        <v>14</v>
      </c>
      <c r="P27" t="b">
        <v>1</v>
      </c>
      <c r="Q27" t="s">
        <v>8263</v>
      </c>
    </row>
    <row r="28" spans="1:17" ht="44.25" x14ac:dyDescent="0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0">
        <f t="shared" si="0"/>
        <v>41828.515555555554</v>
      </c>
      <c r="L28" s="10">
        <f t="shared" si="1"/>
        <v>41868.515555555554</v>
      </c>
      <c r="M28">
        <f t="shared" si="2"/>
        <v>2014</v>
      </c>
      <c r="N28" t="b">
        <v>0</v>
      </c>
      <c r="O28">
        <v>19</v>
      </c>
      <c r="P28" t="b">
        <v>1</v>
      </c>
      <c r="Q28" t="s">
        <v>8263</v>
      </c>
    </row>
    <row r="29" spans="1:17" ht="44.25" x14ac:dyDescent="0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0">
        <f t="shared" si="0"/>
        <v>41929.164733796293</v>
      </c>
      <c r="L29" s="10">
        <f t="shared" si="1"/>
        <v>41959.206400462965</v>
      </c>
      <c r="M29">
        <f t="shared" si="2"/>
        <v>2014</v>
      </c>
      <c r="N29" t="b">
        <v>0</v>
      </c>
      <c r="O29">
        <v>150</v>
      </c>
      <c r="P29" t="b">
        <v>1</v>
      </c>
      <c r="Q29" t="s">
        <v>8263</v>
      </c>
    </row>
    <row r="30" spans="1:17" ht="29.5" x14ac:dyDescent="0.7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0">
        <f t="shared" si="0"/>
        <v>42324.96393518518</v>
      </c>
      <c r="L30" s="10">
        <f t="shared" si="1"/>
        <v>42354.96393518518</v>
      </c>
      <c r="M30">
        <f t="shared" si="2"/>
        <v>2015</v>
      </c>
      <c r="N30" t="b">
        <v>0</v>
      </c>
      <c r="O30">
        <v>71</v>
      </c>
      <c r="P30" t="b">
        <v>1</v>
      </c>
      <c r="Q30" t="s">
        <v>8263</v>
      </c>
    </row>
    <row r="31" spans="1:17" ht="44.25" x14ac:dyDescent="0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0">
        <f t="shared" si="0"/>
        <v>41812.67324074074</v>
      </c>
      <c r="L31" s="10">
        <f t="shared" si="1"/>
        <v>41842.67324074074</v>
      </c>
      <c r="M31">
        <f t="shared" si="2"/>
        <v>2014</v>
      </c>
      <c r="N31" t="b">
        <v>0</v>
      </c>
      <c r="O31">
        <v>117</v>
      </c>
      <c r="P31" t="b">
        <v>1</v>
      </c>
      <c r="Q31" t="s">
        <v>8263</v>
      </c>
    </row>
    <row r="32" spans="1:17" ht="44.25" x14ac:dyDescent="0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0">
        <f t="shared" si="0"/>
        <v>41842.292997685188</v>
      </c>
      <c r="L32" s="10">
        <f t="shared" si="1"/>
        <v>41872.292997685188</v>
      </c>
      <c r="M32">
        <f t="shared" si="2"/>
        <v>2014</v>
      </c>
      <c r="N32" t="b">
        <v>0</v>
      </c>
      <c r="O32">
        <v>53</v>
      </c>
      <c r="P32" t="b">
        <v>1</v>
      </c>
      <c r="Q32" t="s">
        <v>8263</v>
      </c>
    </row>
    <row r="33" spans="1:17" ht="44.25" x14ac:dyDescent="0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0">
        <f t="shared" si="0"/>
        <v>42376.79206018518</v>
      </c>
      <c r="L33" s="10">
        <f t="shared" si="1"/>
        <v>42394.79206018518</v>
      </c>
      <c r="M33">
        <f t="shared" si="2"/>
        <v>2016</v>
      </c>
      <c r="N33" t="b">
        <v>0</v>
      </c>
      <c r="O33">
        <v>1</v>
      </c>
      <c r="P33" t="b">
        <v>1</v>
      </c>
      <c r="Q33" t="s">
        <v>8263</v>
      </c>
    </row>
    <row r="34" spans="1:17" ht="59" x14ac:dyDescent="0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0">
        <f t="shared" si="0"/>
        <v>42461.627511574072</v>
      </c>
      <c r="L34" s="10">
        <f t="shared" si="1"/>
        <v>42503.165972222225</v>
      </c>
      <c r="M34">
        <f t="shared" si="2"/>
        <v>2016</v>
      </c>
      <c r="N34" t="b">
        <v>0</v>
      </c>
      <c r="O34">
        <v>89</v>
      </c>
      <c r="P34" t="b">
        <v>1</v>
      </c>
      <c r="Q34" t="s">
        <v>8263</v>
      </c>
    </row>
    <row r="35" spans="1:17" ht="44.25" x14ac:dyDescent="0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0">
        <f t="shared" si="0"/>
        <v>42286.660891203705</v>
      </c>
      <c r="L35" s="10">
        <f t="shared" si="1"/>
        <v>42316.702557870376</v>
      </c>
      <c r="M35">
        <f t="shared" si="2"/>
        <v>2015</v>
      </c>
      <c r="N35" t="b">
        <v>0</v>
      </c>
      <c r="O35">
        <v>64</v>
      </c>
      <c r="P35" t="b">
        <v>1</v>
      </c>
      <c r="Q35" t="s">
        <v>8263</v>
      </c>
    </row>
    <row r="36" spans="1:17" ht="44.25" x14ac:dyDescent="0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0">
        <f t="shared" si="0"/>
        <v>41841.321770833332</v>
      </c>
      <c r="L36" s="10">
        <f t="shared" si="1"/>
        <v>41856.321770833332</v>
      </c>
      <c r="M36">
        <f t="shared" si="2"/>
        <v>2014</v>
      </c>
      <c r="N36" t="b">
        <v>0</v>
      </c>
      <c r="O36">
        <v>68</v>
      </c>
      <c r="P36" t="b">
        <v>1</v>
      </c>
      <c r="Q36" t="s">
        <v>8263</v>
      </c>
    </row>
    <row r="37" spans="1:17" ht="44.25" x14ac:dyDescent="0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0">
        <f t="shared" si="0"/>
        <v>42098.291828703703</v>
      </c>
      <c r="L37" s="10">
        <f t="shared" si="1"/>
        <v>42122</v>
      </c>
      <c r="M37">
        <f t="shared" si="2"/>
        <v>2015</v>
      </c>
      <c r="N37" t="b">
        <v>0</v>
      </c>
      <c r="O37">
        <v>28</v>
      </c>
      <c r="P37" t="b">
        <v>1</v>
      </c>
      <c r="Q37" t="s">
        <v>8263</v>
      </c>
    </row>
    <row r="38" spans="1:17" ht="29.5" x14ac:dyDescent="0.7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0">
        <f t="shared" si="0"/>
        <v>42068.307002314818</v>
      </c>
      <c r="L38" s="10">
        <f t="shared" si="1"/>
        <v>42098.265335648146</v>
      </c>
      <c r="M38">
        <f t="shared" si="2"/>
        <v>2015</v>
      </c>
      <c r="N38" t="b">
        <v>0</v>
      </c>
      <c r="O38">
        <v>44</v>
      </c>
      <c r="P38" t="b">
        <v>1</v>
      </c>
      <c r="Q38" t="s">
        <v>8263</v>
      </c>
    </row>
    <row r="39" spans="1:17" ht="44.25" x14ac:dyDescent="0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0">
        <f t="shared" si="0"/>
        <v>42032.693043981482</v>
      </c>
      <c r="L39" s="10">
        <f t="shared" si="1"/>
        <v>42062.693043981482</v>
      </c>
      <c r="M39">
        <f t="shared" si="2"/>
        <v>2015</v>
      </c>
      <c r="N39" t="b">
        <v>0</v>
      </c>
      <c r="O39">
        <v>253</v>
      </c>
      <c r="P39" t="b">
        <v>1</v>
      </c>
      <c r="Q39" t="s">
        <v>8263</v>
      </c>
    </row>
    <row r="40" spans="1:17" ht="44.25" x14ac:dyDescent="0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0">
        <f t="shared" si="0"/>
        <v>41375.057222222218</v>
      </c>
      <c r="L40" s="10">
        <f t="shared" si="1"/>
        <v>41405.057222222218</v>
      </c>
      <c r="M40">
        <f t="shared" si="2"/>
        <v>2013</v>
      </c>
      <c r="N40" t="b">
        <v>0</v>
      </c>
      <c r="O40">
        <v>66</v>
      </c>
      <c r="P40" t="b">
        <v>1</v>
      </c>
      <c r="Q40" t="s">
        <v>8263</v>
      </c>
    </row>
    <row r="41" spans="1:17" ht="59" x14ac:dyDescent="0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0">
        <f t="shared" si="0"/>
        <v>41754.047083333331</v>
      </c>
      <c r="L41" s="10">
        <f t="shared" si="1"/>
        <v>41784.957638888889</v>
      </c>
      <c r="M41">
        <f t="shared" si="2"/>
        <v>2014</v>
      </c>
      <c r="N41" t="b">
        <v>0</v>
      </c>
      <c r="O41">
        <v>217</v>
      </c>
      <c r="P41" t="b">
        <v>1</v>
      </c>
      <c r="Q41" t="s">
        <v>8263</v>
      </c>
    </row>
    <row r="42" spans="1:17" ht="59" x14ac:dyDescent="0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0">
        <f t="shared" si="0"/>
        <v>41789.21398148148</v>
      </c>
      <c r="L42" s="10">
        <f t="shared" si="1"/>
        <v>41809.166666666664</v>
      </c>
      <c r="M42">
        <f t="shared" si="2"/>
        <v>2014</v>
      </c>
      <c r="N42" t="b">
        <v>0</v>
      </c>
      <c r="O42">
        <v>16</v>
      </c>
      <c r="P42" t="b">
        <v>1</v>
      </c>
      <c r="Q42" t="s">
        <v>8263</v>
      </c>
    </row>
    <row r="43" spans="1:17" ht="44.25" x14ac:dyDescent="0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0">
        <f t="shared" si="0"/>
        <v>41887.568912037037</v>
      </c>
      <c r="L43" s="10">
        <f t="shared" si="1"/>
        <v>41917.568912037037</v>
      </c>
      <c r="M43">
        <f t="shared" si="2"/>
        <v>2014</v>
      </c>
      <c r="N43" t="b">
        <v>0</v>
      </c>
      <c r="O43">
        <v>19</v>
      </c>
      <c r="P43" t="b">
        <v>1</v>
      </c>
      <c r="Q43" t="s">
        <v>8263</v>
      </c>
    </row>
    <row r="44" spans="1:17" ht="44.25" x14ac:dyDescent="0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0">
        <f t="shared" si="0"/>
        <v>41971.639189814814</v>
      </c>
      <c r="L44" s="10">
        <f t="shared" si="1"/>
        <v>42001.639189814814</v>
      </c>
      <c r="M44">
        <f t="shared" si="2"/>
        <v>2014</v>
      </c>
      <c r="N44" t="b">
        <v>0</v>
      </c>
      <c r="O44">
        <v>169</v>
      </c>
      <c r="P44" t="b">
        <v>1</v>
      </c>
      <c r="Q44" t="s">
        <v>8263</v>
      </c>
    </row>
    <row r="45" spans="1:17" ht="44.25" x14ac:dyDescent="0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0">
        <f t="shared" si="0"/>
        <v>41802.790347222224</v>
      </c>
      <c r="L45" s="10">
        <f t="shared" si="1"/>
        <v>41833</v>
      </c>
      <c r="M45">
        <f t="shared" si="2"/>
        <v>2014</v>
      </c>
      <c r="N45" t="b">
        <v>0</v>
      </c>
      <c r="O45">
        <v>263</v>
      </c>
      <c r="P45" t="b">
        <v>1</v>
      </c>
      <c r="Q45" t="s">
        <v>8263</v>
      </c>
    </row>
    <row r="46" spans="1:17" ht="44.25" x14ac:dyDescent="0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0">
        <f t="shared" si="0"/>
        <v>41874.098807870374</v>
      </c>
      <c r="L46" s="10">
        <f t="shared" si="1"/>
        <v>41919.098807870374</v>
      </c>
      <c r="M46">
        <f t="shared" si="2"/>
        <v>2014</v>
      </c>
      <c r="N46" t="b">
        <v>0</v>
      </c>
      <c r="O46">
        <v>15</v>
      </c>
      <c r="P46" t="b">
        <v>1</v>
      </c>
      <c r="Q46" t="s">
        <v>8263</v>
      </c>
    </row>
    <row r="47" spans="1:17" ht="44.25" x14ac:dyDescent="0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0">
        <f t="shared" si="0"/>
        <v>42457.623923611114</v>
      </c>
      <c r="L47" s="10">
        <f t="shared" si="1"/>
        <v>42487.623923611114</v>
      </c>
      <c r="M47">
        <f t="shared" si="2"/>
        <v>2016</v>
      </c>
      <c r="N47" t="b">
        <v>0</v>
      </c>
      <c r="O47">
        <v>61</v>
      </c>
      <c r="P47" t="b">
        <v>1</v>
      </c>
      <c r="Q47" t="s">
        <v>8263</v>
      </c>
    </row>
    <row r="48" spans="1:17" ht="44.25" x14ac:dyDescent="0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0">
        <f t="shared" si="0"/>
        <v>42323.964976851858</v>
      </c>
      <c r="L48" s="10">
        <f t="shared" si="1"/>
        <v>42353.964976851858</v>
      </c>
      <c r="M48">
        <f t="shared" si="2"/>
        <v>2015</v>
      </c>
      <c r="N48" t="b">
        <v>0</v>
      </c>
      <c r="O48">
        <v>45</v>
      </c>
      <c r="P48" t="b">
        <v>1</v>
      </c>
      <c r="Q48" t="s">
        <v>8263</v>
      </c>
    </row>
    <row r="49" spans="1:17" ht="59" x14ac:dyDescent="0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0">
        <f t="shared" si="0"/>
        <v>41932.819525462961</v>
      </c>
      <c r="L49" s="10">
        <f t="shared" si="1"/>
        <v>41992.861192129625</v>
      </c>
      <c r="M49">
        <f t="shared" si="2"/>
        <v>2014</v>
      </c>
      <c r="N49" t="b">
        <v>0</v>
      </c>
      <c r="O49">
        <v>70</v>
      </c>
      <c r="P49" t="b">
        <v>1</v>
      </c>
      <c r="Q49" t="s">
        <v>8263</v>
      </c>
    </row>
    <row r="50" spans="1:17" ht="44.25" x14ac:dyDescent="0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0">
        <f t="shared" si="0"/>
        <v>42033.516898148147</v>
      </c>
      <c r="L50" s="10">
        <f t="shared" si="1"/>
        <v>42064.5</v>
      </c>
      <c r="M50">
        <f t="shared" si="2"/>
        <v>2015</v>
      </c>
      <c r="N50" t="b">
        <v>0</v>
      </c>
      <c r="O50">
        <v>38</v>
      </c>
      <c r="P50" t="b">
        <v>1</v>
      </c>
      <c r="Q50" t="s">
        <v>8263</v>
      </c>
    </row>
    <row r="51" spans="1:17" x14ac:dyDescent="0.7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0">
        <f t="shared" si="0"/>
        <v>42271.176446759258</v>
      </c>
      <c r="L51" s="10">
        <f t="shared" si="1"/>
        <v>42301.176446759258</v>
      </c>
      <c r="M51">
        <f t="shared" si="2"/>
        <v>2015</v>
      </c>
      <c r="N51" t="b">
        <v>0</v>
      </c>
      <c r="O51">
        <v>87</v>
      </c>
      <c r="P51" t="b">
        <v>1</v>
      </c>
      <c r="Q51" t="s">
        <v>8263</v>
      </c>
    </row>
    <row r="52" spans="1:17" ht="44.25" x14ac:dyDescent="0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0">
        <f t="shared" si="0"/>
        <v>41995.752986111111</v>
      </c>
      <c r="L52" s="10">
        <f t="shared" si="1"/>
        <v>42034.708333333328</v>
      </c>
      <c r="M52">
        <f t="shared" si="2"/>
        <v>2015</v>
      </c>
      <c r="N52" t="b">
        <v>0</v>
      </c>
      <c r="O52">
        <v>22</v>
      </c>
      <c r="P52" t="b">
        <v>1</v>
      </c>
      <c r="Q52" t="s">
        <v>8263</v>
      </c>
    </row>
    <row r="53" spans="1:17" ht="44.25" x14ac:dyDescent="0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0">
        <f t="shared" si="0"/>
        <v>42196.928668981483</v>
      </c>
      <c r="L53" s="10">
        <f t="shared" si="1"/>
        <v>42226.928668981483</v>
      </c>
      <c r="M53">
        <f t="shared" si="2"/>
        <v>2015</v>
      </c>
      <c r="N53" t="b">
        <v>0</v>
      </c>
      <c r="O53">
        <v>119</v>
      </c>
      <c r="P53" t="b">
        <v>1</v>
      </c>
      <c r="Q53" t="s">
        <v>8263</v>
      </c>
    </row>
    <row r="54" spans="1:17" ht="44.25" x14ac:dyDescent="0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0">
        <f t="shared" si="0"/>
        <v>41807.701921296299</v>
      </c>
      <c r="L54" s="10">
        <f t="shared" si="1"/>
        <v>41837.701921296299</v>
      </c>
      <c r="M54">
        <f t="shared" si="2"/>
        <v>2014</v>
      </c>
      <c r="N54" t="b">
        <v>0</v>
      </c>
      <c r="O54">
        <v>52</v>
      </c>
      <c r="P54" t="b">
        <v>1</v>
      </c>
      <c r="Q54" t="s">
        <v>8263</v>
      </c>
    </row>
    <row r="55" spans="1:17" ht="29.5" x14ac:dyDescent="0.7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0">
        <f t="shared" si="0"/>
        <v>41719.549131944441</v>
      </c>
      <c r="L55" s="10">
        <f t="shared" si="1"/>
        <v>41733.916666666664</v>
      </c>
      <c r="M55">
        <f t="shared" si="2"/>
        <v>2014</v>
      </c>
      <c r="N55" t="b">
        <v>0</v>
      </c>
      <c r="O55">
        <v>117</v>
      </c>
      <c r="P55" t="b">
        <v>1</v>
      </c>
      <c r="Q55" t="s">
        <v>8263</v>
      </c>
    </row>
    <row r="56" spans="1:17" ht="59" x14ac:dyDescent="0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0">
        <f t="shared" si="0"/>
        <v>42333.713206018518</v>
      </c>
      <c r="L56" s="10">
        <f t="shared" si="1"/>
        <v>42363.713206018518</v>
      </c>
      <c r="M56">
        <f t="shared" si="2"/>
        <v>2015</v>
      </c>
      <c r="N56" t="b">
        <v>0</v>
      </c>
      <c r="O56">
        <v>52</v>
      </c>
      <c r="P56" t="b">
        <v>1</v>
      </c>
      <c r="Q56" t="s">
        <v>8263</v>
      </c>
    </row>
    <row r="57" spans="1:17" ht="44.25" x14ac:dyDescent="0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0">
        <f t="shared" si="0"/>
        <v>42496.968935185185</v>
      </c>
      <c r="L57" s="10">
        <f t="shared" si="1"/>
        <v>42517.968935185185</v>
      </c>
      <c r="M57">
        <f t="shared" si="2"/>
        <v>2016</v>
      </c>
      <c r="N57" t="b">
        <v>0</v>
      </c>
      <c r="O57">
        <v>86</v>
      </c>
      <c r="P57" t="b">
        <v>1</v>
      </c>
      <c r="Q57" t="s">
        <v>8263</v>
      </c>
    </row>
    <row r="58" spans="1:17" ht="29.5" x14ac:dyDescent="0.7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0">
        <f t="shared" si="0"/>
        <v>42149.548888888887</v>
      </c>
      <c r="L58" s="10">
        <f t="shared" si="1"/>
        <v>42163.666666666672</v>
      </c>
      <c r="M58">
        <f t="shared" si="2"/>
        <v>2015</v>
      </c>
      <c r="N58" t="b">
        <v>0</v>
      </c>
      <c r="O58">
        <v>174</v>
      </c>
      <c r="P58" t="b">
        <v>1</v>
      </c>
      <c r="Q58" t="s">
        <v>8263</v>
      </c>
    </row>
    <row r="59" spans="1:17" ht="44.25" x14ac:dyDescent="0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0">
        <f t="shared" si="0"/>
        <v>42089.83289351852</v>
      </c>
      <c r="L59" s="10">
        <f t="shared" si="1"/>
        <v>42119.83289351852</v>
      </c>
      <c r="M59">
        <f t="shared" si="2"/>
        <v>2015</v>
      </c>
      <c r="N59" t="b">
        <v>0</v>
      </c>
      <c r="O59">
        <v>69</v>
      </c>
      <c r="P59" t="b">
        <v>1</v>
      </c>
      <c r="Q59" t="s">
        <v>8263</v>
      </c>
    </row>
    <row r="60" spans="1:17" ht="44.25" x14ac:dyDescent="0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0">
        <f t="shared" si="0"/>
        <v>41932.745046296295</v>
      </c>
      <c r="L60" s="10">
        <f t="shared" si="1"/>
        <v>41962.786712962959</v>
      </c>
      <c r="M60">
        <f t="shared" si="2"/>
        <v>2014</v>
      </c>
      <c r="N60" t="b">
        <v>0</v>
      </c>
      <c r="O60">
        <v>75</v>
      </c>
      <c r="P60" t="b">
        <v>1</v>
      </c>
      <c r="Q60" t="s">
        <v>8263</v>
      </c>
    </row>
    <row r="61" spans="1:17" ht="44.25" x14ac:dyDescent="0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0">
        <f t="shared" si="0"/>
        <v>42230.23583333334</v>
      </c>
      <c r="L61" s="10">
        <f t="shared" si="1"/>
        <v>42261.875</v>
      </c>
      <c r="M61">
        <f t="shared" si="2"/>
        <v>2015</v>
      </c>
      <c r="N61" t="b">
        <v>0</v>
      </c>
      <c r="O61">
        <v>33</v>
      </c>
      <c r="P61" t="b">
        <v>1</v>
      </c>
      <c r="Q61" t="s">
        <v>8263</v>
      </c>
    </row>
    <row r="62" spans="1:17" ht="44.25" x14ac:dyDescent="0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0">
        <f t="shared" si="0"/>
        <v>41701.901817129627</v>
      </c>
      <c r="L62" s="10">
        <f t="shared" si="1"/>
        <v>41721</v>
      </c>
      <c r="M62">
        <f t="shared" si="2"/>
        <v>2014</v>
      </c>
      <c r="N62" t="b">
        <v>0</v>
      </c>
      <c r="O62">
        <v>108</v>
      </c>
      <c r="P62" t="b">
        <v>1</v>
      </c>
      <c r="Q62" t="s">
        <v>8264</v>
      </c>
    </row>
    <row r="63" spans="1:17" ht="44.25" x14ac:dyDescent="0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0">
        <f t="shared" si="0"/>
        <v>41409.814317129632</v>
      </c>
      <c r="L63" s="10">
        <f t="shared" si="1"/>
        <v>41431.814317129632</v>
      </c>
      <c r="M63">
        <f t="shared" si="2"/>
        <v>2013</v>
      </c>
      <c r="N63" t="b">
        <v>0</v>
      </c>
      <c r="O63">
        <v>23</v>
      </c>
      <c r="P63" t="b">
        <v>1</v>
      </c>
      <c r="Q63" t="s">
        <v>8264</v>
      </c>
    </row>
    <row r="64" spans="1:17" ht="44.25" x14ac:dyDescent="0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0">
        <f t="shared" si="0"/>
        <v>41311.799513888887</v>
      </c>
      <c r="L64" s="10">
        <f t="shared" si="1"/>
        <v>41336.799513888887</v>
      </c>
      <c r="M64">
        <f t="shared" si="2"/>
        <v>2013</v>
      </c>
      <c r="N64" t="b">
        <v>0</v>
      </c>
      <c r="O64">
        <v>48</v>
      </c>
      <c r="P64" t="b">
        <v>1</v>
      </c>
      <c r="Q64" t="s">
        <v>8264</v>
      </c>
    </row>
    <row r="65" spans="1:17" ht="44.25" x14ac:dyDescent="0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0">
        <f t="shared" si="0"/>
        <v>41612.912187499998</v>
      </c>
      <c r="L65" s="10">
        <f t="shared" si="1"/>
        <v>41636.207638888889</v>
      </c>
      <c r="M65">
        <f t="shared" si="2"/>
        <v>2013</v>
      </c>
      <c r="N65" t="b">
        <v>0</v>
      </c>
      <c r="O65">
        <v>64</v>
      </c>
      <c r="P65" t="b">
        <v>1</v>
      </c>
      <c r="Q65" t="s">
        <v>8264</v>
      </c>
    </row>
    <row r="66" spans="1:17" ht="44.25" x14ac:dyDescent="0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0">
        <f t="shared" si="0"/>
        <v>41433.01829861111</v>
      </c>
      <c r="L66" s="10">
        <f t="shared" si="1"/>
        <v>41463.01829861111</v>
      </c>
      <c r="M66">
        <f t="shared" si="2"/>
        <v>2013</v>
      </c>
      <c r="N66" t="b">
        <v>0</v>
      </c>
      <c r="O66">
        <v>24</v>
      </c>
      <c r="P66" t="b">
        <v>1</v>
      </c>
      <c r="Q66" t="s">
        <v>8264</v>
      </c>
    </row>
    <row r="67" spans="1:17" ht="44.25" x14ac:dyDescent="0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0">
        <f t="shared" ref="K67:K130" si="3">(((J67/60)/60)/24)+DATE(1970,1,1)</f>
        <v>41835.821226851855</v>
      </c>
      <c r="L67" s="10">
        <f t="shared" ref="L67:L130" si="4">(((I67/60)/60)/24)+DATE(1970,1,1)</f>
        <v>41862.249305555553</v>
      </c>
      <c r="M67">
        <f t="shared" ref="M67:M130" si="5">YEAR(L67)</f>
        <v>2014</v>
      </c>
      <c r="N67" t="b">
        <v>0</v>
      </c>
      <c r="O67">
        <v>57</v>
      </c>
      <c r="P67" t="b">
        <v>1</v>
      </c>
      <c r="Q67" t="s">
        <v>8264</v>
      </c>
    </row>
    <row r="68" spans="1:17" ht="29.5" x14ac:dyDescent="0.7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0">
        <f t="shared" si="3"/>
        <v>42539.849768518514</v>
      </c>
      <c r="L68" s="10">
        <f t="shared" si="4"/>
        <v>42569.849768518514</v>
      </c>
      <c r="M68">
        <f t="shared" si="5"/>
        <v>2016</v>
      </c>
      <c r="N68" t="b">
        <v>0</v>
      </c>
      <c r="O68">
        <v>26</v>
      </c>
      <c r="P68" t="b">
        <v>1</v>
      </c>
      <c r="Q68" t="s">
        <v>8264</v>
      </c>
    </row>
    <row r="69" spans="1:17" ht="44.25" x14ac:dyDescent="0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0">
        <f t="shared" si="3"/>
        <v>41075.583379629628</v>
      </c>
      <c r="L69" s="10">
        <f t="shared" si="4"/>
        <v>41105.583379629628</v>
      </c>
      <c r="M69">
        <f t="shared" si="5"/>
        <v>2012</v>
      </c>
      <c r="N69" t="b">
        <v>0</v>
      </c>
      <c r="O69">
        <v>20</v>
      </c>
      <c r="P69" t="b">
        <v>1</v>
      </c>
      <c r="Q69" t="s">
        <v>8264</v>
      </c>
    </row>
    <row r="70" spans="1:17" ht="59" x14ac:dyDescent="0.7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0">
        <f t="shared" si="3"/>
        <v>41663.569340277776</v>
      </c>
      <c r="L70" s="10">
        <f t="shared" si="4"/>
        <v>41693.569340277776</v>
      </c>
      <c r="M70">
        <f t="shared" si="5"/>
        <v>2014</v>
      </c>
      <c r="N70" t="b">
        <v>0</v>
      </c>
      <c r="O70">
        <v>36</v>
      </c>
      <c r="P70" t="b">
        <v>1</v>
      </c>
      <c r="Q70" t="s">
        <v>8264</v>
      </c>
    </row>
    <row r="71" spans="1:17" ht="44.25" x14ac:dyDescent="0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0">
        <f t="shared" si="3"/>
        <v>40786.187789351854</v>
      </c>
      <c r="L71" s="10">
        <f t="shared" si="4"/>
        <v>40818.290972222225</v>
      </c>
      <c r="M71">
        <f t="shared" si="5"/>
        <v>2011</v>
      </c>
      <c r="N71" t="b">
        <v>0</v>
      </c>
      <c r="O71">
        <v>178</v>
      </c>
      <c r="P71" t="b">
        <v>1</v>
      </c>
      <c r="Q71" t="s">
        <v>8264</v>
      </c>
    </row>
    <row r="72" spans="1:17" ht="44.25" x14ac:dyDescent="0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0">
        <f t="shared" si="3"/>
        <v>40730.896354166667</v>
      </c>
      <c r="L72" s="10">
        <f t="shared" si="4"/>
        <v>40790.896354166667</v>
      </c>
      <c r="M72">
        <f t="shared" si="5"/>
        <v>2011</v>
      </c>
      <c r="N72" t="b">
        <v>0</v>
      </c>
      <c r="O72">
        <v>17</v>
      </c>
      <c r="P72" t="b">
        <v>1</v>
      </c>
      <c r="Q72" t="s">
        <v>8264</v>
      </c>
    </row>
    <row r="73" spans="1:17" ht="44.25" x14ac:dyDescent="0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0">
        <f t="shared" si="3"/>
        <v>40997.271493055552</v>
      </c>
      <c r="L73" s="10">
        <f t="shared" si="4"/>
        <v>41057.271493055552</v>
      </c>
      <c r="M73">
        <f t="shared" si="5"/>
        <v>2012</v>
      </c>
      <c r="N73" t="b">
        <v>0</v>
      </c>
      <c r="O73">
        <v>32</v>
      </c>
      <c r="P73" t="b">
        <v>1</v>
      </c>
      <c r="Q73" t="s">
        <v>8264</v>
      </c>
    </row>
    <row r="74" spans="1:17" ht="44.25" x14ac:dyDescent="0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0">
        <f t="shared" si="3"/>
        <v>41208.010196759256</v>
      </c>
      <c r="L74" s="10">
        <f t="shared" si="4"/>
        <v>41228</v>
      </c>
      <c r="M74">
        <f t="shared" si="5"/>
        <v>2012</v>
      </c>
      <c r="N74" t="b">
        <v>0</v>
      </c>
      <c r="O74">
        <v>41</v>
      </c>
      <c r="P74" t="b">
        <v>1</v>
      </c>
      <c r="Q74" t="s">
        <v>8264</v>
      </c>
    </row>
    <row r="75" spans="1:17" ht="44.25" x14ac:dyDescent="0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0">
        <f t="shared" si="3"/>
        <v>40587.75675925926</v>
      </c>
      <c r="L75" s="10">
        <f t="shared" si="4"/>
        <v>40666.165972222225</v>
      </c>
      <c r="M75">
        <f t="shared" si="5"/>
        <v>2011</v>
      </c>
      <c r="N75" t="b">
        <v>0</v>
      </c>
      <c r="O75">
        <v>18</v>
      </c>
      <c r="P75" t="b">
        <v>1</v>
      </c>
      <c r="Q75" t="s">
        <v>8264</v>
      </c>
    </row>
    <row r="76" spans="1:17" ht="44.25" x14ac:dyDescent="0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0">
        <f t="shared" si="3"/>
        <v>42360.487210648149</v>
      </c>
      <c r="L76" s="10">
        <f t="shared" si="4"/>
        <v>42390.487210648149</v>
      </c>
      <c r="M76">
        <f t="shared" si="5"/>
        <v>2016</v>
      </c>
      <c r="N76" t="b">
        <v>0</v>
      </c>
      <c r="O76">
        <v>29</v>
      </c>
      <c r="P76" t="b">
        <v>1</v>
      </c>
      <c r="Q76" t="s">
        <v>8264</v>
      </c>
    </row>
    <row r="77" spans="1:17" ht="44.25" x14ac:dyDescent="0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0">
        <f t="shared" si="3"/>
        <v>41357.209166666667</v>
      </c>
      <c r="L77" s="10">
        <f t="shared" si="4"/>
        <v>41387.209166666667</v>
      </c>
      <c r="M77">
        <f t="shared" si="5"/>
        <v>2013</v>
      </c>
      <c r="N77" t="b">
        <v>0</v>
      </c>
      <c r="O77">
        <v>47</v>
      </c>
      <c r="P77" t="b">
        <v>1</v>
      </c>
      <c r="Q77" t="s">
        <v>8264</v>
      </c>
    </row>
    <row r="78" spans="1:17" ht="44.25" x14ac:dyDescent="0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0">
        <f t="shared" si="3"/>
        <v>40844.691643518519</v>
      </c>
      <c r="L78" s="10">
        <f t="shared" si="4"/>
        <v>40904.733310185184</v>
      </c>
      <c r="M78">
        <f t="shared" si="5"/>
        <v>2011</v>
      </c>
      <c r="N78" t="b">
        <v>0</v>
      </c>
      <c r="O78">
        <v>15</v>
      </c>
      <c r="P78" t="b">
        <v>1</v>
      </c>
      <c r="Q78" t="s">
        <v>8264</v>
      </c>
    </row>
    <row r="79" spans="1:17" ht="44.25" x14ac:dyDescent="0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0">
        <f t="shared" si="3"/>
        <v>40997.144872685189</v>
      </c>
      <c r="L79" s="10">
        <f t="shared" si="4"/>
        <v>41050.124305555553</v>
      </c>
      <c r="M79">
        <f t="shared" si="5"/>
        <v>2012</v>
      </c>
      <c r="N79" t="b">
        <v>0</v>
      </c>
      <c r="O79">
        <v>26</v>
      </c>
      <c r="P79" t="b">
        <v>1</v>
      </c>
      <c r="Q79" t="s">
        <v>8264</v>
      </c>
    </row>
    <row r="80" spans="1:17" ht="88.5" x14ac:dyDescent="0.7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0">
        <f t="shared" si="3"/>
        <v>42604.730567129634</v>
      </c>
      <c r="L80" s="10">
        <f t="shared" si="4"/>
        <v>42614.730567129634</v>
      </c>
      <c r="M80">
        <f t="shared" si="5"/>
        <v>2016</v>
      </c>
      <c r="N80" t="b">
        <v>0</v>
      </c>
      <c r="O80">
        <v>35</v>
      </c>
      <c r="P80" t="b">
        <v>1</v>
      </c>
      <c r="Q80" t="s">
        <v>8264</v>
      </c>
    </row>
    <row r="81" spans="1:17" ht="44.25" x14ac:dyDescent="0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0">
        <f t="shared" si="3"/>
        <v>41724.776539351849</v>
      </c>
      <c r="L81" s="10">
        <f t="shared" si="4"/>
        <v>41754.776539351849</v>
      </c>
      <c r="M81">
        <f t="shared" si="5"/>
        <v>2014</v>
      </c>
      <c r="N81" t="b">
        <v>0</v>
      </c>
      <c r="O81">
        <v>41</v>
      </c>
      <c r="P81" t="b">
        <v>1</v>
      </c>
      <c r="Q81" t="s">
        <v>8264</v>
      </c>
    </row>
    <row r="82" spans="1:17" ht="44.25" x14ac:dyDescent="0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0">
        <f t="shared" si="3"/>
        <v>41583.083981481483</v>
      </c>
      <c r="L82" s="10">
        <f t="shared" si="4"/>
        <v>41618.083981481483</v>
      </c>
      <c r="M82">
        <f t="shared" si="5"/>
        <v>2013</v>
      </c>
      <c r="N82" t="b">
        <v>0</v>
      </c>
      <c r="O82">
        <v>47</v>
      </c>
      <c r="P82" t="b">
        <v>1</v>
      </c>
      <c r="Q82" t="s">
        <v>8264</v>
      </c>
    </row>
    <row r="83" spans="1:17" ht="44.25" x14ac:dyDescent="0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0">
        <f t="shared" si="3"/>
        <v>41100.158877314818</v>
      </c>
      <c r="L83" s="10">
        <f t="shared" si="4"/>
        <v>41104.126388888886</v>
      </c>
      <c r="M83">
        <f t="shared" si="5"/>
        <v>2012</v>
      </c>
      <c r="N83" t="b">
        <v>0</v>
      </c>
      <c r="O83">
        <v>28</v>
      </c>
      <c r="P83" t="b">
        <v>1</v>
      </c>
      <c r="Q83" t="s">
        <v>8264</v>
      </c>
    </row>
    <row r="84" spans="1:17" ht="44.25" x14ac:dyDescent="0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0">
        <f t="shared" si="3"/>
        <v>40795.820150462961</v>
      </c>
      <c r="L84" s="10">
        <f t="shared" si="4"/>
        <v>40825.820150462961</v>
      </c>
      <c r="M84">
        <f t="shared" si="5"/>
        <v>2011</v>
      </c>
      <c r="N84" t="b">
        <v>0</v>
      </c>
      <c r="O84">
        <v>100</v>
      </c>
      <c r="P84" t="b">
        <v>1</v>
      </c>
      <c r="Q84" t="s">
        <v>8264</v>
      </c>
    </row>
    <row r="85" spans="1:17" ht="44.25" x14ac:dyDescent="0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0">
        <f t="shared" si="3"/>
        <v>42042.615613425922</v>
      </c>
      <c r="L85" s="10">
        <f t="shared" si="4"/>
        <v>42057.479166666672</v>
      </c>
      <c r="M85">
        <f t="shared" si="5"/>
        <v>2015</v>
      </c>
      <c r="N85" t="b">
        <v>0</v>
      </c>
      <c r="O85">
        <v>13</v>
      </c>
      <c r="P85" t="b">
        <v>1</v>
      </c>
      <c r="Q85" t="s">
        <v>8264</v>
      </c>
    </row>
    <row r="86" spans="1:17" ht="44.25" x14ac:dyDescent="0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0">
        <f t="shared" si="3"/>
        <v>40648.757939814815</v>
      </c>
      <c r="L86" s="10">
        <f t="shared" si="4"/>
        <v>40678.757939814815</v>
      </c>
      <c r="M86">
        <f t="shared" si="5"/>
        <v>2011</v>
      </c>
      <c r="N86" t="b">
        <v>0</v>
      </c>
      <c r="O86">
        <v>7</v>
      </c>
      <c r="P86" t="b">
        <v>1</v>
      </c>
      <c r="Q86" t="s">
        <v>8264</v>
      </c>
    </row>
    <row r="87" spans="1:17" ht="44.25" x14ac:dyDescent="0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0">
        <f t="shared" si="3"/>
        <v>40779.125428240739</v>
      </c>
      <c r="L87" s="10">
        <f t="shared" si="4"/>
        <v>40809.125428240739</v>
      </c>
      <c r="M87">
        <f t="shared" si="5"/>
        <v>2011</v>
      </c>
      <c r="N87" t="b">
        <v>0</v>
      </c>
      <c r="O87">
        <v>21</v>
      </c>
      <c r="P87" t="b">
        <v>1</v>
      </c>
      <c r="Q87" t="s">
        <v>8264</v>
      </c>
    </row>
    <row r="88" spans="1:17" ht="59" x14ac:dyDescent="0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0">
        <f t="shared" si="3"/>
        <v>42291.556076388893</v>
      </c>
      <c r="L88" s="10">
        <f t="shared" si="4"/>
        <v>42365.59774305555</v>
      </c>
      <c r="M88">
        <f t="shared" si="5"/>
        <v>2015</v>
      </c>
      <c r="N88" t="b">
        <v>0</v>
      </c>
      <c r="O88">
        <v>17</v>
      </c>
      <c r="P88" t="b">
        <v>1</v>
      </c>
      <c r="Q88" t="s">
        <v>8264</v>
      </c>
    </row>
    <row r="89" spans="1:17" ht="44.25" x14ac:dyDescent="0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0">
        <f t="shared" si="3"/>
        <v>40322.53938657407</v>
      </c>
      <c r="L89" s="10">
        <f t="shared" si="4"/>
        <v>40332.070138888892</v>
      </c>
      <c r="M89">
        <f t="shared" si="5"/>
        <v>2010</v>
      </c>
      <c r="N89" t="b">
        <v>0</v>
      </c>
      <c r="O89">
        <v>25</v>
      </c>
      <c r="P89" t="b">
        <v>1</v>
      </c>
      <c r="Q89" t="s">
        <v>8264</v>
      </c>
    </row>
    <row r="90" spans="1:17" ht="44.25" x14ac:dyDescent="0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0">
        <f t="shared" si="3"/>
        <v>41786.65892361111</v>
      </c>
      <c r="L90" s="10">
        <f t="shared" si="4"/>
        <v>41812.65892361111</v>
      </c>
      <c r="M90">
        <f t="shared" si="5"/>
        <v>2014</v>
      </c>
      <c r="N90" t="b">
        <v>0</v>
      </c>
      <c r="O90">
        <v>60</v>
      </c>
      <c r="P90" t="b">
        <v>1</v>
      </c>
      <c r="Q90" t="s">
        <v>8264</v>
      </c>
    </row>
    <row r="91" spans="1:17" ht="44.25" x14ac:dyDescent="0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0">
        <f t="shared" si="3"/>
        <v>41402.752222222225</v>
      </c>
      <c r="L91" s="10">
        <f t="shared" si="4"/>
        <v>41427.752222222225</v>
      </c>
      <c r="M91">
        <f t="shared" si="5"/>
        <v>2013</v>
      </c>
      <c r="N91" t="b">
        <v>0</v>
      </c>
      <c r="O91">
        <v>56</v>
      </c>
      <c r="P91" t="b">
        <v>1</v>
      </c>
      <c r="Q91" t="s">
        <v>8264</v>
      </c>
    </row>
    <row r="92" spans="1:17" ht="29.5" x14ac:dyDescent="0.7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0">
        <f t="shared" si="3"/>
        <v>40706.297442129631</v>
      </c>
      <c r="L92" s="10">
        <f t="shared" si="4"/>
        <v>40736.297442129631</v>
      </c>
      <c r="M92">
        <f t="shared" si="5"/>
        <v>2011</v>
      </c>
      <c r="N92" t="b">
        <v>0</v>
      </c>
      <c r="O92">
        <v>16</v>
      </c>
      <c r="P92" t="b">
        <v>1</v>
      </c>
      <c r="Q92" t="s">
        <v>8264</v>
      </c>
    </row>
    <row r="93" spans="1:17" ht="44.25" x14ac:dyDescent="0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0">
        <f t="shared" si="3"/>
        <v>40619.402361111112</v>
      </c>
      <c r="L93" s="10">
        <f t="shared" si="4"/>
        <v>40680.402361111112</v>
      </c>
      <c r="M93">
        <f t="shared" si="5"/>
        <v>2011</v>
      </c>
      <c r="N93" t="b">
        <v>0</v>
      </c>
      <c r="O93">
        <v>46</v>
      </c>
      <c r="P93" t="b">
        <v>1</v>
      </c>
      <c r="Q93" t="s">
        <v>8264</v>
      </c>
    </row>
    <row r="94" spans="1:17" ht="44.25" x14ac:dyDescent="0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0">
        <f t="shared" si="3"/>
        <v>42721.198877314819</v>
      </c>
      <c r="L94" s="10">
        <f t="shared" si="4"/>
        <v>42767.333333333328</v>
      </c>
      <c r="M94">
        <f t="shared" si="5"/>
        <v>2017</v>
      </c>
      <c r="N94" t="b">
        <v>0</v>
      </c>
      <c r="O94">
        <v>43</v>
      </c>
      <c r="P94" t="b">
        <v>1</v>
      </c>
      <c r="Q94" t="s">
        <v>8264</v>
      </c>
    </row>
    <row r="95" spans="1:17" ht="59" x14ac:dyDescent="0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0">
        <f t="shared" si="3"/>
        <v>41065.858067129629</v>
      </c>
      <c r="L95" s="10">
        <f t="shared" si="4"/>
        <v>41093.875</v>
      </c>
      <c r="M95">
        <f t="shared" si="5"/>
        <v>2012</v>
      </c>
      <c r="N95" t="b">
        <v>0</v>
      </c>
      <c r="O95">
        <v>15</v>
      </c>
      <c r="P95" t="b">
        <v>1</v>
      </c>
      <c r="Q95" t="s">
        <v>8264</v>
      </c>
    </row>
    <row r="96" spans="1:17" ht="44.25" x14ac:dyDescent="0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0">
        <f t="shared" si="3"/>
        <v>41716.717847222222</v>
      </c>
      <c r="L96" s="10">
        <f t="shared" si="4"/>
        <v>41736.717847222222</v>
      </c>
      <c r="M96">
        <f t="shared" si="5"/>
        <v>2014</v>
      </c>
      <c r="N96" t="b">
        <v>0</v>
      </c>
      <c r="O96">
        <v>12</v>
      </c>
      <c r="P96" t="b">
        <v>1</v>
      </c>
      <c r="Q96" t="s">
        <v>8264</v>
      </c>
    </row>
    <row r="97" spans="1:17" ht="44.25" x14ac:dyDescent="0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0">
        <f t="shared" si="3"/>
        <v>40935.005104166667</v>
      </c>
      <c r="L97" s="10">
        <f t="shared" si="4"/>
        <v>40965.005104166667</v>
      </c>
      <c r="M97">
        <f t="shared" si="5"/>
        <v>2012</v>
      </c>
      <c r="N97" t="b">
        <v>0</v>
      </c>
      <c r="O97">
        <v>21</v>
      </c>
      <c r="P97" t="b">
        <v>1</v>
      </c>
      <c r="Q97" t="s">
        <v>8264</v>
      </c>
    </row>
    <row r="98" spans="1:17" ht="59" x14ac:dyDescent="0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0">
        <f t="shared" si="3"/>
        <v>40324.662511574075</v>
      </c>
      <c r="L98" s="10">
        <f t="shared" si="4"/>
        <v>40391.125</v>
      </c>
      <c r="M98">
        <f t="shared" si="5"/>
        <v>2010</v>
      </c>
      <c r="N98" t="b">
        <v>0</v>
      </c>
      <c r="O98">
        <v>34</v>
      </c>
      <c r="P98" t="b">
        <v>1</v>
      </c>
      <c r="Q98" t="s">
        <v>8264</v>
      </c>
    </row>
    <row r="99" spans="1:17" ht="44.25" x14ac:dyDescent="0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0">
        <f t="shared" si="3"/>
        <v>40706.135208333333</v>
      </c>
      <c r="L99" s="10">
        <f t="shared" si="4"/>
        <v>40736.135208333333</v>
      </c>
      <c r="M99">
        <f t="shared" si="5"/>
        <v>2011</v>
      </c>
      <c r="N99" t="b">
        <v>0</v>
      </c>
      <c r="O99">
        <v>8</v>
      </c>
      <c r="P99" t="b">
        <v>1</v>
      </c>
      <c r="Q99" t="s">
        <v>8264</v>
      </c>
    </row>
    <row r="100" spans="1:17" ht="44.25" x14ac:dyDescent="0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0">
        <f t="shared" si="3"/>
        <v>41214.79483796296</v>
      </c>
      <c r="L100" s="10">
        <f t="shared" si="4"/>
        <v>41250.979166666664</v>
      </c>
      <c r="M100">
        <f t="shared" si="5"/>
        <v>2012</v>
      </c>
      <c r="N100" t="b">
        <v>0</v>
      </c>
      <c r="O100">
        <v>60</v>
      </c>
      <c r="P100" t="b">
        <v>1</v>
      </c>
      <c r="Q100" t="s">
        <v>8264</v>
      </c>
    </row>
    <row r="101" spans="1:17" ht="29.5" x14ac:dyDescent="0.7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0">
        <f t="shared" si="3"/>
        <v>41631.902766203704</v>
      </c>
      <c r="L101" s="10">
        <f t="shared" si="4"/>
        <v>41661.902766203704</v>
      </c>
      <c r="M101">
        <f t="shared" si="5"/>
        <v>2014</v>
      </c>
      <c r="N101" t="b">
        <v>0</v>
      </c>
      <c r="O101">
        <v>39</v>
      </c>
      <c r="P101" t="b">
        <v>1</v>
      </c>
      <c r="Q101" t="s">
        <v>8264</v>
      </c>
    </row>
    <row r="102" spans="1:17" ht="44.25" x14ac:dyDescent="0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0">
        <f t="shared" si="3"/>
        <v>41197.753310185188</v>
      </c>
      <c r="L102" s="10">
        <f t="shared" si="4"/>
        <v>41217.794976851852</v>
      </c>
      <c r="M102">
        <f t="shared" si="5"/>
        <v>2012</v>
      </c>
      <c r="N102" t="b">
        <v>0</v>
      </c>
      <c r="O102">
        <v>26</v>
      </c>
      <c r="P102" t="b">
        <v>1</v>
      </c>
      <c r="Q102" t="s">
        <v>8264</v>
      </c>
    </row>
    <row r="103" spans="1:17" ht="44.25" x14ac:dyDescent="0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0">
        <f t="shared" si="3"/>
        <v>41274.776736111111</v>
      </c>
      <c r="L103" s="10">
        <f t="shared" si="4"/>
        <v>41298.776736111111</v>
      </c>
      <c r="M103">
        <f t="shared" si="5"/>
        <v>2013</v>
      </c>
      <c r="N103" t="b">
        <v>0</v>
      </c>
      <c r="O103">
        <v>35</v>
      </c>
      <c r="P103" t="b">
        <v>1</v>
      </c>
      <c r="Q103" t="s">
        <v>8264</v>
      </c>
    </row>
    <row r="104" spans="1:17" ht="44.25" x14ac:dyDescent="0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0">
        <f t="shared" si="3"/>
        <v>40505.131168981483</v>
      </c>
      <c r="L104" s="10">
        <f t="shared" si="4"/>
        <v>40535.131168981483</v>
      </c>
      <c r="M104">
        <f t="shared" si="5"/>
        <v>2010</v>
      </c>
      <c r="N104" t="b">
        <v>0</v>
      </c>
      <c r="O104">
        <v>65</v>
      </c>
      <c r="P104" t="b">
        <v>1</v>
      </c>
      <c r="Q104" t="s">
        <v>8264</v>
      </c>
    </row>
    <row r="105" spans="1:17" ht="44.25" x14ac:dyDescent="0.7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0">
        <f t="shared" si="3"/>
        <v>41682.805902777778</v>
      </c>
      <c r="L105" s="10">
        <f t="shared" si="4"/>
        <v>41705.805902777778</v>
      </c>
      <c r="M105">
        <f t="shared" si="5"/>
        <v>2014</v>
      </c>
      <c r="N105" t="b">
        <v>0</v>
      </c>
      <c r="O105">
        <v>49</v>
      </c>
      <c r="P105" t="b">
        <v>1</v>
      </c>
      <c r="Q105" t="s">
        <v>8264</v>
      </c>
    </row>
    <row r="106" spans="1:17" ht="29.5" x14ac:dyDescent="0.7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0">
        <f t="shared" si="3"/>
        <v>40612.695208333331</v>
      </c>
      <c r="L106" s="10">
        <f t="shared" si="4"/>
        <v>40636.041666666664</v>
      </c>
      <c r="M106">
        <f t="shared" si="5"/>
        <v>2011</v>
      </c>
      <c r="N106" t="b">
        <v>0</v>
      </c>
      <c r="O106">
        <v>10</v>
      </c>
      <c r="P106" t="b">
        <v>1</v>
      </c>
      <c r="Q106" t="s">
        <v>8264</v>
      </c>
    </row>
    <row r="107" spans="1:17" ht="44.25" x14ac:dyDescent="0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0">
        <f t="shared" si="3"/>
        <v>42485.724768518514</v>
      </c>
      <c r="L107" s="10">
        <f t="shared" si="4"/>
        <v>42504</v>
      </c>
      <c r="M107">
        <f t="shared" si="5"/>
        <v>2016</v>
      </c>
      <c r="N107" t="b">
        <v>0</v>
      </c>
      <c r="O107">
        <v>60</v>
      </c>
      <c r="P107" t="b">
        <v>1</v>
      </c>
      <c r="Q107" t="s">
        <v>8264</v>
      </c>
    </row>
    <row r="108" spans="1:17" x14ac:dyDescent="0.7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0">
        <f t="shared" si="3"/>
        <v>40987.776631944449</v>
      </c>
      <c r="L108" s="10">
        <f t="shared" si="4"/>
        <v>41001.776631944449</v>
      </c>
      <c r="M108">
        <f t="shared" si="5"/>
        <v>2012</v>
      </c>
      <c r="N108" t="b">
        <v>0</v>
      </c>
      <c r="O108">
        <v>27</v>
      </c>
      <c r="P108" t="b">
        <v>1</v>
      </c>
      <c r="Q108" t="s">
        <v>8264</v>
      </c>
    </row>
    <row r="109" spans="1:17" ht="44.25" x14ac:dyDescent="0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0">
        <f t="shared" si="3"/>
        <v>40635.982488425929</v>
      </c>
      <c r="L109" s="10">
        <f t="shared" si="4"/>
        <v>40657.982488425929</v>
      </c>
      <c r="M109">
        <f t="shared" si="5"/>
        <v>2011</v>
      </c>
      <c r="N109" t="b">
        <v>0</v>
      </c>
      <c r="O109">
        <v>69</v>
      </c>
      <c r="P109" t="b">
        <v>1</v>
      </c>
      <c r="Q109" t="s">
        <v>8264</v>
      </c>
    </row>
    <row r="110" spans="1:17" ht="44.25" x14ac:dyDescent="0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0">
        <f t="shared" si="3"/>
        <v>41365.613078703704</v>
      </c>
      <c r="L110" s="10">
        <f t="shared" si="4"/>
        <v>41425.613078703704</v>
      </c>
      <c r="M110">
        <f t="shared" si="5"/>
        <v>2013</v>
      </c>
      <c r="N110" t="b">
        <v>0</v>
      </c>
      <c r="O110">
        <v>47</v>
      </c>
      <c r="P110" t="b">
        <v>1</v>
      </c>
      <c r="Q110" t="s">
        <v>8264</v>
      </c>
    </row>
    <row r="111" spans="1:17" ht="44.25" x14ac:dyDescent="0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0">
        <f t="shared" si="3"/>
        <v>40570.025810185187</v>
      </c>
      <c r="L111" s="10">
        <f t="shared" si="4"/>
        <v>40600.025810185187</v>
      </c>
      <c r="M111">
        <f t="shared" si="5"/>
        <v>2011</v>
      </c>
      <c r="N111" t="b">
        <v>0</v>
      </c>
      <c r="O111">
        <v>47</v>
      </c>
      <c r="P111" t="b">
        <v>1</v>
      </c>
      <c r="Q111" t="s">
        <v>8264</v>
      </c>
    </row>
    <row r="112" spans="1:17" ht="44.25" x14ac:dyDescent="0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0">
        <f t="shared" si="3"/>
        <v>41557.949687500004</v>
      </c>
      <c r="L112" s="10">
        <f t="shared" si="4"/>
        <v>41592.249305555553</v>
      </c>
      <c r="M112">
        <f t="shared" si="5"/>
        <v>2013</v>
      </c>
      <c r="N112" t="b">
        <v>0</v>
      </c>
      <c r="O112">
        <v>26</v>
      </c>
      <c r="P112" t="b">
        <v>1</v>
      </c>
      <c r="Q112" t="s">
        <v>8264</v>
      </c>
    </row>
    <row r="113" spans="1:17" ht="44.25" x14ac:dyDescent="0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0">
        <f t="shared" si="3"/>
        <v>42125.333182870367</v>
      </c>
      <c r="L113" s="10">
        <f t="shared" si="4"/>
        <v>42155.333182870367</v>
      </c>
      <c r="M113">
        <f t="shared" si="5"/>
        <v>2015</v>
      </c>
      <c r="N113" t="b">
        <v>0</v>
      </c>
      <c r="O113">
        <v>53</v>
      </c>
      <c r="P113" t="b">
        <v>1</v>
      </c>
      <c r="Q113" t="s">
        <v>8264</v>
      </c>
    </row>
    <row r="114" spans="1:17" ht="44.25" x14ac:dyDescent="0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0">
        <f t="shared" si="3"/>
        <v>41718.043032407404</v>
      </c>
      <c r="L114" s="10">
        <f t="shared" si="4"/>
        <v>41742.083333333336</v>
      </c>
      <c r="M114">
        <f t="shared" si="5"/>
        <v>2014</v>
      </c>
      <c r="N114" t="b">
        <v>0</v>
      </c>
      <c r="O114">
        <v>81</v>
      </c>
      <c r="P114" t="b">
        <v>1</v>
      </c>
      <c r="Q114" t="s">
        <v>8264</v>
      </c>
    </row>
    <row r="115" spans="1:17" ht="29.5" x14ac:dyDescent="0.7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0">
        <f t="shared" si="3"/>
        <v>40753.758425925924</v>
      </c>
      <c r="L115" s="10">
        <f t="shared" si="4"/>
        <v>40761.625</v>
      </c>
      <c r="M115">
        <f t="shared" si="5"/>
        <v>2011</v>
      </c>
      <c r="N115" t="b">
        <v>0</v>
      </c>
      <c r="O115">
        <v>78</v>
      </c>
      <c r="P115" t="b">
        <v>1</v>
      </c>
      <c r="Q115" t="s">
        <v>8264</v>
      </c>
    </row>
    <row r="116" spans="1:17" ht="44.25" x14ac:dyDescent="0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0">
        <f t="shared" si="3"/>
        <v>40861.27416666667</v>
      </c>
      <c r="L116" s="10">
        <f t="shared" si="4"/>
        <v>40921.27416666667</v>
      </c>
      <c r="M116">
        <f t="shared" si="5"/>
        <v>2012</v>
      </c>
      <c r="N116" t="b">
        <v>0</v>
      </c>
      <c r="O116">
        <v>35</v>
      </c>
      <c r="P116" t="b">
        <v>1</v>
      </c>
      <c r="Q116" t="s">
        <v>8264</v>
      </c>
    </row>
    <row r="117" spans="1:17" x14ac:dyDescent="0.7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0">
        <f t="shared" si="3"/>
        <v>40918.738935185182</v>
      </c>
      <c r="L117" s="10">
        <f t="shared" si="4"/>
        <v>40943.738935185182</v>
      </c>
      <c r="M117">
        <f t="shared" si="5"/>
        <v>2012</v>
      </c>
      <c r="N117" t="b">
        <v>0</v>
      </c>
      <c r="O117">
        <v>22</v>
      </c>
      <c r="P117" t="b">
        <v>1</v>
      </c>
      <c r="Q117" t="s">
        <v>8264</v>
      </c>
    </row>
    <row r="118" spans="1:17" ht="44.25" x14ac:dyDescent="0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0">
        <f t="shared" si="3"/>
        <v>40595.497164351851</v>
      </c>
      <c r="L118" s="10">
        <f t="shared" si="4"/>
        <v>40641.455497685187</v>
      </c>
      <c r="M118">
        <f t="shared" si="5"/>
        <v>2011</v>
      </c>
      <c r="N118" t="b">
        <v>0</v>
      </c>
      <c r="O118">
        <v>57</v>
      </c>
      <c r="P118" t="b">
        <v>1</v>
      </c>
      <c r="Q118" t="s">
        <v>8264</v>
      </c>
    </row>
    <row r="119" spans="1:17" ht="59" x14ac:dyDescent="0.7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0">
        <f t="shared" si="3"/>
        <v>40248.834999999999</v>
      </c>
      <c r="L119" s="10">
        <f t="shared" si="4"/>
        <v>40338.791666666664</v>
      </c>
      <c r="M119">
        <f t="shared" si="5"/>
        <v>2010</v>
      </c>
      <c r="N119" t="b">
        <v>0</v>
      </c>
      <c r="O119">
        <v>27</v>
      </c>
      <c r="P119" t="b">
        <v>1</v>
      </c>
      <c r="Q119" t="s">
        <v>8264</v>
      </c>
    </row>
    <row r="120" spans="1:17" ht="29.5" x14ac:dyDescent="0.7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0">
        <f t="shared" si="3"/>
        <v>40723.053657407407</v>
      </c>
      <c r="L120" s="10">
        <f t="shared" si="4"/>
        <v>40753.053657407407</v>
      </c>
      <c r="M120">
        <f t="shared" si="5"/>
        <v>2011</v>
      </c>
      <c r="N120" t="b">
        <v>0</v>
      </c>
      <c r="O120">
        <v>39</v>
      </c>
      <c r="P120" t="b">
        <v>1</v>
      </c>
      <c r="Q120" t="s">
        <v>8264</v>
      </c>
    </row>
    <row r="121" spans="1:17" ht="44.25" x14ac:dyDescent="0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0">
        <f t="shared" si="3"/>
        <v>40739.069282407407</v>
      </c>
      <c r="L121" s="10">
        <f t="shared" si="4"/>
        <v>40768.958333333336</v>
      </c>
      <c r="M121">
        <f t="shared" si="5"/>
        <v>2011</v>
      </c>
      <c r="N121" t="b">
        <v>0</v>
      </c>
      <c r="O121">
        <v>37</v>
      </c>
      <c r="P121" t="b">
        <v>1</v>
      </c>
      <c r="Q121" t="s">
        <v>8264</v>
      </c>
    </row>
    <row r="122" spans="1:17" ht="59" x14ac:dyDescent="0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0">
        <f t="shared" si="3"/>
        <v>42616.049849537041</v>
      </c>
      <c r="L122" s="10">
        <f t="shared" si="4"/>
        <v>42646.049849537041</v>
      </c>
      <c r="M122">
        <f t="shared" si="5"/>
        <v>2016</v>
      </c>
      <c r="N122" t="b">
        <v>0</v>
      </c>
      <c r="O122">
        <v>1</v>
      </c>
      <c r="P122" t="b">
        <v>0</v>
      </c>
      <c r="Q122" t="s">
        <v>8265</v>
      </c>
    </row>
    <row r="123" spans="1:17" ht="59" x14ac:dyDescent="0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0">
        <f t="shared" si="3"/>
        <v>42096.704976851848</v>
      </c>
      <c r="L123" s="10">
        <f t="shared" si="4"/>
        <v>42112.427777777775</v>
      </c>
      <c r="M123">
        <f t="shared" si="5"/>
        <v>2015</v>
      </c>
      <c r="N123" t="b">
        <v>0</v>
      </c>
      <c r="O123">
        <v>1</v>
      </c>
      <c r="P123" t="b">
        <v>0</v>
      </c>
      <c r="Q123" t="s">
        <v>8265</v>
      </c>
    </row>
    <row r="124" spans="1:17" ht="29.5" x14ac:dyDescent="0.7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0">
        <f t="shared" si="3"/>
        <v>42593.431793981479</v>
      </c>
      <c r="L124" s="10">
        <f t="shared" si="4"/>
        <v>42653.431793981479</v>
      </c>
      <c r="M124">
        <f t="shared" si="5"/>
        <v>2016</v>
      </c>
      <c r="N124" t="b">
        <v>0</v>
      </c>
      <c r="O124">
        <v>0</v>
      </c>
      <c r="P124" t="b">
        <v>0</v>
      </c>
      <c r="Q124" t="s">
        <v>8265</v>
      </c>
    </row>
    <row r="125" spans="1:17" ht="59" x14ac:dyDescent="0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0">
        <f t="shared" si="3"/>
        <v>41904.781990740739</v>
      </c>
      <c r="L125" s="10">
        <f t="shared" si="4"/>
        <v>41940.916666666664</v>
      </c>
      <c r="M125">
        <f t="shared" si="5"/>
        <v>2014</v>
      </c>
      <c r="N125" t="b">
        <v>0</v>
      </c>
      <c r="O125">
        <v>6</v>
      </c>
      <c r="P125" t="b">
        <v>0</v>
      </c>
      <c r="Q125" t="s">
        <v>8265</v>
      </c>
    </row>
    <row r="126" spans="1:17" ht="44.25" x14ac:dyDescent="0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0">
        <f t="shared" si="3"/>
        <v>42114.928726851853</v>
      </c>
      <c r="L126" s="10">
        <f t="shared" si="4"/>
        <v>42139.928726851853</v>
      </c>
      <c r="M126">
        <f t="shared" si="5"/>
        <v>2015</v>
      </c>
      <c r="N126" t="b">
        <v>0</v>
      </c>
      <c r="O126">
        <v>0</v>
      </c>
      <c r="P126" t="b">
        <v>0</v>
      </c>
      <c r="Q126" t="s">
        <v>8265</v>
      </c>
    </row>
    <row r="127" spans="1:17" ht="44.25" x14ac:dyDescent="0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0">
        <f t="shared" si="3"/>
        <v>42709.993981481486</v>
      </c>
      <c r="L127" s="10">
        <f t="shared" si="4"/>
        <v>42769.993981481486</v>
      </c>
      <c r="M127">
        <f t="shared" si="5"/>
        <v>2017</v>
      </c>
      <c r="N127" t="b">
        <v>0</v>
      </c>
      <c r="O127">
        <v>6</v>
      </c>
      <c r="P127" t="b">
        <v>0</v>
      </c>
      <c r="Q127" t="s">
        <v>8265</v>
      </c>
    </row>
    <row r="128" spans="1:17" ht="44.25" x14ac:dyDescent="0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0">
        <f t="shared" si="3"/>
        <v>42135.589548611111</v>
      </c>
      <c r="L128" s="10">
        <f t="shared" si="4"/>
        <v>42166.083333333328</v>
      </c>
      <c r="M128">
        <f t="shared" si="5"/>
        <v>2015</v>
      </c>
      <c r="N128" t="b">
        <v>0</v>
      </c>
      <c r="O128">
        <v>13</v>
      </c>
      <c r="P128" t="b">
        <v>0</v>
      </c>
      <c r="Q128" t="s">
        <v>8265</v>
      </c>
    </row>
    <row r="129" spans="1:17" ht="44.25" x14ac:dyDescent="0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0">
        <f t="shared" si="3"/>
        <v>42067.62431712963</v>
      </c>
      <c r="L129" s="10">
        <f t="shared" si="4"/>
        <v>42097.582650462966</v>
      </c>
      <c r="M129">
        <f t="shared" si="5"/>
        <v>2015</v>
      </c>
      <c r="N129" t="b">
        <v>0</v>
      </c>
      <c r="O129">
        <v>4</v>
      </c>
      <c r="P129" t="b">
        <v>0</v>
      </c>
      <c r="Q129" t="s">
        <v>8265</v>
      </c>
    </row>
    <row r="130" spans="1:17" ht="29.5" x14ac:dyDescent="0.7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0">
        <f t="shared" si="3"/>
        <v>42628.22792824074</v>
      </c>
      <c r="L130" s="10">
        <f t="shared" si="4"/>
        <v>42663.22792824074</v>
      </c>
      <c r="M130">
        <f t="shared" si="5"/>
        <v>2016</v>
      </c>
      <c r="N130" t="b">
        <v>0</v>
      </c>
      <c r="O130">
        <v>6</v>
      </c>
      <c r="P130" t="b">
        <v>0</v>
      </c>
      <c r="Q130" t="s">
        <v>8265</v>
      </c>
    </row>
    <row r="131" spans="1:17" ht="59" x14ac:dyDescent="0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0">
        <f t="shared" ref="K131:K194" si="6">(((J131/60)/60)/24)+DATE(1970,1,1)</f>
        <v>41882.937303240738</v>
      </c>
      <c r="L131" s="10">
        <f t="shared" ref="L131:L194" si="7">(((I131/60)/60)/24)+DATE(1970,1,1)</f>
        <v>41942.937303240738</v>
      </c>
      <c r="M131">
        <f t="shared" ref="M131:M194" si="8">YEAR(L131)</f>
        <v>2014</v>
      </c>
      <c r="N131" t="b">
        <v>0</v>
      </c>
      <c r="O131">
        <v>0</v>
      </c>
      <c r="P131" t="b">
        <v>0</v>
      </c>
      <c r="Q131" t="s">
        <v>8265</v>
      </c>
    </row>
    <row r="132" spans="1:17" ht="44.25" x14ac:dyDescent="0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0">
        <f t="shared" si="6"/>
        <v>41778.915416666663</v>
      </c>
      <c r="L132" s="10">
        <f t="shared" si="7"/>
        <v>41806.844444444447</v>
      </c>
      <c r="M132">
        <f t="shared" si="8"/>
        <v>2014</v>
      </c>
      <c r="N132" t="b">
        <v>0</v>
      </c>
      <c r="O132">
        <v>0</v>
      </c>
      <c r="P132" t="b">
        <v>0</v>
      </c>
      <c r="Q132" t="s">
        <v>8265</v>
      </c>
    </row>
    <row r="133" spans="1:17" x14ac:dyDescent="0.7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0">
        <f t="shared" si="6"/>
        <v>42541.837511574078</v>
      </c>
      <c r="L133" s="10">
        <f t="shared" si="7"/>
        <v>42557</v>
      </c>
      <c r="M133">
        <f t="shared" si="8"/>
        <v>2016</v>
      </c>
      <c r="N133" t="b">
        <v>0</v>
      </c>
      <c r="O133">
        <v>0</v>
      </c>
      <c r="P133" t="b">
        <v>0</v>
      </c>
      <c r="Q133" t="s">
        <v>8265</v>
      </c>
    </row>
    <row r="134" spans="1:17" ht="59" x14ac:dyDescent="0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0">
        <f t="shared" si="6"/>
        <v>41905.812581018516</v>
      </c>
      <c r="L134" s="10">
        <f t="shared" si="7"/>
        <v>41950.854247685187</v>
      </c>
      <c r="M134">
        <f t="shared" si="8"/>
        <v>2014</v>
      </c>
      <c r="N134" t="b">
        <v>0</v>
      </c>
      <c r="O134">
        <v>81</v>
      </c>
      <c r="P134" t="b">
        <v>0</v>
      </c>
      <c r="Q134" t="s">
        <v>8265</v>
      </c>
    </row>
    <row r="135" spans="1:17" ht="29.5" x14ac:dyDescent="0.7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0">
        <f t="shared" si="6"/>
        <v>42491.80768518518</v>
      </c>
      <c r="L135" s="10">
        <f t="shared" si="7"/>
        <v>42521.729861111111</v>
      </c>
      <c r="M135">
        <f t="shared" si="8"/>
        <v>2016</v>
      </c>
      <c r="N135" t="b">
        <v>0</v>
      </c>
      <c r="O135">
        <v>0</v>
      </c>
      <c r="P135" t="b">
        <v>0</v>
      </c>
      <c r="Q135" t="s">
        <v>8265</v>
      </c>
    </row>
    <row r="136" spans="1:17" ht="29.5" x14ac:dyDescent="0.7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0">
        <f t="shared" si="6"/>
        <v>42221.909930555557</v>
      </c>
      <c r="L136" s="10">
        <f t="shared" si="7"/>
        <v>42251.708333333328</v>
      </c>
      <c r="M136">
        <f t="shared" si="8"/>
        <v>2015</v>
      </c>
      <c r="N136" t="b">
        <v>0</v>
      </c>
      <c r="O136">
        <v>0</v>
      </c>
      <c r="P136" t="b">
        <v>0</v>
      </c>
      <c r="Q136" t="s">
        <v>8265</v>
      </c>
    </row>
    <row r="137" spans="1:17" ht="44.25" x14ac:dyDescent="0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0">
        <f t="shared" si="6"/>
        <v>41788.381909722222</v>
      </c>
      <c r="L137" s="10">
        <f t="shared" si="7"/>
        <v>41821.791666666664</v>
      </c>
      <c r="M137">
        <f t="shared" si="8"/>
        <v>2014</v>
      </c>
      <c r="N137" t="b">
        <v>0</v>
      </c>
      <c r="O137">
        <v>5</v>
      </c>
      <c r="P137" t="b">
        <v>0</v>
      </c>
      <c r="Q137" t="s">
        <v>8265</v>
      </c>
    </row>
    <row r="138" spans="1:17" ht="59" x14ac:dyDescent="0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0">
        <f t="shared" si="6"/>
        <v>42096.410115740742</v>
      </c>
      <c r="L138" s="10">
        <f t="shared" si="7"/>
        <v>42140.427777777775</v>
      </c>
      <c r="M138">
        <f t="shared" si="8"/>
        <v>2015</v>
      </c>
      <c r="N138" t="b">
        <v>0</v>
      </c>
      <c r="O138">
        <v>0</v>
      </c>
      <c r="P138" t="b">
        <v>0</v>
      </c>
      <c r="Q138" t="s">
        <v>8265</v>
      </c>
    </row>
    <row r="139" spans="1:17" ht="44.25" x14ac:dyDescent="0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0">
        <f t="shared" si="6"/>
        <v>42239.573993055557</v>
      </c>
      <c r="L139" s="10">
        <f t="shared" si="7"/>
        <v>42289.573993055557</v>
      </c>
      <c r="M139">
        <f t="shared" si="8"/>
        <v>2015</v>
      </c>
      <c r="N139" t="b">
        <v>0</v>
      </c>
      <c r="O139">
        <v>0</v>
      </c>
      <c r="P139" t="b">
        <v>0</v>
      </c>
      <c r="Q139" t="s">
        <v>8265</v>
      </c>
    </row>
    <row r="140" spans="1:17" ht="44.25" x14ac:dyDescent="0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0">
        <f t="shared" si="6"/>
        <v>42186.257418981477</v>
      </c>
      <c r="L140" s="10">
        <f t="shared" si="7"/>
        <v>42217.207638888889</v>
      </c>
      <c r="M140">
        <f t="shared" si="8"/>
        <v>2015</v>
      </c>
      <c r="N140" t="b">
        <v>0</v>
      </c>
      <c r="O140">
        <v>58</v>
      </c>
      <c r="P140" t="b">
        <v>0</v>
      </c>
      <c r="Q140" t="s">
        <v>8265</v>
      </c>
    </row>
    <row r="141" spans="1:17" ht="44.25" x14ac:dyDescent="0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0">
        <f t="shared" si="6"/>
        <v>42187.920972222222</v>
      </c>
      <c r="L141" s="10">
        <f t="shared" si="7"/>
        <v>42197.920972222222</v>
      </c>
      <c r="M141">
        <f t="shared" si="8"/>
        <v>2015</v>
      </c>
      <c r="N141" t="b">
        <v>0</v>
      </c>
      <c r="O141">
        <v>1</v>
      </c>
      <c r="P141" t="b">
        <v>0</v>
      </c>
      <c r="Q141" t="s">
        <v>8265</v>
      </c>
    </row>
    <row r="142" spans="1:17" ht="44.25" x14ac:dyDescent="0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0">
        <f t="shared" si="6"/>
        <v>42053.198287037041</v>
      </c>
      <c r="L142" s="10">
        <f t="shared" si="7"/>
        <v>42083.15662037037</v>
      </c>
      <c r="M142">
        <f t="shared" si="8"/>
        <v>2015</v>
      </c>
      <c r="N142" t="b">
        <v>0</v>
      </c>
      <c r="O142">
        <v>0</v>
      </c>
      <c r="P142" t="b">
        <v>0</v>
      </c>
      <c r="Q142" t="s">
        <v>8265</v>
      </c>
    </row>
    <row r="143" spans="1:17" ht="44.25" x14ac:dyDescent="0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0">
        <f t="shared" si="6"/>
        <v>42110.153043981481</v>
      </c>
      <c r="L143" s="10">
        <f t="shared" si="7"/>
        <v>42155.153043981481</v>
      </c>
      <c r="M143">
        <f t="shared" si="8"/>
        <v>2015</v>
      </c>
      <c r="N143" t="b">
        <v>0</v>
      </c>
      <c r="O143">
        <v>28</v>
      </c>
      <c r="P143" t="b">
        <v>0</v>
      </c>
      <c r="Q143" t="s">
        <v>8265</v>
      </c>
    </row>
    <row r="144" spans="1:17" ht="44.25" x14ac:dyDescent="0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0">
        <f t="shared" si="6"/>
        <v>41938.893263888887</v>
      </c>
      <c r="L144" s="10">
        <f t="shared" si="7"/>
        <v>41959.934930555552</v>
      </c>
      <c r="M144">
        <f t="shared" si="8"/>
        <v>2014</v>
      </c>
      <c r="N144" t="b">
        <v>0</v>
      </c>
      <c r="O144">
        <v>1</v>
      </c>
      <c r="P144" t="b">
        <v>0</v>
      </c>
      <c r="Q144" t="s">
        <v>8265</v>
      </c>
    </row>
    <row r="145" spans="1:17" ht="44.25" x14ac:dyDescent="0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0">
        <f t="shared" si="6"/>
        <v>42559.064143518524</v>
      </c>
      <c r="L145" s="10">
        <f t="shared" si="7"/>
        <v>42616.246527777781</v>
      </c>
      <c r="M145">
        <f t="shared" si="8"/>
        <v>2016</v>
      </c>
      <c r="N145" t="b">
        <v>0</v>
      </c>
      <c r="O145">
        <v>0</v>
      </c>
      <c r="P145" t="b">
        <v>0</v>
      </c>
      <c r="Q145" t="s">
        <v>8265</v>
      </c>
    </row>
    <row r="146" spans="1:17" ht="44.25" x14ac:dyDescent="0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0">
        <f t="shared" si="6"/>
        <v>42047.762407407412</v>
      </c>
      <c r="L146" s="10">
        <f t="shared" si="7"/>
        <v>42107.72074074074</v>
      </c>
      <c r="M146">
        <f t="shared" si="8"/>
        <v>2015</v>
      </c>
      <c r="N146" t="b">
        <v>0</v>
      </c>
      <c r="O146">
        <v>37</v>
      </c>
      <c r="P146" t="b">
        <v>0</v>
      </c>
      <c r="Q146" t="s">
        <v>8265</v>
      </c>
    </row>
    <row r="147" spans="1:17" ht="44.25" x14ac:dyDescent="0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0">
        <f t="shared" si="6"/>
        <v>42200.542268518519</v>
      </c>
      <c r="L147" s="10">
        <f t="shared" si="7"/>
        <v>42227.542268518519</v>
      </c>
      <c r="M147">
        <f t="shared" si="8"/>
        <v>2015</v>
      </c>
      <c r="N147" t="b">
        <v>0</v>
      </c>
      <c r="O147">
        <v>9</v>
      </c>
      <c r="P147" t="b">
        <v>0</v>
      </c>
      <c r="Q147" t="s">
        <v>8265</v>
      </c>
    </row>
    <row r="148" spans="1:17" ht="44.25" x14ac:dyDescent="0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0">
        <f t="shared" si="6"/>
        <v>42693.016180555554</v>
      </c>
      <c r="L148" s="10">
        <f t="shared" si="7"/>
        <v>42753.016180555554</v>
      </c>
      <c r="M148">
        <f t="shared" si="8"/>
        <v>2017</v>
      </c>
      <c r="N148" t="b">
        <v>0</v>
      </c>
      <c r="O148">
        <v>3</v>
      </c>
      <c r="P148" t="b">
        <v>0</v>
      </c>
      <c r="Q148" t="s">
        <v>8265</v>
      </c>
    </row>
    <row r="149" spans="1:17" ht="29.5" x14ac:dyDescent="0.7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0">
        <f t="shared" si="6"/>
        <v>41969.767824074079</v>
      </c>
      <c r="L149" s="10">
        <f t="shared" si="7"/>
        <v>42012.762499999997</v>
      </c>
      <c r="M149">
        <f t="shared" si="8"/>
        <v>2015</v>
      </c>
      <c r="N149" t="b">
        <v>0</v>
      </c>
      <c r="O149">
        <v>0</v>
      </c>
      <c r="P149" t="b">
        <v>0</v>
      </c>
      <c r="Q149" t="s">
        <v>8265</v>
      </c>
    </row>
    <row r="150" spans="1:17" ht="44.25" x14ac:dyDescent="0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0">
        <f t="shared" si="6"/>
        <v>42397.281666666662</v>
      </c>
      <c r="L150" s="10">
        <f t="shared" si="7"/>
        <v>42427.281666666662</v>
      </c>
      <c r="M150">
        <f t="shared" si="8"/>
        <v>2016</v>
      </c>
      <c r="N150" t="b">
        <v>0</v>
      </c>
      <c r="O150">
        <v>2</v>
      </c>
      <c r="P150" t="b">
        <v>0</v>
      </c>
      <c r="Q150" t="s">
        <v>8265</v>
      </c>
    </row>
    <row r="151" spans="1:17" ht="44.25" x14ac:dyDescent="0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0">
        <f t="shared" si="6"/>
        <v>41968.172106481477</v>
      </c>
      <c r="L151" s="10">
        <f t="shared" si="7"/>
        <v>41998.333333333328</v>
      </c>
      <c r="M151">
        <f t="shared" si="8"/>
        <v>2014</v>
      </c>
      <c r="N151" t="b">
        <v>0</v>
      </c>
      <c r="O151">
        <v>6</v>
      </c>
      <c r="P151" t="b">
        <v>0</v>
      </c>
      <c r="Q151" t="s">
        <v>8265</v>
      </c>
    </row>
    <row r="152" spans="1:17" ht="44.25" x14ac:dyDescent="0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0">
        <f t="shared" si="6"/>
        <v>42090.161828703705</v>
      </c>
      <c r="L152" s="10">
        <f t="shared" si="7"/>
        <v>42150.161828703705</v>
      </c>
      <c r="M152">
        <f t="shared" si="8"/>
        <v>2015</v>
      </c>
      <c r="N152" t="b">
        <v>0</v>
      </c>
      <c r="O152">
        <v>67</v>
      </c>
      <c r="P152" t="b">
        <v>0</v>
      </c>
      <c r="Q152" t="s">
        <v>8265</v>
      </c>
    </row>
    <row r="153" spans="1:17" ht="44.25" x14ac:dyDescent="0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0">
        <f t="shared" si="6"/>
        <v>42113.550821759258</v>
      </c>
      <c r="L153" s="10">
        <f t="shared" si="7"/>
        <v>42173.550821759258</v>
      </c>
      <c r="M153">
        <f t="shared" si="8"/>
        <v>2015</v>
      </c>
      <c r="N153" t="b">
        <v>0</v>
      </c>
      <c r="O153">
        <v>5</v>
      </c>
      <c r="P153" t="b">
        <v>0</v>
      </c>
      <c r="Q153" t="s">
        <v>8265</v>
      </c>
    </row>
    <row r="154" spans="1:17" ht="29.5" x14ac:dyDescent="0.7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0">
        <f t="shared" si="6"/>
        <v>41875.077546296299</v>
      </c>
      <c r="L154" s="10">
        <f t="shared" si="7"/>
        <v>41905.077546296299</v>
      </c>
      <c r="M154">
        <f t="shared" si="8"/>
        <v>2014</v>
      </c>
      <c r="N154" t="b">
        <v>0</v>
      </c>
      <c r="O154">
        <v>2</v>
      </c>
      <c r="P154" t="b">
        <v>0</v>
      </c>
      <c r="Q154" t="s">
        <v>8265</v>
      </c>
    </row>
    <row r="155" spans="1:17" ht="44.25" x14ac:dyDescent="0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0">
        <f t="shared" si="6"/>
        <v>41933.586157407408</v>
      </c>
      <c r="L155" s="10">
        <f t="shared" si="7"/>
        <v>41975.627824074079</v>
      </c>
      <c r="M155">
        <f t="shared" si="8"/>
        <v>2014</v>
      </c>
      <c r="N155" t="b">
        <v>0</v>
      </c>
      <c r="O155">
        <v>10</v>
      </c>
      <c r="P155" t="b">
        <v>0</v>
      </c>
      <c r="Q155" t="s">
        <v>8265</v>
      </c>
    </row>
    <row r="156" spans="1:17" ht="44.25" x14ac:dyDescent="0.7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0">
        <f t="shared" si="6"/>
        <v>42115.547395833331</v>
      </c>
      <c r="L156" s="10">
        <f t="shared" si="7"/>
        <v>42158.547395833331</v>
      </c>
      <c r="M156">
        <f t="shared" si="8"/>
        <v>2015</v>
      </c>
      <c r="N156" t="b">
        <v>0</v>
      </c>
      <c r="O156">
        <v>3</v>
      </c>
      <c r="P156" t="b">
        <v>0</v>
      </c>
      <c r="Q156" t="s">
        <v>8265</v>
      </c>
    </row>
    <row r="157" spans="1:17" ht="59" x14ac:dyDescent="0.7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0">
        <f t="shared" si="6"/>
        <v>42168.559432870374</v>
      </c>
      <c r="L157" s="10">
        <f t="shared" si="7"/>
        <v>42208.559432870374</v>
      </c>
      <c r="M157">
        <f t="shared" si="8"/>
        <v>2015</v>
      </c>
      <c r="N157" t="b">
        <v>0</v>
      </c>
      <c r="O157">
        <v>4</v>
      </c>
      <c r="P157" t="b">
        <v>0</v>
      </c>
      <c r="Q157" t="s">
        <v>8265</v>
      </c>
    </row>
    <row r="158" spans="1:17" ht="59" x14ac:dyDescent="0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0">
        <f t="shared" si="6"/>
        <v>41794.124953703707</v>
      </c>
      <c r="L158" s="10">
        <f t="shared" si="7"/>
        <v>41854.124953703707</v>
      </c>
      <c r="M158">
        <f t="shared" si="8"/>
        <v>2014</v>
      </c>
      <c r="N158" t="b">
        <v>0</v>
      </c>
      <c r="O158">
        <v>15</v>
      </c>
      <c r="P158" t="b">
        <v>0</v>
      </c>
      <c r="Q158" t="s">
        <v>8265</v>
      </c>
    </row>
    <row r="159" spans="1:17" ht="44.25" x14ac:dyDescent="0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0">
        <f t="shared" si="6"/>
        <v>42396.911712962959</v>
      </c>
      <c r="L159" s="10">
        <f t="shared" si="7"/>
        <v>42426.911712962959</v>
      </c>
      <c r="M159">
        <f t="shared" si="8"/>
        <v>2016</v>
      </c>
      <c r="N159" t="b">
        <v>0</v>
      </c>
      <c r="O159">
        <v>2</v>
      </c>
      <c r="P159" t="b">
        <v>0</v>
      </c>
      <c r="Q159" t="s">
        <v>8265</v>
      </c>
    </row>
    <row r="160" spans="1:17" ht="44.25" x14ac:dyDescent="0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0">
        <f t="shared" si="6"/>
        <v>41904.07671296296</v>
      </c>
      <c r="L160" s="10">
        <f t="shared" si="7"/>
        <v>41934.07671296296</v>
      </c>
      <c r="M160">
        <f t="shared" si="8"/>
        <v>2014</v>
      </c>
      <c r="N160" t="b">
        <v>0</v>
      </c>
      <c r="O160">
        <v>0</v>
      </c>
      <c r="P160" t="b">
        <v>0</v>
      </c>
      <c r="Q160" t="s">
        <v>8265</v>
      </c>
    </row>
    <row r="161" spans="1:17" ht="44.25" x14ac:dyDescent="0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0">
        <f t="shared" si="6"/>
        <v>42514.434548611112</v>
      </c>
      <c r="L161" s="10">
        <f t="shared" si="7"/>
        <v>42554.434548611112</v>
      </c>
      <c r="M161">
        <f t="shared" si="8"/>
        <v>2016</v>
      </c>
      <c r="N161" t="b">
        <v>0</v>
      </c>
      <c r="O161">
        <v>1</v>
      </c>
      <c r="P161" t="b">
        <v>0</v>
      </c>
      <c r="Q161" t="s">
        <v>8265</v>
      </c>
    </row>
    <row r="162" spans="1:17" ht="44.25" x14ac:dyDescent="0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0">
        <f t="shared" si="6"/>
        <v>42171.913090277783</v>
      </c>
      <c r="L162" s="10">
        <f t="shared" si="7"/>
        <v>42231.913090277783</v>
      </c>
      <c r="M162">
        <f t="shared" si="8"/>
        <v>2015</v>
      </c>
      <c r="N162" t="b">
        <v>0</v>
      </c>
      <c r="O162">
        <v>0</v>
      </c>
      <c r="P162" t="b">
        <v>0</v>
      </c>
      <c r="Q162" t="s">
        <v>8266</v>
      </c>
    </row>
    <row r="163" spans="1:17" ht="44.25" x14ac:dyDescent="0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0">
        <f t="shared" si="6"/>
        <v>41792.687442129631</v>
      </c>
      <c r="L163" s="10">
        <f t="shared" si="7"/>
        <v>41822.687442129631</v>
      </c>
      <c r="M163">
        <f t="shared" si="8"/>
        <v>2014</v>
      </c>
      <c r="N163" t="b">
        <v>0</v>
      </c>
      <c r="O163">
        <v>1</v>
      </c>
      <c r="P163" t="b">
        <v>0</v>
      </c>
      <c r="Q163" t="s">
        <v>8266</v>
      </c>
    </row>
    <row r="164" spans="1:17" ht="44.25" x14ac:dyDescent="0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0">
        <f t="shared" si="6"/>
        <v>41835.126805555556</v>
      </c>
      <c r="L164" s="10">
        <f t="shared" si="7"/>
        <v>41867.987500000003</v>
      </c>
      <c r="M164">
        <f t="shared" si="8"/>
        <v>2014</v>
      </c>
      <c r="N164" t="b">
        <v>0</v>
      </c>
      <c r="O164">
        <v>10</v>
      </c>
      <c r="P164" t="b">
        <v>0</v>
      </c>
      <c r="Q164" t="s">
        <v>8266</v>
      </c>
    </row>
    <row r="165" spans="1:17" ht="59" x14ac:dyDescent="0.7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0">
        <f t="shared" si="6"/>
        <v>42243.961273148147</v>
      </c>
      <c r="L165" s="10">
        <f t="shared" si="7"/>
        <v>42278</v>
      </c>
      <c r="M165">
        <f t="shared" si="8"/>
        <v>2015</v>
      </c>
      <c r="N165" t="b">
        <v>0</v>
      </c>
      <c r="O165">
        <v>0</v>
      </c>
      <c r="P165" t="b">
        <v>0</v>
      </c>
      <c r="Q165" t="s">
        <v>8266</v>
      </c>
    </row>
    <row r="166" spans="1:17" ht="44.25" x14ac:dyDescent="0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0">
        <f t="shared" si="6"/>
        <v>41841.762743055559</v>
      </c>
      <c r="L166" s="10">
        <f t="shared" si="7"/>
        <v>41901.762743055559</v>
      </c>
      <c r="M166">
        <f t="shared" si="8"/>
        <v>2014</v>
      </c>
      <c r="N166" t="b">
        <v>0</v>
      </c>
      <c r="O166">
        <v>7</v>
      </c>
      <c r="P166" t="b">
        <v>0</v>
      </c>
      <c r="Q166" t="s">
        <v>8266</v>
      </c>
    </row>
    <row r="167" spans="1:17" ht="29.5" x14ac:dyDescent="0.7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0">
        <f t="shared" si="6"/>
        <v>42351.658842592587</v>
      </c>
      <c r="L167" s="10">
        <f t="shared" si="7"/>
        <v>42381.658842592587</v>
      </c>
      <c r="M167">
        <f t="shared" si="8"/>
        <v>2016</v>
      </c>
      <c r="N167" t="b">
        <v>0</v>
      </c>
      <c r="O167">
        <v>0</v>
      </c>
      <c r="P167" t="b">
        <v>0</v>
      </c>
      <c r="Q167" t="s">
        <v>8266</v>
      </c>
    </row>
    <row r="168" spans="1:17" ht="44.25" x14ac:dyDescent="0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0">
        <f t="shared" si="6"/>
        <v>42721.075949074075</v>
      </c>
      <c r="L168" s="10">
        <f t="shared" si="7"/>
        <v>42751.075949074075</v>
      </c>
      <c r="M168">
        <f t="shared" si="8"/>
        <v>2017</v>
      </c>
      <c r="N168" t="b">
        <v>0</v>
      </c>
      <c r="O168">
        <v>1</v>
      </c>
      <c r="P168" t="b">
        <v>0</v>
      </c>
      <c r="Q168" t="s">
        <v>8266</v>
      </c>
    </row>
    <row r="169" spans="1:17" ht="44.25" x14ac:dyDescent="0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0">
        <f t="shared" si="6"/>
        <v>42160.927488425921</v>
      </c>
      <c r="L169" s="10">
        <f t="shared" si="7"/>
        <v>42220.927488425921</v>
      </c>
      <c r="M169">
        <f t="shared" si="8"/>
        <v>2015</v>
      </c>
      <c r="N169" t="b">
        <v>0</v>
      </c>
      <c r="O169">
        <v>2</v>
      </c>
      <c r="P169" t="b">
        <v>0</v>
      </c>
      <c r="Q169" t="s">
        <v>8266</v>
      </c>
    </row>
    <row r="170" spans="1:17" ht="44.25" x14ac:dyDescent="0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0">
        <f t="shared" si="6"/>
        <v>42052.83530092593</v>
      </c>
      <c r="L170" s="10">
        <f t="shared" si="7"/>
        <v>42082.793634259258</v>
      </c>
      <c r="M170">
        <f t="shared" si="8"/>
        <v>2015</v>
      </c>
      <c r="N170" t="b">
        <v>0</v>
      </c>
      <c r="O170">
        <v>3</v>
      </c>
      <c r="P170" t="b">
        <v>0</v>
      </c>
      <c r="Q170" t="s">
        <v>8266</v>
      </c>
    </row>
    <row r="171" spans="1:17" ht="44.25" x14ac:dyDescent="0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0">
        <f t="shared" si="6"/>
        <v>41900.505312499998</v>
      </c>
      <c r="L171" s="10">
        <f t="shared" si="7"/>
        <v>41930.505312499998</v>
      </c>
      <c r="M171">
        <f t="shared" si="8"/>
        <v>2014</v>
      </c>
      <c r="N171" t="b">
        <v>0</v>
      </c>
      <c r="O171">
        <v>10</v>
      </c>
      <c r="P171" t="b">
        <v>0</v>
      </c>
      <c r="Q171" t="s">
        <v>8266</v>
      </c>
    </row>
    <row r="172" spans="1:17" ht="59" x14ac:dyDescent="0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0">
        <f t="shared" si="6"/>
        <v>42216.977812500001</v>
      </c>
      <c r="L172" s="10">
        <f t="shared" si="7"/>
        <v>42246.227777777778</v>
      </c>
      <c r="M172">
        <f t="shared" si="8"/>
        <v>2015</v>
      </c>
      <c r="N172" t="b">
        <v>0</v>
      </c>
      <c r="O172">
        <v>10</v>
      </c>
      <c r="P172" t="b">
        <v>0</v>
      </c>
      <c r="Q172" t="s">
        <v>8266</v>
      </c>
    </row>
    <row r="173" spans="1:17" ht="44.25" x14ac:dyDescent="0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0">
        <f t="shared" si="6"/>
        <v>42534.180717592593</v>
      </c>
      <c r="L173" s="10">
        <f t="shared" si="7"/>
        <v>42594.180717592593</v>
      </c>
      <c r="M173">
        <f t="shared" si="8"/>
        <v>2016</v>
      </c>
      <c r="N173" t="b">
        <v>0</v>
      </c>
      <c r="O173">
        <v>1</v>
      </c>
      <c r="P173" t="b">
        <v>0</v>
      </c>
      <c r="Q173" t="s">
        <v>8266</v>
      </c>
    </row>
    <row r="174" spans="1:17" ht="44.25" x14ac:dyDescent="0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0">
        <f t="shared" si="6"/>
        <v>42047.394942129627</v>
      </c>
      <c r="L174" s="10">
        <f t="shared" si="7"/>
        <v>42082.353275462956</v>
      </c>
      <c r="M174">
        <f t="shared" si="8"/>
        <v>2015</v>
      </c>
      <c r="N174" t="b">
        <v>0</v>
      </c>
      <c r="O174">
        <v>0</v>
      </c>
      <c r="P174" t="b">
        <v>0</v>
      </c>
      <c r="Q174" t="s">
        <v>8266</v>
      </c>
    </row>
    <row r="175" spans="1:17" ht="44.25" x14ac:dyDescent="0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0">
        <f t="shared" si="6"/>
        <v>42033.573009259257</v>
      </c>
      <c r="L175" s="10">
        <f t="shared" si="7"/>
        <v>42063.573009259257</v>
      </c>
      <c r="M175">
        <f t="shared" si="8"/>
        <v>2015</v>
      </c>
      <c r="N175" t="b">
        <v>0</v>
      </c>
      <c r="O175">
        <v>0</v>
      </c>
      <c r="P175" t="b">
        <v>0</v>
      </c>
      <c r="Q175" t="s">
        <v>8266</v>
      </c>
    </row>
    <row r="176" spans="1:17" ht="44.25" x14ac:dyDescent="0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0">
        <f t="shared" si="6"/>
        <v>42072.758981481486</v>
      </c>
      <c r="L176" s="10">
        <f t="shared" si="7"/>
        <v>42132.758981481486</v>
      </c>
      <c r="M176">
        <f t="shared" si="8"/>
        <v>2015</v>
      </c>
      <c r="N176" t="b">
        <v>0</v>
      </c>
      <c r="O176">
        <v>0</v>
      </c>
      <c r="P176" t="b">
        <v>0</v>
      </c>
      <c r="Q176" t="s">
        <v>8266</v>
      </c>
    </row>
    <row r="177" spans="1:17" ht="44.25" x14ac:dyDescent="0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0">
        <f t="shared" si="6"/>
        <v>41855.777905092589</v>
      </c>
      <c r="L177" s="10">
        <f t="shared" si="7"/>
        <v>41880.777905092589</v>
      </c>
      <c r="M177">
        <f t="shared" si="8"/>
        <v>2014</v>
      </c>
      <c r="N177" t="b">
        <v>0</v>
      </c>
      <c r="O177">
        <v>26</v>
      </c>
      <c r="P177" t="b">
        <v>0</v>
      </c>
      <c r="Q177" t="s">
        <v>8266</v>
      </c>
    </row>
    <row r="178" spans="1:17" ht="44.25" x14ac:dyDescent="0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0">
        <f t="shared" si="6"/>
        <v>42191.824062500003</v>
      </c>
      <c r="L178" s="10">
        <f t="shared" si="7"/>
        <v>42221.824062500003</v>
      </c>
      <c r="M178">
        <f t="shared" si="8"/>
        <v>2015</v>
      </c>
      <c r="N178" t="b">
        <v>0</v>
      </c>
      <c r="O178">
        <v>0</v>
      </c>
      <c r="P178" t="b">
        <v>0</v>
      </c>
      <c r="Q178" t="s">
        <v>8266</v>
      </c>
    </row>
    <row r="179" spans="1:17" ht="29.5" x14ac:dyDescent="0.7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0">
        <f t="shared" si="6"/>
        <v>42070.047754629632</v>
      </c>
      <c r="L179" s="10">
        <f t="shared" si="7"/>
        <v>42087.00608796296</v>
      </c>
      <c r="M179">
        <f t="shared" si="8"/>
        <v>2015</v>
      </c>
      <c r="N179" t="b">
        <v>0</v>
      </c>
      <c r="O179">
        <v>7</v>
      </c>
      <c r="P179" t="b">
        <v>0</v>
      </c>
      <c r="Q179" t="s">
        <v>8266</v>
      </c>
    </row>
    <row r="180" spans="1:17" ht="29.5" x14ac:dyDescent="0.7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0">
        <f t="shared" si="6"/>
        <v>42304.955381944441</v>
      </c>
      <c r="L180" s="10">
        <f t="shared" si="7"/>
        <v>42334.997048611112</v>
      </c>
      <c r="M180">
        <f t="shared" si="8"/>
        <v>2015</v>
      </c>
      <c r="N180" t="b">
        <v>0</v>
      </c>
      <c r="O180">
        <v>0</v>
      </c>
      <c r="P180" t="b">
        <v>0</v>
      </c>
      <c r="Q180" t="s">
        <v>8266</v>
      </c>
    </row>
    <row r="181" spans="1:17" ht="29.5" x14ac:dyDescent="0.7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0">
        <f t="shared" si="6"/>
        <v>42403.080497685187</v>
      </c>
      <c r="L181" s="10">
        <f t="shared" si="7"/>
        <v>42433.080497685187</v>
      </c>
      <c r="M181">
        <f t="shared" si="8"/>
        <v>2016</v>
      </c>
      <c r="N181" t="b">
        <v>0</v>
      </c>
      <c r="O181">
        <v>2</v>
      </c>
      <c r="P181" t="b">
        <v>0</v>
      </c>
      <c r="Q181" t="s">
        <v>8266</v>
      </c>
    </row>
    <row r="182" spans="1:17" ht="44.25" x14ac:dyDescent="0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0">
        <f t="shared" si="6"/>
        <v>42067.991238425922</v>
      </c>
      <c r="L182" s="10">
        <f t="shared" si="7"/>
        <v>42107.791666666672</v>
      </c>
      <c r="M182">
        <f t="shared" si="8"/>
        <v>2015</v>
      </c>
      <c r="N182" t="b">
        <v>0</v>
      </c>
      <c r="O182">
        <v>13</v>
      </c>
      <c r="P182" t="b">
        <v>0</v>
      </c>
      <c r="Q182" t="s">
        <v>8266</v>
      </c>
    </row>
    <row r="183" spans="1:17" ht="44.25" x14ac:dyDescent="0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0">
        <f t="shared" si="6"/>
        <v>42147.741840277777</v>
      </c>
      <c r="L183" s="10">
        <f t="shared" si="7"/>
        <v>42177.741840277777</v>
      </c>
      <c r="M183">
        <f t="shared" si="8"/>
        <v>2015</v>
      </c>
      <c r="N183" t="b">
        <v>0</v>
      </c>
      <c r="O183">
        <v>4</v>
      </c>
      <c r="P183" t="b">
        <v>0</v>
      </c>
      <c r="Q183" t="s">
        <v>8266</v>
      </c>
    </row>
    <row r="184" spans="1:17" ht="44.25" x14ac:dyDescent="0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0">
        <f t="shared" si="6"/>
        <v>42712.011944444443</v>
      </c>
      <c r="L184" s="10">
        <f t="shared" si="7"/>
        <v>42742.011944444443</v>
      </c>
      <c r="M184">
        <f t="shared" si="8"/>
        <v>2017</v>
      </c>
      <c r="N184" t="b">
        <v>0</v>
      </c>
      <c r="O184">
        <v>0</v>
      </c>
      <c r="P184" t="b">
        <v>0</v>
      </c>
      <c r="Q184" t="s">
        <v>8266</v>
      </c>
    </row>
    <row r="185" spans="1:17" x14ac:dyDescent="0.7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0">
        <f t="shared" si="6"/>
        <v>41939.810300925928</v>
      </c>
      <c r="L185" s="10">
        <f t="shared" si="7"/>
        <v>41969.851967592593</v>
      </c>
      <c r="M185">
        <f t="shared" si="8"/>
        <v>2014</v>
      </c>
      <c r="N185" t="b">
        <v>0</v>
      </c>
      <c r="O185">
        <v>12</v>
      </c>
      <c r="P185" t="b">
        <v>0</v>
      </c>
      <c r="Q185" t="s">
        <v>8266</v>
      </c>
    </row>
    <row r="186" spans="1:17" ht="44.25" x14ac:dyDescent="0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0">
        <f t="shared" si="6"/>
        <v>41825.791226851856</v>
      </c>
      <c r="L186" s="10">
        <f t="shared" si="7"/>
        <v>41883.165972222225</v>
      </c>
      <c r="M186">
        <f t="shared" si="8"/>
        <v>2014</v>
      </c>
      <c r="N186" t="b">
        <v>0</v>
      </c>
      <c r="O186">
        <v>2</v>
      </c>
      <c r="P186" t="b">
        <v>0</v>
      </c>
      <c r="Q186" t="s">
        <v>8266</v>
      </c>
    </row>
    <row r="187" spans="1:17" x14ac:dyDescent="0.7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0">
        <f t="shared" si="6"/>
        <v>42570.91133101852</v>
      </c>
      <c r="L187" s="10">
        <f t="shared" si="7"/>
        <v>42600.91133101852</v>
      </c>
      <c r="M187">
        <f t="shared" si="8"/>
        <v>2016</v>
      </c>
      <c r="N187" t="b">
        <v>0</v>
      </c>
      <c r="O187">
        <v>10</v>
      </c>
      <c r="P187" t="b">
        <v>0</v>
      </c>
      <c r="Q187" t="s">
        <v>8266</v>
      </c>
    </row>
    <row r="188" spans="1:17" ht="44.25" x14ac:dyDescent="0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0">
        <f t="shared" si="6"/>
        <v>42767.812893518523</v>
      </c>
      <c r="L188" s="10">
        <f t="shared" si="7"/>
        <v>42797.833333333328</v>
      </c>
      <c r="M188">
        <f t="shared" si="8"/>
        <v>2017</v>
      </c>
      <c r="N188" t="b">
        <v>0</v>
      </c>
      <c r="O188">
        <v>0</v>
      </c>
      <c r="P188" t="b">
        <v>0</v>
      </c>
      <c r="Q188" t="s">
        <v>8266</v>
      </c>
    </row>
    <row r="189" spans="1:17" ht="44.25" x14ac:dyDescent="0.7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0">
        <f t="shared" si="6"/>
        <v>42182.234456018516</v>
      </c>
      <c r="L189" s="10">
        <f t="shared" si="7"/>
        <v>42206.290972222225</v>
      </c>
      <c r="M189">
        <f t="shared" si="8"/>
        <v>2015</v>
      </c>
      <c r="N189" t="b">
        <v>0</v>
      </c>
      <c r="O189">
        <v>5</v>
      </c>
      <c r="P189" t="b">
        <v>0</v>
      </c>
      <c r="Q189" t="s">
        <v>8266</v>
      </c>
    </row>
    <row r="190" spans="1:17" ht="59" x14ac:dyDescent="0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0">
        <f t="shared" si="6"/>
        <v>41857.18304398148</v>
      </c>
      <c r="L190" s="10">
        <f t="shared" si="7"/>
        <v>41887.18304398148</v>
      </c>
      <c r="M190">
        <f t="shared" si="8"/>
        <v>2014</v>
      </c>
      <c r="N190" t="b">
        <v>0</v>
      </c>
      <c r="O190">
        <v>0</v>
      </c>
      <c r="P190" t="b">
        <v>0</v>
      </c>
      <c r="Q190" t="s">
        <v>8266</v>
      </c>
    </row>
    <row r="191" spans="1:17" ht="44.25" x14ac:dyDescent="0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0">
        <f t="shared" si="6"/>
        <v>42556.690706018519</v>
      </c>
      <c r="L191" s="10">
        <f t="shared" si="7"/>
        <v>42616.690706018519</v>
      </c>
      <c r="M191">
        <f t="shared" si="8"/>
        <v>2016</v>
      </c>
      <c r="N191" t="b">
        <v>0</v>
      </c>
      <c r="O191">
        <v>5</v>
      </c>
      <c r="P191" t="b">
        <v>0</v>
      </c>
      <c r="Q191" t="s">
        <v>8266</v>
      </c>
    </row>
    <row r="192" spans="1:17" x14ac:dyDescent="0.7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0">
        <f t="shared" si="6"/>
        <v>42527.650995370372</v>
      </c>
      <c r="L192" s="10">
        <f t="shared" si="7"/>
        <v>42537.650995370372</v>
      </c>
      <c r="M192">
        <f t="shared" si="8"/>
        <v>2016</v>
      </c>
      <c r="N192" t="b">
        <v>0</v>
      </c>
      <c r="O192">
        <v>1</v>
      </c>
      <c r="P192" t="b">
        <v>0</v>
      </c>
      <c r="Q192" t="s">
        <v>8266</v>
      </c>
    </row>
    <row r="193" spans="1:17" ht="44.25" x14ac:dyDescent="0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0">
        <f t="shared" si="6"/>
        <v>42239.441412037035</v>
      </c>
      <c r="L193" s="10">
        <f t="shared" si="7"/>
        <v>42279.441412037035</v>
      </c>
      <c r="M193">
        <f t="shared" si="8"/>
        <v>2015</v>
      </c>
      <c r="N193" t="b">
        <v>0</v>
      </c>
      <c r="O193">
        <v>3</v>
      </c>
      <c r="P193" t="b">
        <v>0</v>
      </c>
      <c r="Q193" t="s">
        <v>8266</v>
      </c>
    </row>
    <row r="194" spans="1:17" ht="59" x14ac:dyDescent="0.7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0">
        <f t="shared" si="6"/>
        <v>41899.792037037041</v>
      </c>
      <c r="L194" s="10">
        <f t="shared" si="7"/>
        <v>41929.792037037041</v>
      </c>
      <c r="M194">
        <f t="shared" si="8"/>
        <v>2014</v>
      </c>
      <c r="N194" t="b">
        <v>0</v>
      </c>
      <c r="O194">
        <v>3</v>
      </c>
      <c r="P194" t="b">
        <v>0</v>
      </c>
      <c r="Q194" t="s">
        <v>8266</v>
      </c>
    </row>
    <row r="195" spans="1:17" ht="59" x14ac:dyDescent="0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0">
        <f t="shared" ref="K195:K258" si="9">(((J195/60)/60)/24)+DATE(1970,1,1)</f>
        <v>41911.934791666667</v>
      </c>
      <c r="L195" s="10">
        <f t="shared" ref="L195:L258" si="10">(((I195/60)/60)/24)+DATE(1970,1,1)</f>
        <v>41971.976458333331</v>
      </c>
      <c r="M195">
        <f t="shared" ref="M195:M258" si="11">YEAR(L195)</f>
        <v>2014</v>
      </c>
      <c r="N195" t="b">
        <v>0</v>
      </c>
      <c r="O195">
        <v>0</v>
      </c>
      <c r="P195" t="b">
        <v>0</v>
      </c>
      <c r="Q195" t="s">
        <v>8266</v>
      </c>
    </row>
    <row r="196" spans="1:17" ht="44.25" x14ac:dyDescent="0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0">
        <f t="shared" si="9"/>
        <v>42375.996886574074</v>
      </c>
      <c r="L196" s="10">
        <f t="shared" si="10"/>
        <v>42435.996886574074</v>
      </c>
      <c r="M196">
        <f t="shared" si="11"/>
        <v>2016</v>
      </c>
      <c r="N196" t="b">
        <v>0</v>
      </c>
      <c r="O196">
        <v>3</v>
      </c>
      <c r="P196" t="b">
        <v>0</v>
      </c>
      <c r="Q196" t="s">
        <v>8266</v>
      </c>
    </row>
    <row r="197" spans="1:17" ht="44.25" x14ac:dyDescent="0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0">
        <f t="shared" si="9"/>
        <v>42135.67050925926</v>
      </c>
      <c r="L197" s="10">
        <f t="shared" si="10"/>
        <v>42195.67050925926</v>
      </c>
      <c r="M197">
        <f t="shared" si="11"/>
        <v>2015</v>
      </c>
      <c r="N197" t="b">
        <v>0</v>
      </c>
      <c r="O197">
        <v>0</v>
      </c>
      <c r="P197" t="b">
        <v>0</v>
      </c>
      <c r="Q197" t="s">
        <v>8266</v>
      </c>
    </row>
    <row r="198" spans="1:17" ht="44.25" x14ac:dyDescent="0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0">
        <f t="shared" si="9"/>
        <v>42259.542800925927</v>
      </c>
      <c r="L198" s="10">
        <f t="shared" si="10"/>
        <v>42287.875</v>
      </c>
      <c r="M198">
        <f t="shared" si="11"/>
        <v>2015</v>
      </c>
      <c r="N198" t="b">
        <v>0</v>
      </c>
      <c r="O198">
        <v>19</v>
      </c>
      <c r="P198" t="b">
        <v>0</v>
      </c>
      <c r="Q198" t="s">
        <v>8266</v>
      </c>
    </row>
    <row r="199" spans="1:17" ht="44.25" x14ac:dyDescent="0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0">
        <f t="shared" si="9"/>
        <v>42741.848379629635</v>
      </c>
      <c r="L199" s="10">
        <f t="shared" si="10"/>
        <v>42783.875</v>
      </c>
      <c r="M199">
        <f t="shared" si="11"/>
        <v>2017</v>
      </c>
      <c r="N199" t="b">
        <v>0</v>
      </c>
      <c r="O199">
        <v>8</v>
      </c>
      <c r="P199" t="b">
        <v>0</v>
      </c>
      <c r="Q199" t="s">
        <v>8266</v>
      </c>
    </row>
    <row r="200" spans="1:17" ht="44.25" x14ac:dyDescent="0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0">
        <f t="shared" si="9"/>
        <v>41887.383356481485</v>
      </c>
      <c r="L200" s="10">
        <f t="shared" si="10"/>
        <v>41917.383356481485</v>
      </c>
      <c r="M200">
        <f t="shared" si="11"/>
        <v>2014</v>
      </c>
      <c r="N200" t="b">
        <v>0</v>
      </c>
      <c r="O200">
        <v>6</v>
      </c>
      <c r="P200" t="b">
        <v>0</v>
      </c>
      <c r="Q200" t="s">
        <v>8266</v>
      </c>
    </row>
    <row r="201" spans="1:17" ht="44.25" x14ac:dyDescent="0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0">
        <f t="shared" si="9"/>
        <v>42584.123865740738</v>
      </c>
      <c r="L201" s="10">
        <f t="shared" si="10"/>
        <v>42614.123865740738</v>
      </c>
      <c r="M201">
        <f t="shared" si="11"/>
        <v>2016</v>
      </c>
      <c r="N201" t="b">
        <v>0</v>
      </c>
      <c r="O201">
        <v>0</v>
      </c>
      <c r="P201" t="b">
        <v>0</v>
      </c>
      <c r="Q201" t="s">
        <v>8266</v>
      </c>
    </row>
    <row r="202" spans="1:17" ht="29.5" x14ac:dyDescent="0.7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0">
        <f t="shared" si="9"/>
        <v>41867.083368055559</v>
      </c>
      <c r="L202" s="10">
        <f t="shared" si="10"/>
        <v>41897.083368055559</v>
      </c>
      <c r="M202">
        <f t="shared" si="11"/>
        <v>2014</v>
      </c>
      <c r="N202" t="b">
        <v>0</v>
      </c>
      <c r="O202">
        <v>18</v>
      </c>
      <c r="P202" t="b">
        <v>0</v>
      </c>
      <c r="Q202" t="s">
        <v>8266</v>
      </c>
    </row>
    <row r="203" spans="1:17" ht="44.25" x14ac:dyDescent="0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0">
        <f t="shared" si="9"/>
        <v>42023.818622685183</v>
      </c>
      <c r="L203" s="10">
        <f t="shared" si="10"/>
        <v>42043.818622685183</v>
      </c>
      <c r="M203">
        <f t="shared" si="11"/>
        <v>2015</v>
      </c>
      <c r="N203" t="b">
        <v>0</v>
      </c>
      <c r="O203">
        <v>7</v>
      </c>
      <c r="P203" t="b">
        <v>0</v>
      </c>
      <c r="Q203" t="s">
        <v>8266</v>
      </c>
    </row>
    <row r="204" spans="1:17" x14ac:dyDescent="0.7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0">
        <f t="shared" si="9"/>
        <v>42255.927824074075</v>
      </c>
      <c r="L204" s="10">
        <f t="shared" si="10"/>
        <v>42285.874305555553</v>
      </c>
      <c r="M204">
        <f t="shared" si="11"/>
        <v>2015</v>
      </c>
      <c r="N204" t="b">
        <v>0</v>
      </c>
      <c r="O204">
        <v>0</v>
      </c>
      <c r="P204" t="b">
        <v>0</v>
      </c>
      <c r="Q204" t="s">
        <v>8266</v>
      </c>
    </row>
    <row r="205" spans="1:17" ht="44.25" x14ac:dyDescent="0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0">
        <f t="shared" si="9"/>
        <v>41973.847962962958</v>
      </c>
      <c r="L205" s="10">
        <f t="shared" si="10"/>
        <v>42033.847962962958</v>
      </c>
      <c r="M205">
        <f t="shared" si="11"/>
        <v>2015</v>
      </c>
      <c r="N205" t="b">
        <v>0</v>
      </c>
      <c r="O205">
        <v>8</v>
      </c>
      <c r="P205" t="b">
        <v>0</v>
      </c>
      <c r="Q205" t="s">
        <v>8266</v>
      </c>
    </row>
    <row r="206" spans="1:17" ht="44.25" x14ac:dyDescent="0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0">
        <f t="shared" si="9"/>
        <v>42556.583368055552</v>
      </c>
      <c r="L206" s="10">
        <f t="shared" si="10"/>
        <v>42586.583368055552</v>
      </c>
      <c r="M206">
        <f t="shared" si="11"/>
        <v>2016</v>
      </c>
      <c r="N206" t="b">
        <v>0</v>
      </c>
      <c r="O206">
        <v>1293</v>
      </c>
      <c r="P206" t="b">
        <v>0</v>
      </c>
      <c r="Q206" t="s">
        <v>8266</v>
      </c>
    </row>
    <row r="207" spans="1:17" ht="44.25" x14ac:dyDescent="0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0">
        <f t="shared" si="9"/>
        <v>42248.632199074069</v>
      </c>
      <c r="L207" s="10">
        <f t="shared" si="10"/>
        <v>42283.632199074069</v>
      </c>
      <c r="M207">
        <f t="shared" si="11"/>
        <v>2015</v>
      </c>
      <c r="N207" t="b">
        <v>0</v>
      </c>
      <c r="O207">
        <v>17</v>
      </c>
      <c r="P207" t="b">
        <v>0</v>
      </c>
      <c r="Q207" t="s">
        <v>8266</v>
      </c>
    </row>
    <row r="208" spans="1:17" ht="44.25" x14ac:dyDescent="0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0">
        <f t="shared" si="9"/>
        <v>42567.004432870366</v>
      </c>
      <c r="L208" s="10">
        <f t="shared" si="10"/>
        <v>42588.004432870366</v>
      </c>
      <c r="M208">
        <f t="shared" si="11"/>
        <v>2016</v>
      </c>
      <c r="N208" t="b">
        <v>0</v>
      </c>
      <c r="O208">
        <v>0</v>
      </c>
      <c r="P208" t="b">
        <v>0</v>
      </c>
      <c r="Q208" t="s">
        <v>8266</v>
      </c>
    </row>
    <row r="209" spans="1:17" ht="44.25" x14ac:dyDescent="0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0">
        <f t="shared" si="9"/>
        <v>41978.197199074071</v>
      </c>
      <c r="L209" s="10">
        <f t="shared" si="10"/>
        <v>42008.197199074071</v>
      </c>
      <c r="M209">
        <f t="shared" si="11"/>
        <v>2015</v>
      </c>
      <c r="N209" t="b">
        <v>0</v>
      </c>
      <c r="O209">
        <v>13</v>
      </c>
      <c r="P209" t="b">
        <v>0</v>
      </c>
      <c r="Q209" t="s">
        <v>8266</v>
      </c>
    </row>
    <row r="210" spans="1:17" ht="59" x14ac:dyDescent="0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0">
        <f t="shared" si="9"/>
        <v>41959.369988425926</v>
      </c>
      <c r="L210" s="10">
        <f t="shared" si="10"/>
        <v>41989.369988425926</v>
      </c>
      <c r="M210">
        <f t="shared" si="11"/>
        <v>2014</v>
      </c>
      <c r="N210" t="b">
        <v>0</v>
      </c>
      <c r="O210">
        <v>0</v>
      </c>
      <c r="P210" t="b">
        <v>0</v>
      </c>
      <c r="Q210" t="s">
        <v>8266</v>
      </c>
    </row>
    <row r="211" spans="1:17" ht="44.25" x14ac:dyDescent="0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0">
        <f t="shared" si="9"/>
        <v>42165.922858796301</v>
      </c>
      <c r="L211" s="10">
        <f t="shared" si="10"/>
        <v>42195.922858796301</v>
      </c>
      <c r="M211">
        <f t="shared" si="11"/>
        <v>2015</v>
      </c>
      <c r="N211" t="b">
        <v>0</v>
      </c>
      <c r="O211">
        <v>0</v>
      </c>
      <c r="P211" t="b">
        <v>0</v>
      </c>
      <c r="Q211" t="s">
        <v>8266</v>
      </c>
    </row>
    <row r="212" spans="1:17" ht="44.25" x14ac:dyDescent="0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0">
        <f t="shared" si="9"/>
        <v>42249.064722222218</v>
      </c>
      <c r="L212" s="10">
        <f t="shared" si="10"/>
        <v>42278.208333333328</v>
      </c>
      <c r="M212">
        <f t="shared" si="11"/>
        <v>2015</v>
      </c>
      <c r="N212" t="b">
        <v>0</v>
      </c>
      <c r="O212">
        <v>33</v>
      </c>
      <c r="P212" t="b">
        <v>0</v>
      </c>
      <c r="Q212" t="s">
        <v>8266</v>
      </c>
    </row>
    <row r="213" spans="1:17" ht="44.25" x14ac:dyDescent="0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0">
        <f t="shared" si="9"/>
        <v>42236.159918981488</v>
      </c>
      <c r="L213" s="10">
        <f t="shared" si="10"/>
        <v>42266.159918981488</v>
      </c>
      <c r="M213">
        <f t="shared" si="11"/>
        <v>2015</v>
      </c>
      <c r="N213" t="b">
        <v>0</v>
      </c>
      <c r="O213">
        <v>12</v>
      </c>
      <c r="P213" t="b">
        <v>0</v>
      </c>
      <c r="Q213" t="s">
        <v>8266</v>
      </c>
    </row>
    <row r="214" spans="1:17" ht="29.5" x14ac:dyDescent="0.7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0">
        <f t="shared" si="9"/>
        <v>42416.881018518514</v>
      </c>
      <c r="L214" s="10">
        <f t="shared" si="10"/>
        <v>42476.839351851857</v>
      </c>
      <c r="M214">
        <f t="shared" si="11"/>
        <v>2016</v>
      </c>
      <c r="N214" t="b">
        <v>0</v>
      </c>
      <c r="O214">
        <v>1</v>
      </c>
      <c r="P214" t="b">
        <v>0</v>
      </c>
      <c r="Q214" t="s">
        <v>8266</v>
      </c>
    </row>
    <row r="215" spans="1:17" ht="44.25" x14ac:dyDescent="0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0">
        <f t="shared" si="9"/>
        <v>42202.594293981485</v>
      </c>
      <c r="L215" s="10">
        <f t="shared" si="10"/>
        <v>42232.587974537033</v>
      </c>
      <c r="M215">
        <f t="shared" si="11"/>
        <v>2015</v>
      </c>
      <c r="N215" t="b">
        <v>0</v>
      </c>
      <c r="O215">
        <v>1</v>
      </c>
      <c r="P215" t="b">
        <v>0</v>
      </c>
      <c r="Q215" t="s">
        <v>8266</v>
      </c>
    </row>
    <row r="216" spans="1:17" ht="59" x14ac:dyDescent="0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0">
        <f t="shared" si="9"/>
        <v>42009.64061342593</v>
      </c>
      <c r="L216" s="10">
        <f t="shared" si="10"/>
        <v>42069.64061342593</v>
      </c>
      <c r="M216">
        <f t="shared" si="11"/>
        <v>2015</v>
      </c>
      <c r="N216" t="b">
        <v>0</v>
      </c>
      <c r="O216">
        <v>1</v>
      </c>
      <c r="P216" t="b">
        <v>0</v>
      </c>
      <c r="Q216" t="s">
        <v>8266</v>
      </c>
    </row>
    <row r="217" spans="1:17" ht="44.25" x14ac:dyDescent="0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0">
        <f t="shared" si="9"/>
        <v>42375.230115740742</v>
      </c>
      <c r="L217" s="10">
        <f t="shared" si="10"/>
        <v>42417.999305555553</v>
      </c>
      <c r="M217">
        <f t="shared" si="11"/>
        <v>2016</v>
      </c>
      <c r="N217" t="b">
        <v>0</v>
      </c>
      <c r="O217">
        <v>1</v>
      </c>
      <c r="P217" t="b">
        <v>0</v>
      </c>
      <c r="Q217" t="s">
        <v>8266</v>
      </c>
    </row>
    <row r="218" spans="1:17" ht="44.25" x14ac:dyDescent="0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0">
        <f t="shared" si="9"/>
        <v>42066.958761574075</v>
      </c>
      <c r="L218" s="10">
        <f t="shared" si="10"/>
        <v>42116.917094907403</v>
      </c>
      <c r="M218">
        <f t="shared" si="11"/>
        <v>2015</v>
      </c>
      <c r="N218" t="b">
        <v>0</v>
      </c>
      <c r="O218">
        <v>84</v>
      </c>
      <c r="P218" t="b">
        <v>0</v>
      </c>
      <c r="Q218" t="s">
        <v>8266</v>
      </c>
    </row>
    <row r="219" spans="1:17" x14ac:dyDescent="0.7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0">
        <f t="shared" si="9"/>
        <v>41970.64061342593</v>
      </c>
      <c r="L219" s="10">
        <f t="shared" si="10"/>
        <v>42001.64061342593</v>
      </c>
      <c r="M219">
        <f t="shared" si="11"/>
        <v>2014</v>
      </c>
      <c r="N219" t="b">
        <v>0</v>
      </c>
      <c r="O219">
        <v>38</v>
      </c>
      <c r="P219" t="b">
        <v>0</v>
      </c>
      <c r="Q219" t="s">
        <v>8266</v>
      </c>
    </row>
    <row r="220" spans="1:17" ht="44.25" x14ac:dyDescent="0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0">
        <f t="shared" si="9"/>
        <v>42079.628344907411</v>
      </c>
      <c r="L220" s="10">
        <f t="shared" si="10"/>
        <v>42139.628344907411</v>
      </c>
      <c r="M220">
        <f t="shared" si="11"/>
        <v>2015</v>
      </c>
      <c r="N220" t="b">
        <v>0</v>
      </c>
      <c r="O220">
        <v>1</v>
      </c>
      <c r="P220" t="b">
        <v>0</v>
      </c>
      <c r="Q220" t="s">
        <v>8266</v>
      </c>
    </row>
    <row r="221" spans="1:17" ht="29.5" x14ac:dyDescent="0.7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0">
        <f t="shared" si="9"/>
        <v>42429.326678240745</v>
      </c>
      <c r="L221" s="10">
        <f t="shared" si="10"/>
        <v>42461.290972222225</v>
      </c>
      <c r="M221">
        <f t="shared" si="11"/>
        <v>2016</v>
      </c>
      <c r="N221" t="b">
        <v>0</v>
      </c>
      <c r="O221">
        <v>76</v>
      </c>
      <c r="P221" t="b">
        <v>0</v>
      </c>
      <c r="Q221" t="s">
        <v>8266</v>
      </c>
    </row>
    <row r="222" spans="1:17" ht="44.25" x14ac:dyDescent="0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0">
        <f t="shared" si="9"/>
        <v>42195.643865740742</v>
      </c>
      <c r="L222" s="10">
        <f t="shared" si="10"/>
        <v>42236.837499999994</v>
      </c>
      <c r="M222">
        <f t="shared" si="11"/>
        <v>2015</v>
      </c>
      <c r="N222" t="b">
        <v>0</v>
      </c>
      <c r="O222">
        <v>3</v>
      </c>
      <c r="P222" t="b">
        <v>0</v>
      </c>
      <c r="Q222" t="s">
        <v>8266</v>
      </c>
    </row>
    <row r="223" spans="1:17" x14ac:dyDescent="0.7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0">
        <f t="shared" si="9"/>
        <v>42031.837546296301</v>
      </c>
      <c r="L223" s="10">
        <f t="shared" si="10"/>
        <v>42091.79587962963</v>
      </c>
      <c r="M223">
        <f t="shared" si="11"/>
        <v>2015</v>
      </c>
      <c r="N223" t="b">
        <v>0</v>
      </c>
      <c r="O223">
        <v>0</v>
      </c>
      <c r="P223" t="b">
        <v>0</v>
      </c>
      <c r="Q223" t="s">
        <v>8266</v>
      </c>
    </row>
    <row r="224" spans="1:17" ht="44.25" x14ac:dyDescent="0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0">
        <f t="shared" si="9"/>
        <v>42031.769884259258</v>
      </c>
      <c r="L224" s="10">
        <f t="shared" si="10"/>
        <v>42090.110416666663</v>
      </c>
      <c r="M224">
        <f t="shared" si="11"/>
        <v>2015</v>
      </c>
      <c r="N224" t="b">
        <v>0</v>
      </c>
      <c r="O224">
        <v>2</v>
      </c>
      <c r="P224" t="b">
        <v>0</v>
      </c>
      <c r="Q224" t="s">
        <v>8266</v>
      </c>
    </row>
    <row r="225" spans="1:17" ht="59" x14ac:dyDescent="0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0">
        <f t="shared" si="9"/>
        <v>42482.048032407409</v>
      </c>
      <c r="L225" s="10">
        <f t="shared" si="10"/>
        <v>42512.045138888891</v>
      </c>
      <c r="M225">
        <f t="shared" si="11"/>
        <v>2016</v>
      </c>
      <c r="N225" t="b">
        <v>0</v>
      </c>
      <c r="O225">
        <v>0</v>
      </c>
      <c r="P225" t="b">
        <v>0</v>
      </c>
      <c r="Q225" t="s">
        <v>8266</v>
      </c>
    </row>
    <row r="226" spans="1:17" ht="59" x14ac:dyDescent="0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0">
        <f t="shared" si="9"/>
        <v>42135.235254629632</v>
      </c>
      <c r="L226" s="10">
        <f t="shared" si="10"/>
        <v>42195.235254629632</v>
      </c>
      <c r="M226">
        <f t="shared" si="11"/>
        <v>2015</v>
      </c>
      <c r="N226" t="b">
        <v>0</v>
      </c>
      <c r="O226">
        <v>0</v>
      </c>
      <c r="P226" t="b">
        <v>0</v>
      </c>
      <c r="Q226" t="s">
        <v>8266</v>
      </c>
    </row>
    <row r="227" spans="1:17" ht="44.25" x14ac:dyDescent="0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0">
        <f t="shared" si="9"/>
        <v>42438.961273148147</v>
      </c>
      <c r="L227" s="10">
        <f t="shared" si="10"/>
        <v>42468.919606481482</v>
      </c>
      <c r="M227">
        <f t="shared" si="11"/>
        <v>2016</v>
      </c>
      <c r="N227" t="b">
        <v>0</v>
      </c>
      <c r="O227">
        <v>0</v>
      </c>
      <c r="P227" t="b">
        <v>0</v>
      </c>
      <c r="Q227" t="s">
        <v>8266</v>
      </c>
    </row>
    <row r="228" spans="1:17" ht="44.25" x14ac:dyDescent="0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0">
        <f t="shared" si="9"/>
        <v>42106.666018518517</v>
      </c>
      <c r="L228" s="10">
        <f t="shared" si="10"/>
        <v>42155.395138888889</v>
      </c>
      <c r="M228">
        <f t="shared" si="11"/>
        <v>2015</v>
      </c>
      <c r="N228" t="b">
        <v>0</v>
      </c>
      <c r="O228">
        <v>2</v>
      </c>
      <c r="P228" t="b">
        <v>0</v>
      </c>
      <c r="Q228" t="s">
        <v>8266</v>
      </c>
    </row>
    <row r="229" spans="1:17" ht="44.25" x14ac:dyDescent="0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0">
        <f t="shared" si="9"/>
        <v>42164.893993055557</v>
      </c>
      <c r="L229" s="10">
        <f t="shared" si="10"/>
        <v>42194.893993055557</v>
      </c>
      <c r="M229">
        <f t="shared" si="11"/>
        <v>2015</v>
      </c>
      <c r="N229" t="b">
        <v>0</v>
      </c>
      <c r="O229">
        <v>0</v>
      </c>
      <c r="P229" t="b">
        <v>0</v>
      </c>
      <c r="Q229" t="s">
        <v>8266</v>
      </c>
    </row>
    <row r="230" spans="1:17" ht="29.5" x14ac:dyDescent="0.7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0">
        <f t="shared" si="9"/>
        <v>42096.686400462961</v>
      </c>
      <c r="L230" s="10">
        <f t="shared" si="10"/>
        <v>42156.686400462961</v>
      </c>
      <c r="M230">
        <f t="shared" si="11"/>
        <v>2015</v>
      </c>
      <c r="N230" t="b">
        <v>0</v>
      </c>
      <c r="O230">
        <v>0</v>
      </c>
      <c r="P230" t="b">
        <v>0</v>
      </c>
      <c r="Q230" t="s">
        <v>8266</v>
      </c>
    </row>
    <row r="231" spans="1:17" ht="44.25" x14ac:dyDescent="0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0">
        <f t="shared" si="9"/>
        <v>42383.933993055558</v>
      </c>
      <c r="L231" s="10">
        <f t="shared" si="10"/>
        <v>42413.933993055558</v>
      </c>
      <c r="M231">
        <f t="shared" si="11"/>
        <v>2016</v>
      </c>
      <c r="N231" t="b">
        <v>0</v>
      </c>
      <c r="O231">
        <v>0</v>
      </c>
      <c r="P231" t="b">
        <v>0</v>
      </c>
      <c r="Q231" t="s">
        <v>8266</v>
      </c>
    </row>
    <row r="232" spans="1:17" ht="44.25" x14ac:dyDescent="0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0">
        <f t="shared" si="9"/>
        <v>42129.777210648142</v>
      </c>
      <c r="L232" s="10">
        <f t="shared" si="10"/>
        <v>42159.777210648142</v>
      </c>
      <c r="M232">
        <f t="shared" si="11"/>
        <v>2015</v>
      </c>
      <c r="N232" t="b">
        <v>0</v>
      </c>
      <c r="O232">
        <v>2</v>
      </c>
      <c r="P232" t="b">
        <v>0</v>
      </c>
      <c r="Q232" t="s">
        <v>8266</v>
      </c>
    </row>
    <row r="233" spans="1:17" ht="44.25" x14ac:dyDescent="0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0">
        <f t="shared" si="9"/>
        <v>42341.958923611113</v>
      </c>
      <c r="L233" s="10">
        <f t="shared" si="10"/>
        <v>42371.958923611113</v>
      </c>
      <c r="M233">
        <f t="shared" si="11"/>
        <v>2016</v>
      </c>
      <c r="N233" t="b">
        <v>0</v>
      </c>
      <c r="O233">
        <v>0</v>
      </c>
      <c r="P233" t="b">
        <v>0</v>
      </c>
      <c r="Q233" t="s">
        <v>8266</v>
      </c>
    </row>
    <row r="234" spans="1:17" ht="44.25" x14ac:dyDescent="0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0">
        <f t="shared" si="9"/>
        <v>42032.82576388889</v>
      </c>
      <c r="L234" s="10">
        <f t="shared" si="10"/>
        <v>42062.82576388889</v>
      </c>
      <c r="M234">
        <f t="shared" si="11"/>
        <v>2015</v>
      </c>
      <c r="N234" t="b">
        <v>0</v>
      </c>
      <c r="O234">
        <v>7</v>
      </c>
      <c r="P234" t="b">
        <v>0</v>
      </c>
      <c r="Q234" t="s">
        <v>8266</v>
      </c>
    </row>
    <row r="235" spans="1:17" ht="44.25" x14ac:dyDescent="0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0">
        <f t="shared" si="9"/>
        <v>42612.911712962959</v>
      </c>
      <c r="L235" s="10">
        <f t="shared" si="10"/>
        <v>42642.911712962959</v>
      </c>
      <c r="M235">
        <f t="shared" si="11"/>
        <v>2016</v>
      </c>
      <c r="N235" t="b">
        <v>0</v>
      </c>
      <c r="O235">
        <v>0</v>
      </c>
      <c r="P235" t="b">
        <v>0</v>
      </c>
      <c r="Q235" t="s">
        <v>8266</v>
      </c>
    </row>
    <row r="236" spans="1:17" ht="44.25" x14ac:dyDescent="0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0">
        <f t="shared" si="9"/>
        <v>42136.035405092596</v>
      </c>
      <c r="L236" s="10">
        <f t="shared" si="10"/>
        <v>42176.035405092596</v>
      </c>
      <c r="M236">
        <f t="shared" si="11"/>
        <v>2015</v>
      </c>
      <c r="N236" t="b">
        <v>0</v>
      </c>
      <c r="O236">
        <v>5</v>
      </c>
      <c r="P236" t="b">
        <v>0</v>
      </c>
      <c r="Q236" t="s">
        <v>8266</v>
      </c>
    </row>
    <row r="237" spans="1:17" ht="44.25" x14ac:dyDescent="0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0">
        <f t="shared" si="9"/>
        <v>42164.908530092594</v>
      </c>
      <c r="L237" s="10">
        <f t="shared" si="10"/>
        <v>42194.908530092594</v>
      </c>
      <c r="M237">
        <f t="shared" si="11"/>
        <v>2015</v>
      </c>
      <c r="N237" t="b">
        <v>0</v>
      </c>
      <c r="O237">
        <v>0</v>
      </c>
      <c r="P237" t="b">
        <v>0</v>
      </c>
      <c r="Q237" t="s">
        <v>8266</v>
      </c>
    </row>
    <row r="238" spans="1:17" ht="44.25" x14ac:dyDescent="0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0">
        <f t="shared" si="9"/>
        <v>42321.08447916666</v>
      </c>
      <c r="L238" s="10">
        <f t="shared" si="10"/>
        <v>42374</v>
      </c>
      <c r="M238">
        <f t="shared" si="11"/>
        <v>2016</v>
      </c>
      <c r="N238" t="b">
        <v>0</v>
      </c>
      <c r="O238">
        <v>0</v>
      </c>
      <c r="P238" t="b">
        <v>0</v>
      </c>
      <c r="Q238" t="s">
        <v>8266</v>
      </c>
    </row>
    <row r="239" spans="1:17" ht="29.5" x14ac:dyDescent="0.7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0">
        <f t="shared" si="9"/>
        <v>42377.577187499999</v>
      </c>
      <c r="L239" s="10">
        <f t="shared" si="10"/>
        <v>42437.577187499999</v>
      </c>
      <c r="M239">
        <f t="shared" si="11"/>
        <v>2016</v>
      </c>
      <c r="N239" t="b">
        <v>0</v>
      </c>
      <c r="O239">
        <v>1</v>
      </c>
      <c r="P239" t="b">
        <v>0</v>
      </c>
      <c r="Q239" t="s">
        <v>8266</v>
      </c>
    </row>
    <row r="240" spans="1:17" ht="44.25" x14ac:dyDescent="0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0">
        <f t="shared" si="9"/>
        <v>42713.962499999994</v>
      </c>
      <c r="L240" s="10">
        <f t="shared" si="10"/>
        <v>42734.375</v>
      </c>
      <c r="M240">
        <f t="shared" si="11"/>
        <v>2016</v>
      </c>
      <c r="N240" t="b">
        <v>0</v>
      </c>
      <c r="O240">
        <v>0</v>
      </c>
      <c r="P240" t="b">
        <v>0</v>
      </c>
      <c r="Q240" t="s">
        <v>8266</v>
      </c>
    </row>
    <row r="241" spans="1:17" ht="44.25" x14ac:dyDescent="0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0">
        <f t="shared" si="9"/>
        <v>42297.110300925924</v>
      </c>
      <c r="L241" s="10">
        <f t="shared" si="10"/>
        <v>42316.5</v>
      </c>
      <c r="M241">
        <f t="shared" si="11"/>
        <v>2015</v>
      </c>
      <c r="N241" t="b">
        <v>0</v>
      </c>
      <c r="O241">
        <v>5</v>
      </c>
      <c r="P241" t="b">
        <v>0</v>
      </c>
      <c r="Q241" t="s">
        <v>8266</v>
      </c>
    </row>
    <row r="242" spans="1:17" ht="59" x14ac:dyDescent="0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0">
        <f t="shared" si="9"/>
        <v>41354.708460648151</v>
      </c>
      <c r="L242" s="10">
        <f t="shared" si="10"/>
        <v>41399.708460648151</v>
      </c>
      <c r="M242">
        <f t="shared" si="11"/>
        <v>2013</v>
      </c>
      <c r="N242" t="b">
        <v>1</v>
      </c>
      <c r="O242">
        <v>137</v>
      </c>
      <c r="P242" t="b">
        <v>1</v>
      </c>
      <c r="Q242" t="s">
        <v>8267</v>
      </c>
    </row>
    <row r="243" spans="1:17" ht="44.25" x14ac:dyDescent="0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0">
        <f t="shared" si="9"/>
        <v>41949.697962962964</v>
      </c>
      <c r="L243" s="10">
        <f t="shared" si="10"/>
        <v>41994.697962962964</v>
      </c>
      <c r="M243">
        <f t="shared" si="11"/>
        <v>2014</v>
      </c>
      <c r="N243" t="b">
        <v>1</v>
      </c>
      <c r="O243">
        <v>376</v>
      </c>
      <c r="P243" t="b">
        <v>1</v>
      </c>
      <c r="Q243" t="s">
        <v>8267</v>
      </c>
    </row>
    <row r="244" spans="1:17" ht="44.25" x14ac:dyDescent="0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0">
        <f t="shared" si="9"/>
        <v>40862.492939814816</v>
      </c>
      <c r="L244" s="10">
        <f t="shared" si="10"/>
        <v>40897.492939814816</v>
      </c>
      <c r="M244">
        <f t="shared" si="11"/>
        <v>2011</v>
      </c>
      <c r="N244" t="b">
        <v>1</v>
      </c>
      <c r="O244">
        <v>202</v>
      </c>
      <c r="P244" t="b">
        <v>1</v>
      </c>
      <c r="Q244" t="s">
        <v>8267</v>
      </c>
    </row>
    <row r="245" spans="1:17" ht="44.25" x14ac:dyDescent="0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0">
        <f t="shared" si="9"/>
        <v>41662.047500000001</v>
      </c>
      <c r="L245" s="10">
        <f t="shared" si="10"/>
        <v>41692.047500000001</v>
      </c>
      <c r="M245">
        <f t="shared" si="11"/>
        <v>2014</v>
      </c>
      <c r="N245" t="b">
        <v>1</v>
      </c>
      <c r="O245">
        <v>328</v>
      </c>
      <c r="P245" t="b">
        <v>1</v>
      </c>
      <c r="Q245" t="s">
        <v>8267</v>
      </c>
    </row>
    <row r="246" spans="1:17" ht="59" x14ac:dyDescent="0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0">
        <f t="shared" si="9"/>
        <v>40213.323599537034</v>
      </c>
      <c r="L246" s="10">
        <f t="shared" si="10"/>
        <v>40253.29583333333</v>
      </c>
      <c r="M246">
        <f t="shared" si="11"/>
        <v>2010</v>
      </c>
      <c r="N246" t="b">
        <v>1</v>
      </c>
      <c r="O246">
        <v>84</v>
      </c>
      <c r="P246" t="b">
        <v>1</v>
      </c>
      <c r="Q246" t="s">
        <v>8267</v>
      </c>
    </row>
    <row r="247" spans="1:17" ht="44.25" x14ac:dyDescent="0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0">
        <f t="shared" si="9"/>
        <v>41107.053067129629</v>
      </c>
      <c r="L247" s="10">
        <f t="shared" si="10"/>
        <v>41137.053067129629</v>
      </c>
      <c r="M247">
        <f t="shared" si="11"/>
        <v>2012</v>
      </c>
      <c r="N247" t="b">
        <v>1</v>
      </c>
      <c r="O247">
        <v>96</v>
      </c>
      <c r="P247" t="b">
        <v>1</v>
      </c>
      <c r="Q247" t="s">
        <v>8267</v>
      </c>
    </row>
    <row r="248" spans="1:17" ht="44.25" x14ac:dyDescent="0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0">
        <f t="shared" si="9"/>
        <v>40480.363483796296</v>
      </c>
      <c r="L248" s="10">
        <f t="shared" si="10"/>
        <v>40530.405150462961</v>
      </c>
      <c r="M248">
        <f t="shared" si="11"/>
        <v>2010</v>
      </c>
      <c r="N248" t="b">
        <v>1</v>
      </c>
      <c r="O248">
        <v>223</v>
      </c>
      <c r="P248" t="b">
        <v>1</v>
      </c>
      <c r="Q248" t="s">
        <v>8267</v>
      </c>
    </row>
    <row r="249" spans="1:17" ht="59" x14ac:dyDescent="0.7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0">
        <f t="shared" si="9"/>
        <v>40430.604328703703</v>
      </c>
      <c r="L249" s="10">
        <f t="shared" si="10"/>
        <v>40467.152083333334</v>
      </c>
      <c r="M249">
        <f t="shared" si="11"/>
        <v>2010</v>
      </c>
      <c r="N249" t="b">
        <v>1</v>
      </c>
      <c r="O249">
        <v>62</v>
      </c>
      <c r="P249" t="b">
        <v>1</v>
      </c>
      <c r="Q249" t="s">
        <v>8267</v>
      </c>
    </row>
    <row r="250" spans="1:17" ht="44.25" x14ac:dyDescent="0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0">
        <f t="shared" si="9"/>
        <v>40870.774409722224</v>
      </c>
      <c r="L250" s="10">
        <f t="shared" si="10"/>
        <v>40915.774409722224</v>
      </c>
      <c r="M250">
        <f t="shared" si="11"/>
        <v>2012</v>
      </c>
      <c r="N250" t="b">
        <v>1</v>
      </c>
      <c r="O250">
        <v>146</v>
      </c>
      <c r="P250" t="b">
        <v>1</v>
      </c>
      <c r="Q250" t="s">
        <v>8267</v>
      </c>
    </row>
    <row r="251" spans="1:17" ht="59" x14ac:dyDescent="0.7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0">
        <f t="shared" si="9"/>
        <v>40332.923842592594</v>
      </c>
      <c r="L251" s="10">
        <f t="shared" si="10"/>
        <v>40412.736111111109</v>
      </c>
      <c r="M251">
        <f t="shared" si="11"/>
        <v>2010</v>
      </c>
      <c r="N251" t="b">
        <v>1</v>
      </c>
      <c r="O251">
        <v>235</v>
      </c>
      <c r="P251" t="b">
        <v>1</v>
      </c>
      <c r="Q251" t="s">
        <v>8267</v>
      </c>
    </row>
    <row r="252" spans="1:17" ht="44.25" x14ac:dyDescent="0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0">
        <f t="shared" si="9"/>
        <v>41401.565868055557</v>
      </c>
      <c r="L252" s="10">
        <f t="shared" si="10"/>
        <v>41431.565868055557</v>
      </c>
      <c r="M252">
        <f t="shared" si="11"/>
        <v>2013</v>
      </c>
      <c r="N252" t="b">
        <v>1</v>
      </c>
      <c r="O252">
        <v>437</v>
      </c>
      <c r="P252" t="b">
        <v>1</v>
      </c>
      <c r="Q252" t="s">
        <v>8267</v>
      </c>
    </row>
    <row r="253" spans="1:17" ht="44.25" x14ac:dyDescent="0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0">
        <f t="shared" si="9"/>
        <v>41013.787569444445</v>
      </c>
      <c r="L253" s="10">
        <f t="shared" si="10"/>
        <v>41045.791666666664</v>
      </c>
      <c r="M253">
        <f t="shared" si="11"/>
        <v>2012</v>
      </c>
      <c r="N253" t="b">
        <v>1</v>
      </c>
      <c r="O253">
        <v>77</v>
      </c>
      <c r="P253" t="b">
        <v>1</v>
      </c>
      <c r="Q253" t="s">
        <v>8267</v>
      </c>
    </row>
    <row r="254" spans="1:17" ht="44.25" x14ac:dyDescent="0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0">
        <f t="shared" si="9"/>
        <v>40266.662708333337</v>
      </c>
      <c r="L254" s="10">
        <f t="shared" si="10"/>
        <v>40330.165972222225</v>
      </c>
      <c r="M254">
        <f t="shared" si="11"/>
        <v>2010</v>
      </c>
      <c r="N254" t="b">
        <v>1</v>
      </c>
      <c r="O254">
        <v>108</v>
      </c>
      <c r="P254" t="b">
        <v>1</v>
      </c>
      <c r="Q254" t="s">
        <v>8267</v>
      </c>
    </row>
    <row r="255" spans="1:17" ht="59" x14ac:dyDescent="0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0">
        <f t="shared" si="9"/>
        <v>40924.650868055556</v>
      </c>
      <c r="L255" s="10">
        <f t="shared" si="10"/>
        <v>40954.650868055556</v>
      </c>
      <c r="M255">
        <f t="shared" si="11"/>
        <v>2012</v>
      </c>
      <c r="N255" t="b">
        <v>1</v>
      </c>
      <c r="O255">
        <v>7</v>
      </c>
      <c r="P255" t="b">
        <v>1</v>
      </c>
      <c r="Q255" t="s">
        <v>8267</v>
      </c>
    </row>
    <row r="256" spans="1:17" ht="44.25" x14ac:dyDescent="0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0">
        <f t="shared" si="9"/>
        <v>42263.952662037031</v>
      </c>
      <c r="L256" s="10">
        <f t="shared" si="10"/>
        <v>42294.083333333328</v>
      </c>
      <c r="M256">
        <f t="shared" si="11"/>
        <v>2015</v>
      </c>
      <c r="N256" t="b">
        <v>1</v>
      </c>
      <c r="O256">
        <v>314</v>
      </c>
      <c r="P256" t="b">
        <v>1</v>
      </c>
      <c r="Q256" t="s">
        <v>8267</v>
      </c>
    </row>
    <row r="257" spans="1:17" ht="29.5" x14ac:dyDescent="0.7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0">
        <f t="shared" si="9"/>
        <v>40588.526412037041</v>
      </c>
      <c r="L257" s="10">
        <f t="shared" si="10"/>
        <v>40618.48474537037</v>
      </c>
      <c r="M257">
        <f t="shared" si="11"/>
        <v>2011</v>
      </c>
      <c r="N257" t="b">
        <v>1</v>
      </c>
      <c r="O257">
        <v>188</v>
      </c>
      <c r="P257" t="b">
        <v>1</v>
      </c>
      <c r="Q257" t="s">
        <v>8267</v>
      </c>
    </row>
    <row r="258" spans="1:17" ht="59" x14ac:dyDescent="0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0">
        <f t="shared" si="9"/>
        <v>41319.769293981481</v>
      </c>
      <c r="L258" s="10">
        <f t="shared" si="10"/>
        <v>41349.769293981481</v>
      </c>
      <c r="M258">
        <f t="shared" si="11"/>
        <v>2013</v>
      </c>
      <c r="N258" t="b">
        <v>1</v>
      </c>
      <c r="O258">
        <v>275</v>
      </c>
      <c r="P258" t="b">
        <v>1</v>
      </c>
      <c r="Q258" t="s">
        <v>8267</v>
      </c>
    </row>
    <row r="259" spans="1:17" ht="44.25" x14ac:dyDescent="0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0">
        <f t="shared" ref="K259:K322" si="12">(((J259/60)/60)/24)+DATE(1970,1,1)</f>
        <v>42479.626875000002</v>
      </c>
      <c r="L259" s="10">
        <f t="shared" ref="L259:L322" si="13">(((I259/60)/60)/24)+DATE(1970,1,1)</f>
        <v>42509.626875000002</v>
      </c>
      <c r="M259">
        <f t="shared" ref="M259:M322" si="14">YEAR(L259)</f>
        <v>2016</v>
      </c>
      <c r="N259" t="b">
        <v>1</v>
      </c>
      <c r="O259">
        <v>560</v>
      </c>
      <c r="P259" t="b">
        <v>1</v>
      </c>
      <c r="Q259" t="s">
        <v>8267</v>
      </c>
    </row>
    <row r="260" spans="1:17" ht="59" x14ac:dyDescent="0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0">
        <f t="shared" si="12"/>
        <v>40682.051689814813</v>
      </c>
      <c r="L260" s="10">
        <f t="shared" si="13"/>
        <v>40712.051689814813</v>
      </c>
      <c r="M260">
        <f t="shared" si="14"/>
        <v>2011</v>
      </c>
      <c r="N260" t="b">
        <v>1</v>
      </c>
      <c r="O260">
        <v>688</v>
      </c>
      <c r="P260" t="b">
        <v>1</v>
      </c>
      <c r="Q260" t="s">
        <v>8267</v>
      </c>
    </row>
    <row r="261" spans="1:17" ht="59" x14ac:dyDescent="0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0">
        <f t="shared" si="12"/>
        <v>42072.738067129627</v>
      </c>
      <c r="L261" s="10">
        <f t="shared" si="13"/>
        <v>42102.738067129627</v>
      </c>
      <c r="M261">
        <f t="shared" si="14"/>
        <v>2015</v>
      </c>
      <c r="N261" t="b">
        <v>1</v>
      </c>
      <c r="O261">
        <v>942</v>
      </c>
      <c r="P261" t="b">
        <v>1</v>
      </c>
      <c r="Q261" t="s">
        <v>8267</v>
      </c>
    </row>
    <row r="262" spans="1:17" ht="44.25" x14ac:dyDescent="0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0">
        <f t="shared" si="12"/>
        <v>40330.755543981482</v>
      </c>
      <c r="L262" s="10">
        <f t="shared" si="13"/>
        <v>40376.415972222225</v>
      </c>
      <c r="M262">
        <f t="shared" si="14"/>
        <v>2010</v>
      </c>
      <c r="N262" t="b">
        <v>1</v>
      </c>
      <c r="O262">
        <v>88</v>
      </c>
      <c r="P262" t="b">
        <v>1</v>
      </c>
      <c r="Q262" t="s">
        <v>8267</v>
      </c>
    </row>
    <row r="263" spans="1:17" ht="29.5" x14ac:dyDescent="0.7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0">
        <f t="shared" si="12"/>
        <v>41017.885462962964</v>
      </c>
      <c r="L263" s="10">
        <f t="shared" si="13"/>
        <v>41067.621527777781</v>
      </c>
      <c r="M263">
        <f t="shared" si="14"/>
        <v>2012</v>
      </c>
      <c r="N263" t="b">
        <v>1</v>
      </c>
      <c r="O263">
        <v>220</v>
      </c>
      <c r="P263" t="b">
        <v>1</v>
      </c>
      <c r="Q263" t="s">
        <v>8267</v>
      </c>
    </row>
    <row r="264" spans="1:17" ht="29.5" x14ac:dyDescent="0.7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0">
        <f t="shared" si="12"/>
        <v>40555.24800925926</v>
      </c>
      <c r="L264" s="10">
        <f t="shared" si="13"/>
        <v>40600.24800925926</v>
      </c>
      <c r="M264">
        <f t="shared" si="14"/>
        <v>2011</v>
      </c>
      <c r="N264" t="b">
        <v>1</v>
      </c>
      <c r="O264">
        <v>145</v>
      </c>
      <c r="P264" t="b">
        <v>1</v>
      </c>
      <c r="Q264" t="s">
        <v>8267</v>
      </c>
    </row>
    <row r="265" spans="1:17" ht="59" x14ac:dyDescent="0.7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0">
        <f t="shared" si="12"/>
        <v>41149.954791666663</v>
      </c>
      <c r="L265" s="10">
        <f t="shared" si="13"/>
        <v>41179.954791666663</v>
      </c>
      <c r="M265">
        <f t="shared" si="14"/>
        <v>2012</v>
      </c>
      <c r="N265" t="b">
        <v>1</v>
      </c>
      <c r="O265">
        <v>963</v>
      </c>
      <c r="P265" t="b">
        <v>1</v>
      </c>
      <c r="Q265" t="s">
        <v>8267</v>
      </c>
    </row>
    <row r="266" spans="1:17" ht="59" x14ac:dyDescent="0.7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0">
        <f t="shared" si="12"/>
        <v>41010.620312500003</v>
      </c>
      <c r="L266" s="10">
        <f t="shared" si="13"/>
        <v>41040.620312500003</v>
      </c>
      <c r="M266">
        <f t="shared" si="14"/>
        <v>2012</v>
      </c>
      <c r="N266" t="b">
        <v>1</v>
      </c>
      <c r="O266">
        <v>91</v>
      </c>
      <c r="P266" t="b">
        <v>1</v>
      </c>
      <c r="Q266" t="s">
        <v>8267</v>
      </c>
    </row>
    <row r="267" spans="1:17" ht="59" x14ac:dyDescent="0.7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0">
        <f t="shared" si="12"/>
        <v>40267.245717592588</v>
      </c>
      <c r="L267" s="10">
        <f t="shared" si="13"/>
        <v>40308.844444444447</v>
      </c>
      <c r="M267">
        <f t="shared" si="14"/>
        <v>2010</v>
      </c>
      <c r="N267" t="b">
        <v>1</v>
      </c>
      <c r="O267">
        <v>58</v>
      </c>
      <c r="P267" t="b">
        <v>1</v>
      </c>
      <c r="Q267" t="s">
        <v>8267</v>
      </c>
    </row>
    <row r="268" spans="1:17" ht="59" x14ac:dyDescent="0.7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0">
        <f t="shared" si="12"/>
        <v>40205.174849537041</v>
      </c>
      <c r="L268" s="10">
        <f t="shared" si="13"/>
        <v>40291.160416666666</v>
      </c>
      <c r="M268">
        <f t="shared" si="14"/>
        <v>2010</v>
      </c>
      <c r="N268" t="b">
        <v>1</v>
      </c>
      <c r="O268">
        <v>36</v>
      </c>
      <c r="P268" t="b">
        <v>1</v>
      </c>
      <c r="Q268" t="s">
        <v>8267</v>
      </c>
    </row>
    <row r="269" spans="1:17" ht="44.25" x14ac:dyDescent="0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0">
        <f t="shared" si="12"/>
        <v>41785.452534722222</v>
      </c>
      <c r="L269" s="10">
        <f t="shared" si="13"/>
        <v>41815.452534722222</v>
      </c>
      <c r="M269">
        <f t="shared" si="14"/>
        <v>2014</v>
      </c>
      <c r="N269" t="b">
        <v>1</v>
      </c>
      <c r="O269">
        <v>165</v>
      </c>
      <c r="P269" t="b">
        <v>1</v>
      </c>
      <c r="Q269" t="s">
        <v>8267</v>
      </c>
    </row>
    <row r="270" spans="1:17" ht="44.25" x14ac:dyDescent="0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0">
        <f t="shared" si="12"/>
        <v>40809.15252314815</v>
      </c>
      <c r="L270" s="10">
        <f t="shared" si="13"/>
        <v>40854.194189814814</v>
      </c>
      <c r="M270">
        <f t="shared" si="14"/>
        <v>2011</v>
      </c>
      <c r="N270" t="b">
        <v>1</v>
      </c>
      <c r="O270">
        <v>111</v>
      </c>
      <c r="P270" t="b">
        <v>1</v>
      </c>
      <c r="Q270" t="s">
        <v>8267</v>
      </c>
    </row>
    <row r="271" spans="1:17" ht="44.25" x14ac:dyDescent="0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0">
        <f t="shared" si="12"/>
        <v>42758.197013888886</v>
      </c>
      <c r="L271" s="10">
        <f t="shared" si="13"/>
        <v>42788.197013888886</v>
      </c>
      <c r="M271">
        <f t="shared" si="14"/>
        <v>2017</v>
      </c>
      <c r="N271" t="b">
        <v>1</v>
      </c>
      <c r="O271">
        <v>1596</v>
      </c>
      <c r="P271" t="b">
        <v>1</v>
      </c>
      <c r="Q271" t="s">
        <v>8267</v>
      </c>
    </row>
    <row r="272" spans="1:17" ht="44.25" x14ac:dyDescent="0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0">
        <f t="shared" si="12"/>
        <v>40637.866550925923</v>
      </c>
      <c r="L272" s="10">
        <f t="shared" si="13"/>
        <v>40688.166666666664</v>
      </c>
      <c r="M272">
        <f t="shared" si="14"/>
        <v>2011</v>
      </c>
      <c r="N272" t="b">
        <v>1</v>
      </c>
      <c r="O272">
        <v>61</v>
      </c>
      <c r="P272" t="b">
        <v>1</v>
      </c>
      <c r="Q272" t="s">
        <v>8267</v>
      </c>
    </row>
    <row r="273" spans="1:17" ht="44.25" x14ac:dyDescent="0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0">
        <f t="shared" si="12"/>
        <v>41612.10024305556</v>
      </c>
      <c r="L273" s="10">
        <f t="shared" si="13"/>
        <v>41641.333333333336</v>
      </c>
      <c r="M273">
        <f t="shared" si="14"/>
        <v>2014</v>
      </c>
      <c r="N273" t="b">
        <v>1</v>
      </c>
      <c r="O273">
        <v>287</v>
      </c>
      <c r="P273" t="b">
        <v>1</v>
      </c>
      <c r="Q273" t="s">
        <v>8267</v>
      </c>
    </row>
    <row r="274" spans="1:17" ht="44.25" x14ac:dyDescent="0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0">
        <f t="shared" si="12"/>
        <v>40235.900358796294</v>
      </c>
      <c r="L274" s="10">
        <f t="shared" si="13"/>
        <v>40296.78402777778</v>
      </c>
      <c r="M274">
        <f t="shared" si="14"/>
        <v>2010</v>
      </c>
      <c r="N274" t="b">
        <v>1</v>
      </c>
      <c r="O274">
        <v>65</v>
      </c>
      <c r="P274" t="b">
        <v>1</v>
      </c>
      <c r="Q274" t="s">
        <v>8267</v>
      </c>
    </row>
    <row r="275" spans="1:17" ht="59" x14ac:dyDescent="0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0">
        <f t="shared" si="12"/>
        <v>40697.498449074075</v>
      </c>
      <c r="L275" s="10">
        <f t="shared" si="13"/>
        <v>40727.498449074075</v>
      </c>
      <c r="M275">
        <f t="shared" si="14"/>
        <v>2011</v>
      </c>
      <c r="N275" t="b">
        <v>1</v>
      </c>
      <c r="O275">
        <v>118</v>
      </c>
      <c r="P275" t="b">
        <v>1</v>
      </c>
      <c r="Q275" t="s">
        <v>8267</v>
      </c>
    </row>
    <row r="276" spans="1:17" ht="44.25" x14ac:dyDescent="0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0">
        <f t="shared" si="12"/>
        <v>40969.912372685183</v>
      </c>
      <c r="L276" s="10">
        <f t="shared" si="13"/>
        <v>41004.290972222225</v>
      </c>
      <c r="M276">
        <f t="shared" si="14"/>
        <v>2012</v>
      </c>
      <c r="N276" t="b">
        <v>1</v>
      </c>
      <c r="O276">
        <v>113</v>
      </c>
      <c r="P276" t="b">
        <v>1</v>
      </c>
      <c r="Q276" t="s">
        <v>8267</v>
      </c>
    </row>
    <row r="277" spans="1:17" ht="44.25" x14ac:dyDescent="0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0">
        <f t="shared" si="12"/>
        <v>41193.032013888893</v>
      </c>
      <c r="L277" s="10">
        <f t="shared" si="13"/>
        <v>41223.073680555557</v>
      </c>
      <c r="M277">
        <f t="shared" si="14"/>
        <v>2012</v>
      </c>
      <c r="N277" t="b">
        <v>1</v>
      </c>
      <c r="O277">
        <v>332</v>
      </c>
      <c r="P277" t="b">
        <v>1</v>
      </c>
      <c r="Q277" t="s">
        <v>8267</v>
      </c>
    </row>
    <row r="278" spans="1:17" ht="44.25" x14ac:dyDescent="0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0">
        <f t="shared" si="12"/>
        <v>40967.081874999996</v>
      </c>
      <c r="L278" s="10">
        <f t="shared" si="13"/>
        <v>41027.040208333332</v>
      </c>
      <c r="M278">
        <f t="shared" si="14"/>
        <v>2012</v>
      </c>
      <c r="N278" t="b">
        <v>1</v>
      </c>
      <c r="O278">
        <v>62</v>
      </c>
      <c r="P278" t="b">
        <v>1</v>
      </c>
      <c r="Q278" t="s">
        <v>8267</v>
      </c>
    </row>
    <row r="279" spans="1:17" ht="59" x14ac:dyDescent="0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0">
        <f t="shared" si="12"/>
        <v>42117.891423611116</v>
      </c>
      <c r="L279" s="10">
        <f t="shared" si="13"/>
        <v>42147.891423611116</v>
      </c>
      <c r="M279">
        <f t="shared" si="14"/>
        <v>2015</v>
      </c>
      <c r="N279" t="b">
        <v>1</v>
      </c>
      <c r="O279">
        <v>951</v>
      </c>
      <c r="P279" t="b">
        <v>1</v>
      </c>
      <c r="Q279" t="s">
        <v>8267</v>
      </c>
    </row>
    <row r="280" spans="1:17" ht="29.5" x14ac:dyDescent="0.7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0">
        <f t="shared" si="12"/>
        <v>41164.040960648148</v>
      </c>
      <c r="L280" s="10">
        <f t="shared" si="13"/>
        <v>41194.040960648148</v>
      </c>
      <c r="M280">
        <f t="shared" si="14"/>
        <v>2012</v>
      </c>
      <c r="N280" t="b">
        <v>1</v>
      </c>
      <c r="O280">
        <v>415</v>
      </c>
      <c r="P280" t="b">
        <v>1</v>
      </c>
      <c r="Q280" t="s">
        <v>8267</v>
      </c>
    </row>
    <row r="281" spans="1:17" ht="44.25" x14ac:dyDescent="0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0">
        <f t="shared" si="12"/>
        <v>42759.244166666671</v>
      </c>
      <c r="L281" s="10">
        <f t="shared" si="13"/>
        <v>42793.084027777775</v>
      </c>
      <c r="M281">
        <f t="shared" si="14"/>
        <v>2017</v>
      </c>
      <c r="N281" t="b">
        <v>1</v>
      </c>
      <c r="O281">
        <v>305</v>
      </c>
      <c r="P281" t="b">
        <v>1</v>
      </c>
      <c r="Q281" t="s">
        <v>8267</v>
      </c>
    </row>
    <row r="282" spans="1:17" ht="44.25" x14ac:dyDescent="0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0">
        <f t="shared" si="12"/>
        <v>41744.590682870366</v>
      </c>
      <c r="L282" s="10">
        <f t="shared" si="13"/>
        <v>41789.590682870366</v>
      </c>
      <c r="M282">
        <f t="shared" si="14"/>
        <v>2014</v>
      </c>
      <c r="N282" t="b">
        <v>1</v>
      </c>
      <c r="O282">
        <v>2139</v>
      </c>
      <c r="P282" t="b">
        <v>1</v>
      </c>
      <c r="Q282" t="s">
        <v>8267</v>
      </c>
    </row>
    <row r="283" spans="1:17" ht="44.25" x14ac:dyDescent="0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0">
        <f t="shared" si="12"/>
        <v>39950.163344907407</v>
      </c>
      <c r="L283" s="10">
        <f t="shared" si="13"/>
        <v>40035.80972222222</v>
      </c>
      <c r="M283">
        <f t="shared" si="14"/>
        <v>2009</v>
      </c>
      <c r="N283" t="b">
        <v>1</v>
      </c>
      <c r="O283">
        <v>79</v>
      </c>
      <c r="P283" t="b">
        <v>1</v>
      </c>
      <c r="Q283" t="s">
        <v>8267</v>
      </c>
    </row>
    <row r="284" spans="1:17" ht="44.25" x14ac:dyDescent="0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0">
        <f t="shared" si="12"/>
        <v>40194.920046296298</v>
      </c>
      <c r="L284" s="10">
        <f t="shared" si="13"/>
        <v>40231.916666666664</v>
      </c>
      <c r="M284">
        <f t="shared" si="14"/>
        <v>2010</v>
      </c>
      <c r="N284" t="b">
        <v>1</v>
      </c>
      <c r="O284">
        <v>179</v>
      </c>
      <c r="P284" t="b">
        <v>1</v>
      </c>
      <c r="Q284" t="s">
        <v>8267</v>
      </c>
    </row>
    <row r="285" spans="1:17" ht="29.5" x14ac:dyDescent="0.7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0">
        <f t="shared" si="12"/>
        <v>40675.71</v>
      </c>
      <c r="L285" s="10">
        <f t="shared" si="13"/>
        <v>40695.207638888889</v>
      </c>
      <c r="M285">
        <f t="shared" si="14"/>
        <v>2011</v>
      </c>
      <c r="N285" t="b">
        <v>1</v>
      </c>
      <c r="O285">
        <v>202</v>
      </c>
      <c r="P285" t="b">
        <v>1</v>
      </c>
      <c r="Q285" t="s">
        <v>8267</v>
      </c>
    </row>
    <row r="286" spans="1:17" ht="44.25" x14ac:dyDescent="0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0">
        <f t="shared" si="12"/>
        <v>40904.738194444442</v>
      </c>
      <c r="L286" s="10">
        <f t="shared" si="13"/>
        <v>40929.738194444442</v>
      </c>
      <c r="M286">
        <f t="shared" si="14"/>
        <v>2012</v>
      </c>
      <c r="N286" t="b">
        <v>1</v>
      </c>
      <c r="O286">
        <v>760</v>
      </c>
      <c r="P286" t="b">
        <v>1</v>
      </c>
      <c r="Q286" t="s">
        <v>8267</v>
      </c>
    </row>
    <row r="287" spans="1:17" ht="44.25" x14ac:dyDescent="0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0">
        <f t="shared" si="12"/>
        <v>41506.756111111114</v>
      </c>
      <c r="L287" s="10">
        <f t="shared" si="13"/>
        <v>41536.756111111114</v>
      </c>
      <c r="M287">
        <f t="shared" si="14"/>
        <v>2013</v>
      </c>
      <c r="N287" t="b">
        <v>1</v>
      </c>
      <c r="O287">
        <v>563</v>
      </c>
      <c r="P287" t="b">
        <v>1</v>
      </c>
      <c r="Q287" t="s">
        <v>8267</v>
      </c>
    </row>
    <row r="288" spans="1:17" ht="44.25" x14ac:dyDescent="0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0">
        <f t="shared" si="12"/>
        <v>41313.816249999996</v>
      </c>
      <c r="L288" s="10">
        <f t="shared" si="13"/>
        <v>41358.774583333332</v>
      </c>
      <c r="M288">
        <f t="shared" si="14"/>
        <v>2013</v>
      </c>
      <c r="N288" t="b">
        <v>1</v>
      </c>
      <c r="O288">
        <v>135</v>
      </c>
      <c r="P288" t="b">
        <v>1</v>
      </c>
      <c r="Q288" t="s">
        <v>8267</v>
      </c>
    </row>
    <row r="289" spans="1:17" ht="29.5" x14ac:dyDescent="0.7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0">
        <f t="shared" si="12"/>
        <v>41184.277986111112</v>
      </c>
      <c r="L289" s="10">
        <f t="shared" si="13"/>
        <v>41215.166666666664</v>
      </c>
      <c r="M289">
        <f t="shared" si="14"/>
        <v>2012</v>
      </c>
      <c r="N289" t="b">
        <v>1</v>
      </c>
      <c r="O289">
        <v>290</v>
      </c>
      <c r="P289" t="b">
        <v>1</v>
      </c>
      <c r="Q289" t="s">
        <v>8267</v>
      </c>
    </row>
    <row r="290" spans="1:17" ht="59" x14ac:dyDescent="0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0">
        <f t="shared" si="12"/>
        <v>41051.168900462959</v>
      </c>
      <c r="L290" s="10">
        <f t="shared" si="13"/>
        <v>41086.168900462959</v>
      </c>
      <c r="M290">
        <f t="shared" si="14"/>
        <v>2012</v>
      </c>
      <c r="N290" t="b">
        <v>1</v>
      </c>
      <c r="O290">
        <v>447</v>
      </c>
      <c r="P290" t="b">
        <v>1</v>
      </c>
      <c r="Q290" t="s">
        <v>8267</v>
      </c>
    </row>
    <row r="291" spans="1:17" ht="44.25" x14ac:dyDescent="0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0">
        <f t="shared" si="12"/>
        <v>41550.456412037034</v>
      </c>
      <c r="L291" s="10">
        <f t="shared" si="13"/>
        <v>41580.456412037034</v>
      </c>
      <c r="M291">
        <f t="shared" si="14"/>
        <v>2013</v>
      </c>
      <c r="N291" t="b">
        <v>1</v>
      </c>
      <c r="O291">
        <v>232</v>
      </c>
      <c r="P291" t="b">
        <v>1</v>
      </c>
      <c r="Q291" t="s">
        <v>8267</v>
      </c>
    </row>
    <row r="292" spans="1:17" ht="29.5" x14ac:dyDescent="0.7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0">
        <f t="shared" si="12"/>
        <v>40526.36917824074</v>
      </c>
      <c r="L292" s="10">
        <f t="shared" si="13"/>
        <v>40576.332638888889</v>
      </c>
      <c r="M292">
        <f t="shared" si="14"/>
        <v>2011</v>
      </c>
      <c r="N292" t="b">
        <v>1</v>
      </c>
      <c r="O292">
        <v>168</v>
      </c>
      <c r="P292" t="b">
        <v>1</v>
      </c>
      <c r="Q292" t="s">
        <v>8267</v>
      </c>
    </row>
    <row r="293" spans="1:17" ht="44.25" x14ac:dyDescent="0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0">
        <f t="shared" si="12"/>
        <v>41376.769050925926</v>
      </c>
      <c r="L293" s="10">
        <f t="shared" si="13"/>
        <v>41395.000694444447</v>
      </c>
      <c r="M293">
        <f t="shared" si="14"/>
        <v>2013</v>
      </c>
      <c r="N293" t="b">
        <v>1</v>
      </c>
      <c r="O293">
        <v>128</v>
      </c>
      <c r="P293" t="b">
        <v>1</v>
      </c>
      <c r="Q293" t="s">
        <v>8267</v>
      </c>
    </row>
    <row r="294" spans="1:17" ht="59" x14ac:dyDescent="0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0">
        <f t="shared" si="12"/>
        <v>40812.803229166668</v>
      </c>
      <c r="L294" s="10">
        <f t="shared" si="13"/>
        <v>40845.165972222225</v>
      </c>
      <c r="M294">
        <f t="shared" si="14"/>
        <v>2011</v>
      </c>
      <c r="N294" t="b">
        <v>1</v>
      </c>
      <c r="O294">
        <v>493</v>
      </c>
      <c r="P294" t="b">
        <v>1</v>
      </c>
      <c r="Q294" t="s">
        <v>8267</v>
      </c>
    </row>
    <row r="295" spans="1:17" ht="44.25" x14ac:dyDescent="0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0">
        <f t="shared" si="12"/>
        <v>41719.667986111112</v>
      </c>
      <c r="L295" s="10">
        <f t="shared" si="13"/>
        <v>41749.667986111112</v>
      </c>
      <c r="M295">
        <f t="shared" si="14"/>
        <v>2014</v>
      </c>
      <c r="N295" t="b">
        <v>1</v>
      </c>
      <c r="O295">
        <v>131</v>
      </c>
      <c r="P295" t="b">
        <v>1</v>
      </c>
      <c r="Q295" t="s">
        <v>8267</v>
      </c>
    </row>
    <row r="296" spans="1:17" ht="73.75" x14ac:dyDescent="0.7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0">
        <f t="shared" si="12"/>
        <v>40343.084421296298</v>
      </c>
      <c r="L296" s="10">
        <f t="shared" si="13"/>
        <v>40378.666666666664</v>
      </c>
      <c r="M296">
        <f t="shared" si="14"/>
        <v>2010</v>
      </c>
      <c r="N296" t="b">
        <v>1</v>
      </c>
      <c r="O296">
        <v>50</v>
      </c>
      <c r="P296" t="b">
        <v>1</v>
      </c>
      <c r="Q296" t="s">
        <v>8267</v>
      </c>
    </row>
    <row r="297" spans="1:17" ht="44.25" x14ac:dyDescent="0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0">
        <f t="shared" si="12"/>
        <v>41519.004733796297</v>
      </c>
      <c r="L297" s="10">
        <f t="shared" si="13"/>
        <v>41579</v>
      </c>
      <c r="M297">
        <f t="shared" si="14"/>
        <v>2013</v>
      </c>
      <c r="N297" t="b">
        <v>1</v>
      </c>
      <c r="O297">
        <v>665</v>
      </c>
      <c r="P297" t="b">
        <v>1</v>
      </c>
      <c r="Q297" t="s">
        <v>8267</v>
      </c>
    </row>
    <row r="298" spans="1:17" ht="44.25" x14ac:dyDescent="0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0">
        <f t="shared" si="12"/>
        <v>41134.475497685184</v>
      </c>
      <c r="L298" s="10">
        <f t="shared" si="13"/>
        <v>41159.475497685184</v>
      </c>
      <c r="M298">
        <f t="shared" si="14"/>
        <v>2012</v>
      </c>
      <c r="N298" t="b">
        <v>1</v>
      </c>
      <c r="O298">
        <v>129</v>
      </c>
      <c r="P298" t="b">
        <v>1</v>
      </c>
      <c r="Q298" t="s">
        <v>8267</v>
      </c>
    </row>
    <row r="299" spans="1:17" ht="44.25" x14ac:dyDescent="0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0">
        <f t="shared" si="12"/>
        <v>42089.72802083334</v>
      </c>
      <c r="L299" s="10">
        <f t="shared" si="13"/>
        <v>42125.165972222225</v>
      </c>
      <c r="M299">
        <f t="shared" si="14"/>
        <v>2015</v>
      </c>
      <c r="N299" t="b">
        <v>1</v>
      </c>
      <c r="O299">
        <v>142</v>
      </c>
      <c r="P299" t="b">
        <v>1</v>
      </c>
      <c r="Q299" t="s">
        <v>8267</v>
      </c>
    </row>
    <row r="300" spans="1:17" ht="29.5" x14ac:dyDescent="0.7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0">
        <f t="shared" si="12"/>
        <v>41709.463518518518</v>
      </c>
      <c r="L300" s="10">
        <f t="shared" si="13"/>
        <v>41768.875</v>
      </c>
      <c r="M300">
        <f t="shared" si="14"/>
        <v>2014</v>
      </c>
      <c r="N300" t="b">
        <v>1</v>
      </c>
      <c r="O300">
        <v>2436</v>
      </c>
      <c r="P300" t="b">
        <v>1</v>
      </c>
      <c r="Q300" t="s">
        <v>8267</v>
      </c>
    </row>
    <row r="301" spans="1:17" ht="59" x14ac:dyDescent="0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0">
        <f t="shared" si="12"/>
        <v>40469.225231481483</v>
      </c>
      <c r="L301" s="10">
        <f t="shared" si="13"/>
        <v>40499.266898148147</v>
      </c>
      <c r="M301">
        <f t="shared" si="14"/>
        <v>2010</v>
      </c>
      <c r="N301" t="b">
        <v>1</v>
      </c>
      <c r="O301">
        <v>244</v>
      </c>
      <c r="P301" t="b">
        <v>1</v>
      </c>
      <c r="Q301" t="s">
        <v>8267</v>
      </c>
    </row>
    <row r="302" spans="1:17" ht="44.25" x14ac:dyDescent="0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0">
        <f t="shared" si="12"/>
        <v>40626.959930555553</v>
      </c>
      <c r="L302" s="10">
        <f t="shared" si="13"/>
        <v>40657.959930555553</v>
      </c>
      <c r="M302">
        <f t="shared" si="14"/>
        <v>2011</v>
      </c>
      <c r="N302" t="b">
        <v>1</v>
      </c>
      <c r="O302">
        <v>298</v>
      </c>
      <c r="P302" t="b">
        <v>1</v>
      </c>
      <c r="Q302" t="s">
        <v>8267</v>
      </c>
    </row>
    <row r="303" spans="1:17" ht="44.25" x14ac:dyDescent="0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0">
        <f t="shared" si="12"/>
        <v>41312.737673611111</v>
      </c>
      <c r="L303" s="10">
        <f t="shared" si="13"/>
        <v>41352.696006944447</v>
      </c>
      <c r="M303">
        <f t="shared" si="14"/>
        <v>2013</v>
      </c>
      <c r="N303" t="b">
        <v>1</v>
      </c>
      <c r="O303">
        <v>251</v>
      </c>
      <c r="P303" t="b">
        <v>1</v>
      </c>
      <c r="Q303" t="s">
        <v>8267</v>
      </c>
    </row>
    <row r="304" spans="1:17" ht="59" x14ac:dyDescent="0.7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0">
        <f t="shared" si="12"/>
        <v>40933.856921296298</v>
      </c>
      <c r="L304" s="10">
        <f t="shared" si="13"/>
        <v>40963.856921296298</v>
      </c>
      <c r="M304">
        <f t="shared" si="14"/>
        <v>2012</v>
      </c>
      <c r="N304" t="b">
        <v>1</v>
      </c>
      <c r="O304">
        <v>108</v>
      </c>
      <c r="P304" t="b">
        <v>1</v>
      </c>
      <c r="Q304" t="s">
        <v>8267</v>
      </c>
    </row>
    <row r="305" spans="1:17" ht="44.25" x14ac:dyDescent="0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0">
        <f t="shared" si="12"/>
        <v>41032.071134259262</v>
      </c>
      <c r="L305" s="10">
        <f t="shared" si="13"/>
        <v>41062.071134259262</v>
      </c>
      <c r="M305">
        <f t="shared" si="14"/>
        <v>2012</v>
      </c>
      <c r="N305" t="b">
        <v>1</v>
      </c>
      <c r="O305">
        <v>82</v>
      </c>
      <c r="P305" t="b">
        <v>1</v>
      </c>
      <c r="Q305" t="s">
        <v>8267</v>
      </c>
    </row>
    <row r="306" spans="1:17" ht="29.5" x14ac:dyDescent="0.7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0">
        <f t="shared" si="12"/>
        <v>41114.094872685186</v>
      </c>
      <c r="L306" s="10">
        <f t="shared" si="13"/>
        <v>41153.083333333336</v>
      </c>
      <c r="M306">
        <f t="shared" si="14"/>
        <v>2012</v>
      </c>
      <c r="N306" t="b">
        <v>1</v>
      </c>
      <c r="O306">
        <v>74</v>
      </c>
      <c r="P306" t="b">
        <v>1</v>
      </c>
      <c r="Q306" t="s">
        <v>8267</v>
      </c>
    </row>
    <row r="307" spans="1:17" ht="44.25" x14ac:dyDescent="0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0">
        <f t="shared" si="12"/>
        <v>40948.630196759259</v>
      </c>
      <c r="L307" s="10">
        <f t="shared" si="13"/>
        <v>40978.630196759259</v>
      </c>
      <c r="M307">
        <f t="shared" si="14"/>
        <v>2012</v>
      </c>
      <c r="N307" t="b">
        <v>1</v>
      </c>
      <c r="O307">
        <v>189</v>
      </c>
      <c r="P307" t="b">
        <v>1</v>
      </c>
      <c r="Q307" t="s">
        <v>8267</v>
      </c>
    </row>
    <row r="308" spans="1:17" ht="29.5" x14ac:dyDescent="0.7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0">
        <f t="shared" si="12"/>
        <v>41333.837187500001</v>
      </c>
      <c r="L308" s="10">
        <f t="shared" si="13"/>
        <v>41353.795520833337</v>
      </c>
      <c r="M308">
        <f t="shared" si="14"/>
        <v>2013</v>
      </c>
      <c r="N308" t="b">
        <v>1</v>
      </c>
      <c r="O308">
        <v>80</v>
      </c>
      <c r="P308" t="b">
        <v>1</v>
      </c>
      <c r="Q308" t="s">
        <v>8267</v>
      </c>
    </row>
    <row r="309" spans="1:17" x14ac:dyDescent="0.7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0">
        <f t="shared" si="12"/>
        <v>41282.944456018515</v>
      </c>
      <c r="L309" s="10">
        <f t="shared" si="13"/>
        <v>41312.944456018515</v>
      </c>
      <c r="M309">
        <f t="shared" si="14"/>
        <v>2013</v>
      </c>
      <c r="N309" t="b">
        <v>1</v>
      </c>
      <c r="O309">
        <v>576</v>
      </c>
      <c r="P309" t="b">
        <v>1</v>
      </c>
      <c r="Q309" t="s">
        <v>8267</v>
      </c>
    </row>
    <row r="310" spans="1:17" ht="44.25" x14ac:dyDescent="0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0">
        <f t="shared" si="12"/>
        <v>40567.694560185184</v>
      </c>
      <c r="L310" s="10">
        <f t="shared" si="13"/>
        <v>40612.694560185184</v>
      </c>
      <c r="M310">
        <f t="shared" si="14"/>
        <v>2011</v>
      </c>
      <c r="N310" t="b">
        <v>1</v>
      </c>
      <c r="O310">
        <v>202</v>
      </c>
      <c r="P310" t="b">
        <v>1</v>
      </c>
      <c r="Q310" t="s">
        <v>8267</v>
      </c>
    </row>
    <row r="311" spans="1:17" ht="44.25" x14ac:dyDescent="0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0">
        <f t="shared" si="12"/>
        <v>41134.751550925925</v>
      </c>
      <c r="L311" s="10">
        <f t="shared" si="13"/>
        <v>41155.751550925925</v>
      </c>
      <c r="M311">
        <f t="shared" si="14"/>
        <v>2012</v>
      </c>
      <c r="N311" t="b">
        <v>1</v>
      </c>
      <c r="O311">
        <v>238</v>
      </c>
      <c r="P311" t="b">
        <v>1</v>
      </c>
      <c r="Q311" t="s">
        <v>8267</v>
      </c>
    </row>
    <row r="312" spans="1:17" ht="44.25" x14ac:dyDescent="0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0">
        <f t="shared" si="12"/>
        <v>40821.183136574073</v>
      </c>
      <c r="L312" s="10">
        <f t="shared" si="13"/>
        <v>40836.083333333336</v>
      </c>
      <c r="M312">
        <f t="shared" si="14"/>
        <v>2011</v>
      </c>
      <c r="N312" t="b">
        <v>1</v>
      </c>
      <c r="O312">
        <v>36</v>
      </c>
      <c r="P312" t="b">
        <v>1</v>
      </c>
      <c r="Q312" t="s">
        <v>8267</v>
      </c>
    </row>
    <row r="313" spans="1:17" ht="44.25" x14ac:dyDescent="0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0">
        <f t="shared" si="12"/>
        <v>40868.219814814816</v>
      </c>
      <c r="L313" s="10">
        <f t="shared" si="13"/>
        <v>40909.332638888889</v>
      </c>
      <c r="M313">
        <f t="shared" si="14"/>
        <v>2012</v>
      </c>
      <c r="N313" t="b">
        <v>1</v>
      </c>
      <c r="O313">
        <v>150</v>
      </c>
      <c r="P313" t="b">
        <v>1</v>
      </c>
      <c r="Q313" t="s">
        <v>8267</v>
      </c>
    </row>
    <row r="314" spans="1:17" ht="59" x14ac:dyDescent="0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0">
        <f t="shared" si="12"/>
        <v>41348.877685185187</v>
      </c>
      <c r="L314" s="10">
        <f t="shared" si="13"/>
        <v>41378.877685185187</v>
      </c>
      <c r="M314">
        <f t="shared" si="14"/>
        <v>2013</v>
      </c>
      <c r="N314" t="b">
        <v>1</v>
      </c>
      <c r="O314">
        <v>146</v>
      </c>
      <c r="P314" t="b">
        <v>1</v>
      </c>
      <c r="Q314" t="s">
        <v>8267</v>
      </c>
    </row>
    <row r="315" spans="1:17" ht="59" x14ac:dyDescent="0.7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0">
        <f t="shared" si="12"/>
        <v>40357.227939814817</v>
      </c>
      <c r="L315" s="10">
        <f t="shared" si="13"/>
        <v>40401.665972222225</v>
      </c>
      <c r="M315">
        <f t="shared" si="14"/>
        <v>2010</v>
      </c>
      <c r="N315" t="b">
        <v>1</v>
      </c>
      <c r="O315">
        <v>222</v>
      </c>
      <c r="P315" t="b">
        <v>1</v>
      </c>
      <c r="Q315" t="s">
        <v>8267</v>
      </c>
    </row>
    <row r="316" spans="1:17" ht="44.25" x14ac:dyDescent="0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0">
        <f t="shared" si="12"/>
        <v>41304.833194444444</v>
      </c>
      <c r="L316" s="10">
        <f t="shared" si="13"/>
        <v>41334.833194444444</v>
      </c>
      <c r="M316">
        <f t="shared" si="14"/>
        <v>2013</v>
      </c>
      <c r="N316" t="b">
        <v>1</v>
      </c>
      <c r="O316">
        <v>120</v>
      </c>
      <c r="P316" t="b">
        <v>1</v>
      </c>
      <c r="Q316" t="s">
        <v>8267</v>
      </c>
    </row>
    <row r="317" spans="1:17" ht="44.25" x14ac:dyDescent="0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0">
        <f t="shared" si="12"/>
        <v>41113.77238425926</v>
      </c>
      <c r="L317" s="10">
        <f t="shared" si="13"/>
        <v>41143.77238425926</v>
      </c>
      <c r="M317">
        <f t="shared" si="14"/>
        <v>2012</v>
      </c>
      <c r="N317" t="b">
        <v>1</v>
      </c>
      <c r="O317">
        <v>126</v>
      </c>
      <c r="P317" t="b">
        <v>1</v>
      </c>
      <c r="Q317" t="s">
        <v>8267</v>
      </c>
    </row>
    <row r="318" spans="1:17" ht="29.5" x14ac:dyDescent="0.7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0">
        <f t="shared" si="12"/>
        <v>41950.923576388886</v>
      </c>
      <c r="L318" s="10">
        <f t="shared" si="13"/>
        <v>41984.207638888889</v>
      </c>
      <c r="M318">
        <f t="shared" si="14"/>
        <v>2014</v>
      </c>
      <c r="N318" t="b">
        <v>1</v>
      </c>
      <c r="O318">
        <v>158</v>
      </c>
      <c r="P318" t="b">
        <v>1</v>
      </c>
      <c r="Q318" t="s">
        <v>8267</v>
      </c>
    </row>
    <row r="319" spans="1:17" ht="44.25" x14ac:dyDescent="0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0">
        <f t="shared" si="12"/>
        <v>41589.676886574074</v>
      </c>
      <c r="L319" s="10">
        <f t="shared" si="13"/>
        <v>41619.676886574074</v>
      </c>
      <c r="M319">
        <f t="shared" si="14"/>
        <v>2013</v>
      </c>
      <c r="N319" t="b">
        <v>1</v>
      </c>
      <c r="O319">
        <v>316</v>
      </c>
      <c r="P319" t="b">
        <v>1</v>
      </c>
      <c r="Q319" t="s">
        <v>8267</v>
      </c>
    </row>
    <row r="320" spans="1:17" ht="44.25" x14ac:dyDescent="0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0">
        <f t="shared" si="12"/>
        <v>41330.038784722223</v>
      </c>
      <c r="L320" s="10">
        <f t="shared" si="13"/>
        <v>41359.997118055559</v>
      </c>
      <c r="M320">
        <f t="shared" si="14"/>
        <v>2013</v>
      </c>
      <c r="N320" t="b">
        <v>1</v>
      </c>
      <c r="O320">
        <v>284</v>
      </c>
      <c r="P320" t="b">
        <v>1</v>
      </c>
      <c r="Q320" t="s">
        <v>8267</v>
      </c>
    </row>
    <row r="321" spans="1:17" ht="59" x14ac:dyDescent="0.7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0">
        <f t="shared" si="12"/>
        <v>40123.83829861111</v>
      </c>
      <c r="L321" s="10">
        <f t="shared" si="13"/>
        <v>40211.332638888889</v>
      </c>
      <c r="M321">
        <f t="shared" si="14"/>
        <v>2010</v>
      </c>
      <c r="N321" t="b">
        <v>1</v>
      </c>
      <c r="O321">
        <v>51</v>
      </c>
      <c r="P321" t="b">
        <v>1</v>
      </c>
      <c r="Q321" t="s">
        <v>8267</v>
      </c>
    </row>
    <row r="322" spans="1:17" ht="44.25" x14ac:dyDescent="0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0">
        <f t="shared" si="12"/>
        <v>42331.551307870366</v>
      </c>
      <c r="L322" s="10">
        <f t="shared" si="13"/>
        <v>42360.958333333328</v>
      </c>
      <c r="M322">
        <f t="shared" si="14"/>
        <v>2015</v>
      </c>
      <c r="N322" t="b">
        <v>1</v>
      </c>
      <c r="O322">
        <v>158</v>
      </c>
      <c r="P322" t="b">
        <v>1</v>
      </c>
      <c r="Q322" t="s">
        <v>8267</v>
      </c>
    </row>
    <row r="323" spans="1:17" ht="44.25" x14ac:dyDescent="0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0">
        <f t="shared" ref="K323:K386" si="15">(((J323/60)/60)/24)+DATE(1970,1,1)</f>
        <v>42647.446597222224</v>
      </c>
      <c r="L323" s="10">
        <f t="shared" ref="L323:L386" si="16">(((I323/60)/60)/24)+DATE(1970,1,1)</f>
        <v>42682.488263888896</v>
      </c>
      <c r="M323">
        <f t="shared" ref="M323:M386" si="17">YEAR(L323)</f>
        <v>2016</v>
      </c>
      <c r="N323" t="b">
        <v>1</v>
      </c>
      <c r="O323">
        <v>337</v>
      </c>
      <c r="P323" t="b">
        <v>1</v>
      </c>
      <c r="Q323" t="s">
        <v>8267</v>
      </c>
    </row>
    <row r="324" spans="1:17" ht="44.25" x14ac:dyDescent="0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0">
        <f t="shared" si="15"/>
        <v>42473.57</v>
      </c>
      <c r="L324" s="10">
        <f t="shared" si="16"/>
        <v>42503.57</v>
      </c>
      <c r="M324">
        <f t="shared" si="17"/>
        <v>2016</v>
      </c>
      <c r="N324" t="b">
        <v>1</v>
      </c>
      <c r="O324">
        <v>186</v>
      </c>
      <c r="P324" t="b">
        <v>1</v>
      </c>
      <c r="Q324" t="s">
        <v>8267</v>
      </c>
    </row>
    <row r="325" spans="1:17" ht="44.25" x14ac:dyDescent="0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0">
        <f t="shared" si="15"/>
        <v>42697.32136574074</v>
      </c>
      <c r="L325" s="10">
        <f t="shared" si="16"/>
        <v>42725.332638888889</v>
      </c>
      <c r="M325">
        <f t="shared" si="17"/>
        <v>2016</v>
      </c>
      <c r="N325" t="b">
        <v>1</v>
      </c>
      <c r="O325">
        <v>58</v>
      </c>
      <c r="P325" t="b">
        <v>1</v>
      </c>
      <c r="Q325" t="s">
        <v>8267</v>
      </c>
    </row>
    <row r="326" spans="1:17" ht="44.25" x14ac:dyDescent="0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0">
        <f t="shared" si="15"/>
        <v>42184.626250000001</v>
      </c>
      <c r="L326" s="10">
        <f t="shared" si="16"/>
        <v>42217.626250000001</v>
      </c>
      <c r="M326">
        <f t="shared" si="17"/>
        <v>2015</v>
      </c>
      <c r="N326" t="b">
        <v>1</v>
      </c>
      <c r="O326">
        <v>82</v>
      </c>
      <c r="P326" t="b">
        <v>1</v>
      </c>
      <c r="Q326" t="s">
        <v>8267</v>
      </c>
    </row>
    <row r="327" spans="1:17" ht="44.25" x14ac:dyDescent="0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0">
        <f t="shared" si="15"/>
        <v>42689.187881944439</v>
      </c>
      <c r="L327" s="10">
        <f t="shared" si="16"/>
        <v>42724.187881944439</v>
      </c>
      <c r="M327">
        <f t="shared" si="17"/>
        <v>2016</v>
      </c>
      <c r="N327" t="b">
        <v>1</v>
      </c>
      <c r="O327">
        <v>736</v>
      </c>
      <c r="P327" t="b">
        <v>1</v>
      </c>
      <c r="Q327" t="s">
        <v>8267</v>
      </c>
    </row>
    <row r="328" spans="1:17" ht="44.25" x14ac:dyDescent="0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0">
        <f t="shared" si="15"/>
        <v>42775.314884259264</v>
      </c>
      <c r="L328" s="10">
        <f t="shared" si="16"/>
        <v>42808.956250000003</v>
      </c>
      <c r="M328">
        <f t="shared" si="17"/>
        <v>2017</v>
      </c>
      <c r="N328" t="b">
        <v>1</v>
      </c>
      <c r="O328">
        <v>1151</v>
      </c>
      <c r="P328" t="b">
        <v>1</v>
      </c>
      <c r="Q328" t="s">
        <v>8267</v>
      </c>
    </row>
    <row r="329" spans="1:17" ht="44.25" x14ac:dyDescent="0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0">
        <f t="shared" si="15"/>
        <v>42058.235289351855</v>
      </c>
      <c r="L329" s="10">
        <f t="shared" si="16"/>
        <v>42085.333333333328</v>
      </c>
      <c r="M329">
        <f t="shared" si="17"/>
        <v>2015</v>
      </c>
      <c r="N329" t="b">
        <v>1</v>
      </c>
      <c r="O329">
        <v>34</v>
      </c>
      <c r="P329" t="b">
        <v>1</v>
      </c>
      <c r="Q329" t="s">
        <v>8267</v>
      </c>
    </row>
    <row r="330" spans="1:17" ht="44.25" x14ac:dyDescent="0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0">
        <f t="shared" si="15"/>
        <v>42278.946620370371</v>
      </c>
      <c r="L330" s="10">
        <f t="shared" si="16"/>
        <v>42309.166666666672</v>
      </c>
      <c r="M330">
        <f t="shared" si="17"/>
        <v>2015</v>
      </c>
      <c r="N330" t="b">
        <v>1</v>
      </c>
      <c r="O330">
        <v>498</v>
      </c>
      <c r="P330" t="b">
        <v>1</v>
      </c>
      <c r="Q330" t="s">
        <v>8267</v>
      </c>
    </row>
    <row r="331" spans="1:17" ht="44.25" x14ac:dyDescent="0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0">
        <f t="shared" si="15"/>
        <v>42291.46674768519</v>
      </c>
      <c r="L331" s="10">
        <f t="shared" si="16"/>
        <v>42315.166666666672</v>
      </c>
      <c r="M331">
        <f t="shared" si="17"/>
        <v>2015</v>
      </c>
      <c r="N331" t="b">
        <v>1</v>
      </c>
      <c r="O331">
        <v>167</v>
      </c>
      <c r="P331" t="b">
        <v>1</v>
      </c>
      <c r="Q331" t="s">
        <v>8267</v>
      </c>
    </row>
    <row r="332" spans="1:17" ht="44.25" x14ac:dyDescent="0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0">
        <f t="shared" si="15"/>
        <v>41379.515775462962</v>
      </c>
      <c r="L332" s="10">
        <f t="shared" si="16"/>
        <v>41411.165972222225</v>
      </c>
      <c r="M332">
        <f t="shared" si="17"/>
        <v>2013</v>
      </c>
      <c r="N332" t="b">
        <v>1</v>
      </c>
      <c r="O332">
        <v>340</v>
      </c>
      <c r="P332" t="b">
        <v>1</v>
      </c>
      <c r="Q332" t="s">
        <v>8267</v>
      </c>
    </row>
    <row r="333" spans="1:17" ht="44.25" x14ac:dyDescent="0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0">
        <f t="shared" si="15"/>
        <v>42507.581412037034</v>
      </c>
      <c r="L333" s="10">
        <f t="shared" si="16"/>
        <v>42538.581412037034</v>
      </c>
      <c r="M333">
        <f t="shared" si="17"/>
        <v>2016</v>
      </c>
      <c r="N333" t="b">
        <v>1</v>
      </c>
      <c r="O333">
        <v>438</v>
      </c>
      <c r="P333" t="b">
        <v>1</v>
      </c>
      <c r="Q333" t="s">
        <v>8267</v>
      </c>
    </row>
    <row r="334" spans="1:17" ht="44.25" x14ac:dyDescent="0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0">
        <f t="shared" si="15"/>
        <v>42263.680289351847</v>
      </c>
      <c r="L334" s="10">
        <f t="shared" si="16"/>
        <v>42305.333333333328</v>
      </c>
      <c r="M334">
        <f t="shared" si="17"/>
        <v>2015</v>
      </c>
      <c r="N334" t="b">
        <v>1</v>
      </c>
      <c r="O334">
        <v>555</v>
      </c>
      <c r="P334" t="b">
        <v>1</v>
      </c>
      <c r="Q334" t="s">
        <v>8267</v>
      </c>
    </row>
    <row r="335" spans="1:17" ht="44.25" x14ac:dyDescent="0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0">
        <f t="shared" si="15"/>
        <v>42437.636469907404</v>
      </c>
      <c r="L335" s="10">
        <f t="shared" si="16"/>
        <v>42467.59480324074</v>
      </c>
      <c r="M335">
        <f t="shared" si="17"/>
        <v>2016</v>
      </c>
      <c r="N335" t="b">
        <v>1</v>
      </c>
      <c r="O335">
        <v>266</v>
      </c>
      <c r="P335" t="b">
        <v>1</v>
      </c>
      <c r="Q335" t="s">
        <v>8267</v>
      </c>
    </row>
    <row r="336" spans="1:17" ht="59" x14ac:dyDescent="0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0">
        <f t="shared" si="15"/>
        <v>42101.682372685187</v>
      </c>
      <c r="L336" s="10">
        <f t="shared" si="16"/>
        <v>42139.791666666672</v>
      </c>
      <c r="M336">
        <f t="shared" si="17"/>
        <v>2015</v>
      </c>
      <c r="N336" t="b">
        <v>1</v>
      </c>
      <c r="O336">
        <v>69</v>
      </c>
      <c r="P336" t="b">
        <v>1</v>
      </c>
      <c r="Q336" t="s">
        <v>8267</v>
      </c>
    </row>
    <row r="337" spans="1:17" ht="44.25" x14ac:dyDescent="0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0">
        <f t="shared" si="15"/>
        <v>42101.737442129626</v>
      </c>
      <c r="L337" s="10">
        <f t="shared" si="16"/>
        <v>42132.916666666672</v>
      </c>
      <c r="M337">
        <f t="shared" si="17"/>
        <v>2015</v>
      </c>
      <c r="N337" t="b">
        <v>1</v>
      </c>
      <c r="O337">
        <v>80</v>
      </c>
      <c r="P337" t="b">
        <v>1</v>
      </c>
      <c r="Q337" t="s">
        <v>8267</v>
      </c>
    </row>
    <row r="338" spans="1:17" ht="44.25" x14ac:dyDescent="0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0">
        <f t="shared" si="15"/>
        <v>42291.596273148149</v>
      </c>
      <c r="L338" s="10">
        <f t="shared" si="16"/>
        <v>42321.637939814813</v>
      </c>
      <c r="M338">
        <f t="shared" si="17"/>
        <v>2015</v>
      </c>
      <c r="N338" t="b">
        <v>1</v>
      </c>
      <c r="O338">
        <v>493</v>
      </c>
      <c r="P338" t="b">
        <v>1</v>
      </c>
      <c r="Q338" t="s">
        <v>8267</v>
      </c>
    </row>
    <row r="339" spans="1:17" ht="44.25" x14ac:dyDescent="0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0">
        <f t="shared" si="15"/>
        <v>42047.128564814819</v>
      </c>
      <c r="L339" s="10">
        <f t="shared" si="16"/>
        <v>42077.086898148147</v>
      </c>
      <c r="M339">
        <f t="shared" si="17"/>
        <v>2015</v>
      </c>
      <c r="N339" t="b">
        <v>1</v>
      </c>
      <c r="O339">
        <v>31</v>
      </c>
      <c r="P339" t="b">
        <v>1</v>
      </c>
      <c r="Q339" t="s">
        <v>8267</v>
      </c>
    </row>
    <row r="340" spans="1:17" ht="44.25" x14ac:dyDescent="0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0">
        <f t="shared" si="15"/>
        <v>42559.755671296298</v>
      </c>
      <c r="L340" s="10">
        <f t="shared" si="16"/>
        <v>42616.041666666672</v>
      </c>
      <c r="M340">
        <f t="shared" si="17"/>
        <v>2016</v>
      </c>
      <c r="N340" t="b">
        <v>1</v>
      </c>
      <c r="O340">
        <v>236</v>
      </c>
      <c r="P340" t="b">
        <v>1</v>
      </c>
      <c r="Q340" t="s">
        <v>8267</v>
      </c>
    </row>
    <row r="341" spans="1:17" ht="44.25" x14ac:dyDescent="0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0">
        <f t="shared" si="15"/>
        <v>42093.760046296295</v>
      </c>
      <c r="L341" s="10">
        <f t="shared" si="16"/>
        <v>42123.760046296295</v>
      </c>
      <c r="M341">
        <f t="shared" si="17"/>
        <v>2015</v>
      </c>
      <c r="N341" t="b">
        <v>1</v>
      </c>
      <c r="O341">
        <v>89</v>
      </c>
      <c r="P341" t="b">
        <v>1</v>
      </c>
      <c r="Q341" t="s">
        <v>8267</v>
      </c>
    </row>
    <row r="342" spans="1:17" ht="44.25" x14ac:dyDescent="0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0">
        <f t="shared" si="15"/>
        <v>42772.669062500005</v>
      </c>
      <c r="L342" s="10">
        <f t="shared" si="16"/>
        <v>42802.875</v>
      </c>
      <c r="M342">
        <f t="shared" si="17"/>
        <v>2017</v>
      </c>
      <c r="N342" t="b">
        <v>1</v>
      </c>
      <c r="O342">
        <v>299</v>
      </c>
      <c r="P342" t="b">
        <v>1</v>
      </c>
      <c r="Q342" t="s">
        <v>8267</v>
      </c>
    </row>
    <row r="343" spans="1:17" ht="44.25" x14ac:dyDescent="0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0">
        <f t="shared" si="15"/>
        <v>41894.879606481481</v>
      </c>
      <c r="L343" s="10">
        <f t="shared" si="16"/>
        <v>41913.165972222225</v>
      </c>
      <c r="M343">
        <f t="shared" si="17"/>
        <v>2014</v>
      </c>
      <c r="N343" t="b">
        <v>1</v>
      </c>
      <c r="O343">
        <v>55</v>
      </c>
      <c r="P343" t="b">
        <v>1</v>
      </c>
      <c r="Q343" t="s">
        <v>8267</v>
      </c>
    </row>
    <row r="344" spans="1:17" ht="29.5" x14ac:dyDescent="0.7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0">
        <f t="shared" si="15"/>
        <v>42459.780844907407</v>
      </c>
      <c r="L344" s="10">
        <f t="shared" si="16"/>
        <v>42489.780844907407</v>
      </c>
      <c r="M344">
        <f t="shared" si="17"/>
        <v>2016</v>
      </c>
      <c r="N344" t="b">
        <v>1</v>
      </c>
      <c r="O344">
        <v>325</v>
      </c>
      <c r="P344" t="b">
        <v>1</v>
      </c>
      <c r="Q344" t="s">
        <v>8267</v>
      </c>
    </row>
    <row r="345" spans="1:17" ht="44.25" x14ac:dyDescent="0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0">
        <f t="shared" si="15"/>
        <v>41926.73778935185</v>
      </c>
      <c r="L345" s="10">
        <f t="shared" si="16"/>
        <v>41957.125</v>
      </c>
      <c r="M345">
        <f t="shared" si="17"/>
        <v>2014</v>
      </c>
      <c r="N345" t="b">
        <v>1</v>
      </c>
      <c r="O345">
        <v>524</v>
      </c>
      <c r="P345" t="b">
        <v>1</v>
      </c>
      <c r="Q345" t="s">
        <v>8267</v>
      </c>
    </row>
    <row r="346" spans="1:17" ht="44.25" x14ac:dyDescent="0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0">
        <f t="shared" si="15"/>
        <v>42111.970995370371</v>
      </c>
      <c r="L346" s="10">
        <f t="shared" si="16"/>
        <v>42156.097222222219</v>
      </c>
      <c r="M346">
        <f t="shared" si="17"/>
        <v>2015</v>
      </c>
      <c r="N346" t="b">
        <v>1</v>
      </c>
      <c r="O346">
        <v>285</v>
      </c>
      <c r="P346" t="b">
        <v>1</v>
      </c>
      <c r="Q346" t="s">
        <v>8267</v>
      </c>
    </row>
    <row r="347" spans="1:17" ht="44.25" x14ac:dyDescent="0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0">
        <f t="shared" si="15"/>
        <v>42114.944328703699</v>
      </c>
      <c r="L347" s="10">
        <f t="shared" si="16"/>
        <v>42144.944328703699</v>
      </c>
      <c r="M347">
        <f t="shared" si="17"/>
        <v>2015</v>
      </c>
      <c r="N347" t="b">
        <v>1</v>
      </c>
      <c r="O347">
        <v>179</v>
      </c>
      <c r="P347" t="b">
        <v>1</v>
      </c>
      <c r="Q347" t="s">
        <v>8267</v>
      </c>
    </row>
    <row r="348" spans="1:17" ht="44.25" x14ac:dyDescent="0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0">
        <f t="shared" si="15"/>
        <v>42261.500243055561</v>
      </c>
      <c r="L348" s="10">
        <f t="shared" si="16"/>
        <v>42291.500243055561</v>
      </c>
      <c r="M348">
        <f t="shared" si="17"/>
        <v>2015</v>
      </c>
      <c r="N348" t="b">
        <v>1</v>
      </c>
      <c r="O348">
        <v>188</v>
      </c>
      <c r="P348" t="b">
        <v>1</v>
      </c>
      <c r="Q348" t="s">
        <v>8267</v>
      </c>
    </row>
    <row r="349" spans="1:17" ht="44.25" x14ac:dyDescent="0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0">
        <f t="shared" si="15"/>
        <v>42292.495474537034</v>
      </c>
      <c r="L349" s="10">
        <f t="shared" si="16"/>
        <v>42322.537141203706</v>
      </c>
      <c r="M349">
        <f t="shared" si="17"/>
        <v>2015</v>
      </c>
      <c r="N349" t="b">
        <v>1</v>
      </c>
      <c r="O349">
        <v>379</v>
      </c>
      <c r="P349" t="b">
        <v>1</v>
      </c>
      <c r="Q349" t="s">
        <v>8267</v>
      </c>
    </row>
    <row r="350" spans="1:17" ht="44.25" x14ac:dyDescent="0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0">
        <f t="shared" si="15"/>
        <v>42207.58699074074</v>
      </c>
      <c r="L350" s="10">
        <f t="shared" si="16"/>
        <v>42237.58699074074</v>
      </c>
      <c r="M350">
        <f t="shared" si="17"/>
        <v>2015</v>
      </c>
      <c r="N350" t="b">
        <v>1</v>
      </c>
      <c r="O350">
        <v>119</v>
      </c>
      <c r="P350" t="b">
        <v>1</v>
      </c>
      <c r="Q350" t="s">
        <v>8267</v>
      </c>
    </row>
    <row r="351" spans="1:17" ht="44.25" x14ac:dyDescent="0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0">
        <f t="shared" si="15"/>
        <v>42760.498935185184</v>
      </c>
      <c r="L351" s="10">
        <f t="shared" si="16"/>
        <v>42790.498935185184</v>
      </c>
      <c r="M351">
        <f t="shared" si="17"/>
        <v>2017</v>
      </c>
      <c r="N351" t="b">
        <v>1</v>
      </c>
      <c r="O351">
        <v>167</v>
      </c>
      <c r="P351" t="b">
        <v>1</v>
      </c>
      <c r="Q351" t="s">
        <v>8267</v>
      </c>
    </row>
    <row r="352" spans="1:17" ht="44.25" x14ac:dyDescent="0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0">
        <f t="shared" si="15"/>
        <v>42586.066076388888</v>
      </c>
      <c r="L352" s="10">
        <f t="shared" si="16"/>
        <v>42624.165972222225</v>
      </c>
      <c r="M352">
        <f t="shared" si="17"/>
        <v>2016</v>
      </c>
      <c r="N352" t="b">
        <v>1</v>
      </c>
      <c r="O352">
        <v>221</v>
      </c>
      <c r="P352" t="b">
        <v>1</v>
      </c>
      <c r="Q352" t="s">
        <v>8267</v>
      </c>
    </row>
    <row r="353" spans="1:17" ht="44.25" x14ac:dyDescent="0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0">
        <f t="shared" si="15"/>
        <v>42427.964745370366</v>
      </c>
      <c r="L353" s="10">
        <f t="shared" si="16"/>
        <v>42467.923078703709</v>
      </c>
      <c r="M353">
        <f t="shared" si="17"/>
        <v>2016</v>
      </c>
      <c r="N353" t="b">
        <v>1</v>
      </c>
      <c r="O353">
        <v>964</v>
      </c>
      <c r="P353" t="b">
        <v>1</v>
      </c>
      <c r="Q353" t="s">
        <v>8267</v>
      </c>
    </row>
    <row r="354" spans="1:17" ht="44.25" x14ac:dyDescent="0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0">
        <f t="shared" si="15"/>
        <v>41890.167453703703</v>
      </c>
      <c r="L354" s="10">
        <f t="shared" si="16"/>
        <v>41920.167453703703</v>
      </c>
      <c r="M354">
        <f t="shared" si="17"/>
        <v>2014</v>
      </c>
      <c r="N354" t="b">
        <v>1</v>
      </c>
      <c r="O354">
        <v>286</v>
      </c>
      <c r="P354" t="b">
        <v>1</v>
      </c>
      <c r="Q354" t="s">
        <v>8267</v>
      </c>
    </row>
    <row r="355" spans="1:17" ht="59" x14ac:dyDescent="0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0">
        <f t="shared" si="15"/>
        <v>42297.791886574079</v>
      </c>
      <c r="L355" s="10">
        <f t="shared" si="16"/>
        <v>42327.833553240736</v>
      </c>
      <c r="M355">
        <f t="shared" si="17"/>
        <v>2015</v>
      </c>
      <c r="N355" t="b">
        <v>1</v>
      </c>
      <c r="O355">
        <v>613</v>
      </c>
      <c r="P355" t="b">
        <v>1</v>
      </c>
      <c r="Q355" t="s">
        <v>8267</v>
      </c>
    </row>
    <row r="356" spans="1:17" ht="44.25" x14ac:dyDescent="0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0">
        <f t="shared" si="15"/>
        <v>42438.827789351853</v>
      </c>
      <c r="L356" s="10">
        <f t="shared" si="16"/>
        <v>42468.786122685182</v>
      </c>
      <c r="M356">
        <f t="shared" si="17"/>
        <v>2016</v>
      </c>
      <c r="N356" t="b">
        <v>1</v>
      </c>
      <c r="O356">
        <v>29</v>
      </c>
      <c r="P356" t="b">
        <v>1</v>
      </c>
      <c r="Q356" t="s">
        <v>8267</v>
      </c>
    </row>
    <row r="357" spans="1:17" ht="44.25" x14ac:dyDescent="0.7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0">
        <f t="shared" si="15"/>
        <v>41943.293912037036</v>
      </c>
      <c r="L357" s="10">
        <f t="shared" si="16"/>
        <v>41974.3355787037</v>
      </c>
      <c r="M357">
        <f t="shared" si="17"/>
        <v>2014</v>
      </c>
      <c r="N357" t="b">
        <v>1</v>
      </c>
      <c r="O357">
        <v>165</v>
      </c>
      <c r="P357" t="b">
        <v>1</v>
      </c>
      <c r="Q357" t="s">
        <v>8267</v>
      </c>
    </row>
    <row r="358" spans="1:17" ht="44.25" x14ac:dyDescent="0.7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0">
        <f t="shared" si="15"/>
        <v>42415.803159722222</v>
      </c>
      <c r="L358" s="10">
        <f t="shared" si="16"/>
        <v>42445.761493055557</v>
      </c>
      <c r="M358">
        <f t="shared" si="17"/>
        <v>2016</v>
      </c>
      <c r="N358" t="b">
        <v>1</v>
      </c>
      <c r="O358">
        <v>97</v>
      </c>
      <c r="P358" t="b">
        <v>1</v>
      </c>
      <c r="Q358" t="s">
        <v>8267</v>
      </c>
    </row>
    <row r="359" spans="1:17" ht="59" x14ac:dyDescent="0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0">
        <f t="shared" si="15"/>
        <v>42078.222187499996</v>
      </c>
      <c r="L359" s="10">
        <f t="shared" si="16"/>
        <v>42118.222187499996</v>
      </c>
      <c r="M359">
        <f t="shared" si="17"/>
        <v>2015</v>
      </c>
      <c r="N359" t="b">
        <v>1</v>
      </c>
      <c r="O359">
        <v>303</v>
      </c>
      <c r="P359" t="b">
        <v>1</v>
      </c>
      <c r="Q359" t="s">
        <v>8267</v>
      </c>
    </row>
    <row r="360" spans="1:17" ht="44.25" x14ac:dyDescent="0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0">
        <f t="shared" si="15"/>
        <v>42507.860196759255</v>
      </c>
      <c r="L360" s="10">
        <f t="shared" si="16"/>
        <v>42536.625</v>
      </c>
      <c r="M360">
        <f t="shared" si="17"/>
        <v>2016</v>
      </c>
      <c r="N360" t="b">
        <v>1</v>
      </c>
      <c r="O360">
        <v>267</v>
      </c>
      <c r="P360" t="b">
        <v>1</v>
      </c>
      <c r="Q360" t="s">
        <v>8267</v>
      </c>
    </row>
    <row r="361" spans="1:17" ht="44.25" x14ac:dyDescent="0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0">
        <f t="shared" si="15"/>
        <v>41935.070486111108</v>
      </c>
      <c r="L361" s="10">
        <f t="shared" si="16"/>
        <v>41957.216666666667</v>
      </c>
      <c r="M361">
        <f t="shared" si="17"/>
        <v>2014</v>
      </c>
      <c r="N361" t="b">
        <v>1</v>
      </c>
      <c r="O361">
        <v>302</v>
      </c>
      <c r="P361" t="b">
        <v>1</v>
      </c>
      <c r="Q361" t="s">
        <v>8267</v>
      </c>
    </row>
    <row r="362" spans="1:17" ht="44.25" x14ac:dyDescent="0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0">
        <f t="shared" si="15"/>
        <v>42163.897916666669</v>
      </c>
      <c r="L362" s="10">
        <f t="shared" si="16"/>
        <v>42208.132638888885</v>
      </c>
      <c r="M362">
        <f t="shared" si="17"/>
        <v>2015</v>
      </c>
      <c r="N362" t="b">
        <v>0</v>
      </c>
      <c r="O362">
        <v>87</v>
      </c>
      <c r="P362" t="b">
        <v>1</v>
      </c>
      <c r="Q362" t="s">
        <v>8267</v>
      </c>
    </row>
    <row r="363" spans="1:17" ht="44.25" x14ac:dyDescent="0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0">
        <f t="shared" si="15"/>
        <v>41936.001226851848</v>
      </c>
      <c r="L363" s="10">
        <f t="shared" si="16"/>
        <v>41966.042893518519</v>
      </c>
      <c r="M363">
        <f t="shared" si="17"/>
        <v>2014</v>
      </c>
      <c r="N363" t="b">
        <v>0</v>
      </c>
      <c r="O363">
        <v>354</v>
      </c>
      <c r="P363" t="b">
        <v>1</v>
      </c>
      <c r="Q363" t="s">
        <v>8267</v>
      </c>
    </row>
    <row r="364" spans="1:17" ht="59" x14ac:dyDescent="0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0">
        <f t="shared" si="15"/>
        <v>41837.210543981484</v>
      </c>
      <c r="L364" s="10">
        <f t="shared" si="16"/>
        <v>41859</v>
      </c>
      <c r="M364">
        <f t="shared" si="17"/>
        <v>2014</v>
      </c>
      <c r="N364" t="b">
        <v>0</v>
      </c>
      <c r="O364">
        <v>86</v>
      </c>
      <c r="P364" t="b">
        <v>1</v>
      </c>
      <c r="Q364" t="s">
        <v>8267</v>
      </c>
    </row>
    <row r="365" spans="1:17" ht="59" x14ac:dyDescent="0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0">
        <f t="shared" si="15"/>
        <v>40255.744629629626</v>
      </c>
      <c r="L365" s="10">
        <f t="shared" si="16"/>
        <v>40300.806944444441</v>
      </c>
      <c r="M365">
        <f t="shared" si="17"/>
        <v>2010</v>
      </c>
      <c r="N365" t="b">
        <v>0</v>
      </c>
      <c r="O365">
        <v>26</v>
      </c>
      <c r="P365" t="b">
        <v>1</v>
      </c>
      <c r="Q365" t="s">
        <v>8267</v>
      </c>
    </row>
    <row r="366" spans="1:17" ht="44.25" x14ac:dyDescent="0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0">
        <f t="shared" si="15"/>
        <v>41780.859629629631</v>
      </c>
      <c r="L366" s="10">
        <f t="shared" si="16"/>
        <v>41811.165972222225</v>
      </c>
      <c r="M366">
        <f t="shared" si="17"/>
        <v>2014</v>
      </c>
      <c r="N366" t="b">
        <v>0</v>
      </c>
      <c r="O366">
        <v>113</v>
      </c>
      <c r="P366" t="b">
        <v>1</v>
      </c>
      <c r="Q366" t="s">
        <v>8267</v>
      </c>
    </row>
    <row r="367" spans="1:17" ht="44.25" x14ac:dyDescent="0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0">
        <f t="shared" si="15"/>
        <v>41668.606469907405</v>
      </c>
      <c r="L367" s="10">
        <f t="shared" si="16"/>
        <v>41698.606469907405</v>
      </c>
      <c r="M367">
        <f t="shared" si="17"/>
        <v>2014</v>
      </c>
      <c r="N367" t="b">
        <v>0</v>
      </c>
      <c r="O367">
        <v>65</v>
      </c>
      <c r="P367" t="b">
        <v>1</v>
      </c>
      <c r="Q367" t="s">
        <v>8267</v>
      </c>
    </row>
    <row r="368" spans="1:17" ht="44.25" x14ac:dyDescent="0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0">
        <f t="shared" si="15"/>
        <v>41019.793032407404</v>
      </c>
      <c r="L368" s="10">
        <f t="shared" si="16"/>
        <v>41049.793032407404</v>
      </c>
      <c r="M368">
        <f t="shared" si="17"/>
        <v>2012</v>
      </c>
      <c r="N368" t="b">
        <v>0</v>
      </c>
      <c r="O368">
        <v>134</v>
      </c>
      <c r="P368" t="b">
        <v>1</v>
      </c>
      <c r="Q368" t="s">
        <v>8267</v>
      </c>
    </row>
    <row r="369" spans="1:17" ht="44.25" x14ac:dyDescent="0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0">
        <f t="shared" si="15"/>
        <v>41355.577291666668</v>
      </c>
      <c r="L369" s="10">
        <f t="shared" si="16"/>
        <v>41395.207638888889</v>
      </c>
      <c r="M369">
        <f t="shared" si="17"/>
        <v>2013</v>
      </c>
      <c r="N369" t="b">
        <v>0</v>
      </c>
      <c r="O369">
        <v>119</v>
      </c>
      <c r="P369" t="b">
        <v>1</v>
      </c>
      <c r="Q369" t="s">
        <v>8267</v>
      </c>
    </row>
    <row r="370" spans="1:17" ht="44.25" x14ac:dyDescent="0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0">
        <f t="shared" si="15"/>
        <v>42043.605578703704</v>
      </c>
      <c r="L370" s="10">
        <f t="shared" si="16"/>
        <v>42078.563912037032</v>
      </c>
      <c r="M370">
        <f t="shared" si="17"/>
        <v>2015</v>
      </c>
      <c r="N370" t="b">
        <v>0</v>
      </c>
      <c r="O370">
        <v>159</v>
      </c>
      <c r="P370" t="b">
        <v>1</v>
      </c>
      <c r="Q370" t="s">
        <v>8267</v>
      </c>
    </row>
    <row r="371" spans="1:17" ht="44.25" x14ac:dyDescent="0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0">
        <f t="shared" si="15"/>
        <v>40893.551724537036</v>
      </c>
      <c r="L371" s="10">
        <f t="shared" si="16"/>
        <v>40923.551724537036</v>
      </c>
      <c r="M371">
        <f t="shared" si="17"/>
        <v>2012</v>
      </c>
      <c r="N371" t="b">
        <v>0</v>
      </c>
      <c r="O371">
        <v>167</v>
      </c>
      <c r="P371" t="b">
        <v>1</v>
      </c>
      <c r="Q371" t="s">
        <v>8267</v>
      </c>
    </row>
    <row r="372" spans="1:17" ht="44.25" x14ac:dyDescent="0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0">
        <f t="shared" si="15"/>
        <v>42711.795138888891</v>
      </c>
      <c r="L372" s="10">
        <f t="shared" si="16"/>
        <v>42741.795138888891</v>
      </c>
      <c r="M372">
        <f t="shared" si="17"/>
        <v>2017</v>
      </c>
      <c r="N372" t="b">
        <v>0</v>
      </c>
      <c r="O372">
        <v>43</v>
      </c>
      <c r="P372" t="b">
        <v>1</v>
      </c>
      <c r="Q372" t="s">
        <v>8267</v>
      </c>
    </row>
    <row r="373" spans="1:17" ht="44.25" x14ac:dyDescent="0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0">
        <f t="shared" si="15"/>
        <v>41261.767812500002</v>
      </c>
      <c r="L373" s="10">
        <f t="shared" si="16"/>
        <v>41306.767812500002</v>
      </c>
      <c r="M373">
        <f t="shared" si="17"/>
        <v>2013</v>
      </c>
      <c r="N373" t="b">
        <v>0</v>
      </c>
      <c r="O373">
        <v>1062</v>
      </c>
      <c r="P373" t="b">
        <v>1</v>
      </c>
      <c r="Q373" t="s">
        <v>8267</v>
      </c>
    </row>
    <row r="374" spans="1:17" ht="29.5" x14ac:dyDescent="0.7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0">
        <f t="shared" si="15"/>
        <v>42425.576898148152</v>
      </c>
      <c r="L374" s="10">
        <f t="shared" si="16"/>
        <v>42465.666666666672</v>
      </c>
      <c r="M374">
        <f t="shared" si="17"/>
        <v>2016</v>
      </c>
      <c r="N374" t="b">
        <v>0</v>
      </c>
      <c r="O374">
        <v>9</v>
      </c>
      <c r="P374" t="b">
        <v>1</v>
      </c>
      <c r="Q374" t="s">
        <v>8267</v>
      </c>
    </row>
    <row r="375" spans="1:17" ht="44.25" x14ac:dyDescent="0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0">
        <f t="shared" si="15"/>
        <v>41078.91201388889</v>
      </c>
      <c r="L375" s="10">
        <f t="shared" si="16"/>
        <v>41108.91201388889</v>
      </c>
      <c r="M375">
        <f t="shared" si="17"/>
        <v>2012</v>
      </c>
      <c r="N375" t="b">
        <v>0</v>
      </c>
      <c r="O375">
        <v>89</v>
      </c>
      <c r="P375" t="b">
        <v>1</v>
      </c>
      <c r="Q375" t="s">
        <v>8267</v>
      </c>
    </row>
    <row r="376" spans="1:17" ht="44.25" x14ac:dyDescent="0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0">
        <f t="shared" si="15"/>
        <v>40757.889247685183</v>
      </c>
      <c r="L376" s="10">
        <f t="shared" si="16"/>
        <v>40802.889247685183</v>
      </c>
      <c r="M376">
        <f t="shared" si="17"/>
        <v>2011</v>
      </c>
      <c r="N376" t="b">
        <v>0</v>
      </c>
      <c r="O376">
        <v>174</v>
      </c>
      <c r="P376" t="b">
        <v>1</v>
      </c>
      <c r="Q376" t="s">
        <v>8267</v>
      </c>
    </row>
    <row r="377" spans="1:17" ht="44.25" x14ac:dyDescent="0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0">
        <f t="shared" si="15"/>
        <v>41657.985081018516</v>
      </c>
      <c r="L377" s="10">
        <f t="shared" si="16"/>
        <v>41699.720833333333</v>
      </c>
      <c r="M377">
        <f t="shared" si="17"/>
        <v>2014</v>
      </c>
      <c r="N377" t="b">
        <v>0</v>
      </c>
      <c r="O377">
        <v>14</v>
      </c>
      <c r="P377" t="b">
        <v>1</v>
      </c>
      <c r="Q377" t="s">
        <v>8267</v>
      </c>
    </row>
    <row r="378" spans="1:17" ht="44.25" x14ac:dyDescent="0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0">
        <f t="shared" si="15"/>
        <v>42576.452731481477</v>
      </c>
      <c r="L378" s="10">
        <f t="shared" si="16"/>
        <v>42607.452731481477</v>
      </c>
      <c r="M378">
        <f t="shared" si="17"/>
        <v>2016</v>
      </c>
      <c r="N378" t="b">
        <v>0</v>
      </c>
      <c r="O378">
        <v>48</v>
      </c>
      <c r="P378" t="b">
        <v>1</v>
      </c>
      <c r="Q378" t="s">
        <v>8267</v>
      </c>
    </row>
    <row r="379" spans="1:17" ht="44.25" x14ac:dyDescent="0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0">
        <f t="shared" si="15"/>
        <v>42292.250787037032</v>
      </c>
      <c r="L379" s="10">
        <f t="shared" si="16"/>
        <v>42322.292361111111</v>
      </c>
      <c r="M379">
        <f t="shared" si="17"/>
        <v>2015</v>
      </c>
      <c r="N379" t="b">
        <v>0</v>
      </c>
      <c r="O379">
        <v>133</v>
      </c>
      <c r="P379" t="b">
        <v>1</v>
      </c>
      <c r="Q379" t="s">
        <v>8267</v>
      </c>
    </row>
    <row r="380" spans="1:17" ht="59" x14ac:dyDescent="0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0">
        <f t="shared" si="15"/>
        <v>42370.571851851855</v>
      </c>
      <c r="L380" s="10">
        <f t="shared" si="16"/>
        <v>42394.994444444441</v>
      </c>
      <c r="M380">
        <f t="shared" si="17"/>
        <v>2016</v>
      </c>
      <c r="N380" t="b">
        <v>0</v>
      </c>
      <c r="O380">
        <v>83</v>
      </c>
      <c r="P380" t="b">
        <v>1</v>
      </c>
      <c r="Q380" t="s">
        <v>8267</v>
      </c>
    </row>
    <row r="381" spans="1:17" ht="44.25" x14ac:dyDescent="0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0">
        <f t="shared" si="15"/>
        <v>40987.688333333332</v>
      </c>
      <c r="L381" s="10">
        <f t="shared" si="16"/>
        <v>41032.688333333332</v>
      </c>
      <c r="M381">
        <f t="shared" si="17"/>
        <v>2012</v>
      </c>
      <c r="N381" t="b">
        <v>0</v>
      </c>
      <c r="O381">
        <v>149</v>
      </c>
      <c r="P381" t="b">
        <v>1</v>
      </c>
      <c r="Q381" t="s">
        <v>8267</v>
      </c>
    </row>
    <row r="382" spans="1:17" ht="59" x14ac:dyDescent="0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0">
        <f t="shared" si="15"/>
        <v>42367.719814814816</v>
      </c>
      <c r="L382" s="10">
        <f t="shared" si="16"/>
        <v>42392.719814814816</v>
      </c>
      <c r="M382">
        <f t="shared" si="17"/>
        <v>2016</v>
      </c>
      <c r="N382" t="b">
        <v>0</v>
      </c>
      <c r="O382">
        <v>49</v>
      </c>
      <c r="P382" t="b">
        <v>1</v>
      </c>
      <c r="Q382" t="s">
        <v>8267</v>
      </c>
    </row>
    <row r="383" spans="1:17" ht="44.25" x14ac:dyDescent="0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0">
        <f t="shared" si="15"/>
        <v>41085.698113425926</v>
      </c>
      <c r="L383" s="10">
        <f t="shared" si="16"/>
        <v>41120.208333333336</v>
      </c>
      <c r="M383">
        <f t="shared" si="17"/>
        <v>2012</v>
      </c>
      <c r="N383" t="b">
        <v>0</v>
      </c>
      <c r="O383">
        <v>251</v>
      </c>
      <c r="P383" t="b">
        <v>1</v>
      </c>
      <c r="Q383" t="s">
        <v>8267</v>
      </c>
    </row>
    <row r="384" spans="1:17" ht="59" x14ac:dyDescent="0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0">
        <f t="shared" si="15"/>
        <v>41144.709490740745</v>
      </c>
      <c r="L384" s="10">
        <f t="shared" si="16"/>
        <v>41158.709490740745</v>
      </c>
      <c r="M384">
        <f t="shared" si="17"/>
        <v>2012</v>
      </c>
      <c r="N384" t="b">
        <v>0</v>
      </c>
      <c r="O384">
        <v>22</v>
      </c>
      <c r="P384" t="b">
        <v>1</v>
      </c>
      <c r="Q384" t="s">
        <v>8267</v>
      </c>
    </row>
    <row r="385" spans="1:17" ht="44.25" x14ac:dyDescent="0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0">
        <f t="shared" si="15"/>
        <v>41755.117581018516</v>
      </c>
      <c r="L385" s="10">
        <f t="shared" si="16"/>
        <v>41778.117581018516</v>
      </c>
      <c r="M385">
        <f t="shared" si="17"/>
        <v>2014</v>
      </c>
      <c r="N385" t="b">
        <v>0</v>
      </c>
      <c r="O385">
        <v>48</v>
      </c>
      <c r="P385" t="b">
        <v>1</v>
      </c>
      <c r="Q385" t="s">
        <v>8267</v>
      </c>
    </row>
    <row r="386" spans="1:17" ht="44.25" x14ac:dyDescent="0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0">
        <f t="shared" si="15"/>
        <v>41980.781793981485</v>
      </c>
      <c r="L386" s="10">
        <f t="shared" si="16"/>
        <v>42010.781793981485</v>
      </c>
      <c r="M386">
        <f t="shared" si="17"/>
        <v>2015</v>
      </c>
      <c r="N386" t="b">
        <v>0</v>
      </c>
      <c r="O386">
        <v>383</v>
      </c>
      <c r="P386" t="b">
        <v>1</v>
      </c>
      <c r="Q386" t="s">
        <v>8267</v>
      </c>
    </row>
    <row r="387" spans="1:17" ht="44.25" x14ac:dyDescent="0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0">
        <f t="shared" ref="K387:K450" si="18">(((J387/60)/60)/24)+DATE(1970,1,1)</f>
        <v>41934.584502314814</v>
      </c>
      <c r="L387" s="10">
        <f t="shared" ref="L387:L450" si="19">(((I387/60)/60)/24)+DATE(1970,1,1)</f>
        <v>41964.626168981486</v>
      </c>
      <c r="M387">
        <f t="shared" ref="M387:M450" si="20">YEAR(L387)</f>
        <v>2014</v>
      </c>
      <c r="N387" t="b">
        <v>0</v>
      </c>
      <c r="O387">
        <v>237</v>
      </c>
      <c r="P387" t="b">
        <v>1</v>
      </c>
      <c r="Q387" t="s">
        <v>8267</v>
      </c>
    </row>
    <row r="388" spans="1:17" ht="44.25" x14ac:dyDescent="0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0">
        <f t="shared" si="18"/>
        <v>42211.951284722221</v>
      </c>
      <c r="L388" s="10">
        <f t="shared" si="19"/>
        <v>42226.951284722221</v>
      </c>
      <c r="M388">
        <f t="shared" si="20"/>
        <v>2015</v>
      </c>
      <c r="N388" t="b">
        <v>0</v>
      </c>
      <c r="O388">
        <v>13</v>
      </c>
      <c r="P388" t="b">
        <v>1</v>
      </c>
      <c r="Q388" t="s">
        <v>8267</v>
      </c>
    </row>
    <row r="389" spans="1:17" ht="59" x14ac:dyDescent="0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0">
        <f t="shared" si="18"/>
        <v>42200.67659722222</v>
      </c>
      <c r="L389" s="10">
        <f t="shared" si="19"/>
        <v>42231.25</v>
      </c>
      <c r="M389">
        <f t="shared" si="20"/>
        <v>2015</v>
      </c>
      <c r="N389" t="b">
        <v>0</v>
      </c>
      <c r="O389">
        <v>562</v>
      </c>
      <c r="P389" t="b">
        <v>1</v>
      </c>
      <c r="Q389" t="s">
        <v>8267</v>
      </c>
    </row>
    <row r="390" spans="1:17" ht="44.25" x14ac:dyDescent="0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0">
        <f t="shared" si="18"/>
        <v>42549.076157407413</v>
      </c>
      <c r="L390" s="10">
        <f t="shared" si="19"/>
        <v>42579.076157407413</v>
      </c>
      <c r="M390">
        <f t="shared" si="20"/>
        <v>2016</v>
      </c>
      <c r="N390" t="b">
        <v>0</v>
      </c>
      <c r="O390">
        <v>71</v>
      </c>
      <c r="P390" t="b">
        <v>1</v>
      </c>
      <c r="Q390" t="s">
        <v>8267</v>
      </c>
    </row>
    <row r="391" spans="1:17" ht="59" x14ac:dyDescent="0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0">
        <f t="shared" si="18"/>
        <v>41674.063078703701</v>
      </c>
      <c r="L391" s="10">
        <f t="shared" si="19"/>
        <v>41705.957638888889</v>
      </c>
      <c r="M391">
        <f t="shared" si="20"/>
        <v>2014</v>
      </c>
      <c r="N391" t="b">
        <v>0</v>
      </c>
      <c r="O391">
        <v>1510</v>
      </c>
      <c r="P391" t="b">
        <v>1</v>
      </c>
      <c r="Q391" t="s">
        <v>8267</v>
      </c>
    </row>
    <row r="392" spans="1:17" ht="44.25" x14ac:dyDescent="0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0">
        <f t="shared" si="18"/>
        <v>42112.036712962959</v>
      </c>
      <c r="L392" s="10">
        <f t="shared" si="19"/>
        <v>42132.036712962959</v>
      </c>
      <c r="M392">
        <f t="shared" si="20"/>
        <v>2015</v>
      </c>
      <c r="N392" t="b">
        <v>0</v>
      </c>
      <c r="O392">
        <v>14</v>
      </c>
      <c r="P392" t="b">
        <v>1</v>
      </c>
      <c r="Q392" t="s">
        <v>8267</v>
      </c>
    </row>
    <row r="393" spans="1:17" ht="44.25" x14ac:dyDescent="0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0">
        <f t="shared" si="18"/>
        <v>40865.042256944449</v>
      </c>
      <c r="L393" s="10">
        <f t="shared" si="19"/>
        <v>40895.040972222225</v>
      </c>
      <c r="M393">
        <f t="shared" si="20"/>
        <v>2011</v>
      </c>
      <c r="N393" t="b">
        <v>0</v>
      </c>
      <c r="O393">
        <v>193</v>
      </c>
      <c r="P393" t="b">
        <v>1</v>
      </c>
      <c r="Q393" t="s">
        <v>8267</v>
      </c>
    </row>
    <row r="394" spans="1:17" ht="44.25" x14ac:dyDescent="0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0">
        <f t="shared" si="18"/>
        <v>40763.717256944445</v>
      </c>
      <c r="L394" s="10">
        <f t="shared" si="19"/>
        <v>40794.125</v>
      </c>
      <c r="M394">
        <f t="shared" si="20"/>
        <v>2011</v>
      </c>
      <c r="N394" t="b">
        <v>0</v>
      </c>
      <c r="O394">
        <v>206</v>
      </c>
      <c r="P394" t="b">
        <v>1</v>
      </c>
      <c r="Q394" t="s">
        <v>8267</v>
      </c>
    </row>
    <row r="395" spans="1:17" ht="44.25" x14ac:dyDescent="0.7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0">
        <f t="shared" si="18"/>
        <v>41526.708935185183</v>
      </c>
      <c r="L395" s="10">
        <f t="shared" si="19"/>
        <v>41557.708935185183</v>
      </c>
      <c r="M395">
        <f t="shared" si="20"/>
        <v>2013</v>
      </c>
      <c r="N395" t="b">
        <v>0</v>
      </c>
      <c r="O395">
        <v>351</v>
      </c>
      <c r="P395" t="b">
        <v>1</v>
      </c>
      <c r="Q395" t="s">
        <v>8267</v>
      </c>
    </row>
    <row r="396" spans="1:17" ht="44.25" x14ac:dyDescent="0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0">
        <f t="shared" si="18"/>
        <v>42417.818078703705</v>
      </c>
      <c r="L396" s="10">
        <f t="shared" si="19"/>
        <v>42477.776412037041</v>
      </c>
      <c r="M396">
        <f t="shared" si="20"/>
        <v>2016</v>
      </c>
      <c r="N396" t="b">
        <v>0</v>
      </c>
      <c r="O396">
        <v>50</v>
      </c>
      <c r="P396" t="b">
        <v>1</v>
      </c>
      <c r="Q396" t="s">
        <v>8267</v>
      </c>
    </row>
    <row r="397" spans="1:17" ht="44.25" x14ac:dyDescent="0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0">
        <f t="shared" si="18"/>
        <v>40990.909259259257</v>
      </c>
      <c r="L397" s="10">
        <f t="shared" si="19"/>
        <v>41026.897222222222</v>
      </c>
      <c r="M397">
        <f t="shared" si="20"/>
        <v>2012</v>
      </c>
      <c r="N397" t="b">
        <v>0</v>
      </c>
      <c r="O397">
        <v>184</v>
      </c>
      <c r="P397" t="b">
        <v>1</v>
      </c>
      <c r="Q397" t="s">
        <v>8267</v>
      </c>
    </row>
    <row r="398" spans="1:17" ht="44.25" x14ac:dyDescent="0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0">
        <f t="shared" si="18"/>
        <v>41082.564884259256</v>
      </c>
      <c r="L398" s="10">
        <f t="shared" si="19"/>
        <v>41097.564884259256</v>
      </c>
      <c r="M398">
        <f t="shared" si="20"/>
        <v>2012</v>
      </c>
      <c r="N398" t="b">
        <v>0</v>
      </c>
      <c r="O398">
        <v>196</v>
      </c>
      <c r="P398" t="b">
        <v>1</v>
      </c>
      <c r="Q398" t="s">
        <v>8267</v>
      </c>
    </row>
    <row r="399" spans="1:17" ht="59" x14ac:dyDescent="0.7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0">
        <f t="shared" si="18"/>
        <v>40379.776435185187</v>
      </c>
      <c r="L399" s="10">
        <f t="shared" si="19"/>
        <v>40422.155555555553</v>
      </c>
      <c r="M399">
        <f t="shared" si="20"/>
        <v>2010</v>
      </c>
      <c r="N399" t="b">
        <v>0</v>
      </c>
      <c r="O399">
        <v>229</v>
      </c>
      <c r="P399" t="b">
        <v>1</v>
      </c>
      <c r="Q399" t="s">
        <v>8267</v>
      </c>
    </row>
    <row r="400" spans="1:17" ht="44.25" x14ac:dyDescent="0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0">
        <f t="shared" si="18"/>
        <v>42078.793124999997</v>
      </c>
      <c r="L400" s="10">
        <f t="shared" si="19"/>
        <v>42123.793124999997</v>
      </c>
      <c r="M400">
        <f t="shared" si="20"/>
        <v>2015</v>
      </c>
      <c r="N400" t="b">
        <v>0</v>
      </c>
      <c r="O400">
        <v>67</v>
      </c>
      <c r="P400" t="b">
        <v>1</v>
      </c>
      <c r="Q400" t="s">
        <v>8267</v>
      </c>
    </row>
    <row r="401" spans="1:17" ht="44.25" x14ac:dyDescent="0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0">
        <f t="shared" si="18"/>
        <v>42687.875775462962</v>
      </c>
      <c r="L401" s="10">
        <f t="shared" si="19"/>
        <v>42718.5</v>
      </c>
      <c r="M401">
        <f t="shared" si="20"/>
        <v>2016</v>
      </c>
      <c r="N401" t="b">
        <v>0</v>
      </c>
      <c r="O401">
        <v>95</v>
      </c>
      <c r="P401" t="b">
        <v>1</v>
      </c>
      <c r="Q401" t="s">
        <v>8267</v>
      </c>
    </row>
    <row r="402" spans="1:17" ht="44.25" x14ac:dyDescent="0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0">
        <f t="shared" si="18"/>
        <v>41745.635960648149</v>
      </c>
      <c r="L402" s="10">
        <f t="shared" si="19"/>
        <v>41776.145833333336</v>
      </c>
      <c r="M402">
        <f t="shared" si="20"/>
        <v>2014</v>
      </c>
      <c r="N402" t="b">
        <v>0</v>
      </c>
      <c r="O402">
        <v>62</v>
      </c>
      <c r="P402" t="b">
        <v>1</v>
      </c>
      <c r="Q402" t="s">
        <v>8267</v>
      </c>
    </row>
    <row r="403" spans="1:17" ht="44.25" x14ac:dyDescent="0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0">
        <f t="shared" si="18"/>
        <v>40732.842245370368</v>
      </c>
      <c r="L403" s="10">
        <f t="shared" si="19"/>
        <v>40762.842245370368</v>
      </c>
      <c r="M403">
        <f t="shared" si="20"/>
        <v>2011</v>
      </c>
      <c r="N403" t="b">
        <v>0</v>
      </c>
      <c r="O403">
        <v>73</v>
      </c>
      <c r="P403" t="b">
        <v>1</v>
      </c>
      <c r="Q403" t="s">
        <v>8267</v>
      </c>
    </row>
    <row r="404" spans="1:17" ht="44.25" x14ac:dyDescent="0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0">
        <f t="shared" si="18"/>
        <v>42292.539548611108</v>
      </c>
      <c r="L404" s="10">
        <f t="shared" si="19"/>
        <v>42313.58121527778</v>
      </c>
      <c r="M404">
        <f t="shared" si="20"/>
        <v>2015</v>
      </c>
      <c r="N404" t="b">
        <v>0</v>
      </c>
      <c r="O404">
        <v>43</v>
      </c>
      <c r="P404" t="b">
        <v>1</v>
      </c>
      <c r="Q404" t="s">
        <v>8267</v>
      </c>
    </row>
    <row r="405" spans="1:17" ht="44.25" x14ac:dyDescent="0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0">
        <f t="shared" si="18"/>
        <v>40718.310659722221</v>
      </c>
      <c r="L405" s="10">
        <f t="shared" si="19"/>
        <v>40765.297222222223</v>
      </c>
      <c r="M405">
        <f t="shared" si="20"/>
        <v>2011</v>
      </c>
      <c r="N405" t="b">
        <v>0</v>
      </c>
      <c r="O405">
        <v>70</v>
      </c>
      <c r="P405" t="b">
        <v>1</v>
      </c>
      <c r="Q405" t="s">
        <v>8267</v>
      </c>
    </row>
    <row r="406" spans="1:17" ht="44.25" x14ac:dyDescent="0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0">
        <f t="shared" si="18"/>
        <v>41646.628032407411</v>
      </c>
      <c r="L406" s="10">
        <f t="shared" si="19"/>
        <v>41675.961111111108</v>
      </c>
      <c r="M406">
        <f t="shared" si="20"/>
        <v>2014</v>
      </c>
      <c r="N406" t="b">
        <v>0</v>
      </c>
      <c r="O406">
        <v>271</v>
      </c>
      <c r="P406" t="b">
        <v>1</v>
      </c>
      <c r="Q406" t="s">
        <v>8267</v>
      </c>
    </row>
    <row r="407" spans="1:17" ht="29.5" x14ac:dyDescent="0.7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0">
        <f t="shared" si="18"/>
        <v>41674.08494212963</v>
      </c>
      <c r="L407" s="10">
        <f t="shared" si="19"/>
        <v>41704.08494212963</v>
      </c>
      <c r="M407">
        <f t="shared" si="20"/>
        <v>2014</v>
      </c>
      <c r="N407" t="b">
        <v>0</v>
      </c>
      <c r="O407">
        <v>55</v>
      </c>
      <c r="P407" t="b">
        <v>1</v>
      </c>
      <c r="Q407" t="s">
        <v>8267</v>
      </c>
    </row>
    <row r="408" spans="1:17" ht="44.25" x14ac:dyDescent="0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0">
        <f t="shared" si="18"/>
        <v>40638.162465277775</v>
      </c>
      <c r="L408" s="10">
        <f t="shared" si="19"/>
        <v>40672.249305555553</v>
      </c>
      <c r="M408">
        <f t="shared" si="20"/>
        <v>2011</v>
      </c>
      <c r="N408" t="b">
        <v>0</v>
      </c>
      <c r="O408">
        <v>35</v>
      </c>
      <c r="P408" t="b">
        <v>1</v>
      </c>
      <c r="Q408" t="s">
        <v>8267</v>
      </c>
    </row>
    <row r="409" spans="1:17" ht="44.25" x14ac:dyDescent="0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0">
        <f t="shared" si="18"/>
        <v>40806.870949074073</v>
      </c>
      <c r="L409" s="10">
        <f t="shared" si="19"/>
        <v>40866.912615740745</v>
      </c>
      <c r="M409">
        <f t="shared" si="20"/>
        <v>2011</v>
      </c>
      <c r="N409" t="b">
        <v>0</v>
      </c>
      <c r="O409">
        <v>22</v>
      </c>
      <c r="P409" t="b">
        <v>1</v>
      </c>
      <c r="Q409" t="s">
        <v>8267</v>
      </c>
    </row>
    <row r="410" spans="1:17" ht="44.25" x14ac:dyDescent="0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0">
        <f t="shared" si="18"/>
        <v>41543.735995370371</v>
      </c>
      <c r="L410" s="10">
        <f t="shared" si="19"/>
        <v>41583.777662037035</v>
      </c>
      <c r="M410">
        <f t="shared" si="20"/>
        <v>2013</v>
      </c>
      <c r="N410" t="b">
        <v>0</v>
      </c>
      <c r="O410">
        <v>38</v>
      </c>
      <c r="P410" t="b">
        <v>1</v>
      </c>
      <c r="Q410" t="s">
        <v>8267</v>
      </c>
    </row>
    <row r="411" spans="1:17" ht="44.25" x14ac:dyDescent="0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0">
        <f t="shared" si="18"/>
        <v>42543.862777777773</v>
      </c>
      <c r="L411" s="10">
        <f t="shared" si="19"/>
        <v>42573.862777777773</v>
      </c>
      <c r="M411">
        <f t="shared" si="20"/>
        <v>2016</v>
      </c>
      <c r="N411" t="b">
        <v>0</v>
      </c>
      <c r="O411">
        <v>15</v>
      </c>
      <c r="P411" t="b">
        <v>1</v>
      </c>
      <c r="Q411" t="s">
        <v>8267</v>
      </c>
    </row>
    <row r="412" spans="1:17" ht="44.25" x14ac:dyDescent="0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0">
        <f t="shared" si="18"/>
        <v>42113.981446759266</v>
      </c>
      <c r="L412" s="10">
        <f t="shared" si="19"/>
        <v>42173.981446759266</v>
      </c>
      <c r="M412">
        <f t="shared" si="20"/>
        <v>2015</v>
      </c>
      <c r="N412" t="b">
        <v>0</v>
      </c>
      <c r="O412">
        <v>7</v>
      </c>
      <c r="P412" t="b">
        <v>1</v>
      </c>
      <c r="Q412" t="s">
        <v>8267</v>
      </c>
    </row>
    <row r="413" spans="1:17" ht="44.25" x14ac:dyDescent="0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0">
        <f t="shared" si="18"/>
        <v>41598.17597222222</v>
      </c>
      <c r="L413" s="10">
        <f t="shared" si="19"/>
        <v>41630.208333333336</v>
      </c>
      <c r="M413">
        <f t="shared" si="20"/>
        <v>2013</v>
      </c>
      <c r="N413" t="b">
        <v>0</v>
      </c>
      <c r="O413">
        <v>241</v>
      </c>
      <c r="P413" t="b">
        <v>1</v>
      </c>
      <c r="Q413" t="s">
        <v>8267</v>
      </c>
    </row>
    <row r="414" spans="1:17" ht="44.25" x14ac:dyDescent="0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0">
        <f t="shared" si="18"/>
        <v>41099.742800925924</v>
      </c>
      <c r="L414" s="10">
        <f t="shared" si="19"/>
        <v>41115.742800925924</v>
      </c>
      <c r="M414">
        <f t="shared" si="20"/>
        <v>2012</v>
      </c>
      <c r="N414" t="b">
        <v>0</v>
      </c>
      <c r="O414">
        <v>55</v>
      </c>
      <c r="P414" t="b">
        <v>1</v>
      </c>
      <c r="Q414" t="s">
        <v>8267</v>
      </c>
    </row>
    <row r="415" spans="1:17" ht="44.25" x14ac:dyDescent="0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0">
        <f t="shared" si="18"/>
        <v>41079.877442129626</v>
      </c>
      <c r="L415" s="10">
        <f t="shared" si="19"/>
        <v>41109.877442129626</v>
      </c>
      <c r="M415">
        <f t="shared" si="20"/>
        <v>2012</v>
      </c>
      <c r="N415" t="b">
        <v>0</v>
      </c>
      <c r="O415">
        <v>171</v>
      </c>
      <c r="P415" t="b">
        <v>1</v>
      </c>
      <c r="Q415" t="s">
        <v>8267</v>
      </c>
    </row>
    <row r="416" spans="1:17" ht="44.25" x14ac:dyDescent="0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0">
        <f t="shared" si="18"/>
        <v>41529.063252314816</v>
      </c>
      <c r="L416" s="10">
        <f t="shared" si="19"/>
        <v>41559.063252314816</v>
      </c>
      <c r="M416">
        <f t="shared" si="20"/>
        <v>2013</v>
      </c>
      <c r="N416" t="b">
        <v>0</v>
      </c>
      <c r="O416">
        <v>208</v>
      </c>
      <c r="P416" t="b">
        <v>1</v>
      </c>
      <c r="Q416" t="s">
        <v>8267</v>
      </c>
    </row>
    <row r="417" spans="1:17" ht="59" x14ac:dyDescent="0.7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0">
        <f t="shared" si="18"/>
        <v>41904.851875</v>
      </c>
      <c r="L417" s="10">
        <f t="shared" si="19"/>
        <v>41929.5</v>
      </c>
      <c r="M417">
        <f t="shared" si="20"/>
        <v>2014</v>
      </c>
      <c r="N417" t="b">
        <v>0</v>
      </c>
      <c r="O417">
        <v>21</v>
      </c>
      <c r="P417" t="b">
        <v>1</v>
      </c>
      <c r="Q417" t="s">
        <v>8267</v>
      </c>
    </row>
    <row r="418" spans="1:17" ht="44.25" x14ac:dyDescent="0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0">
        <f t="shared" si="18"/>
        <v>41648.396192129629</v>
      </c>
      <c r="L418" s="10">
        <f t="shared" si="19"/>
        <v>41678.396192129629</v>
      </c>
      <c r="M418">
        <f t="shared" si="20"/>
        <v>2014</v>
      </c>
      <c r="N418" t="b">
        <v>0</v>
      </c>
      <c r="O418">
        <v>25</v>
      </c>
      <c r="P418" t="b">
        <v>1</v>
      </c>
      <c r="Q418" t="s">
        <v>8267</v>
      </c>
    </row>
    <row r="419" spans="1:17" ht="44.25" x14ac:dyDescent="0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0">
        <f t="shared" si="18"/>
        <v>41360.970601851855</v>
      </c>
      <c r="L419" s="10">
        <f t="shared" si="19"/>
        <v>41372.189583333333</v>
      </c>
      <c r="M419">
        <f t="shared" si="20"/>
        <v>2013</v>
      </c>
      <c r="N419" t="b">
        <v>0</v>
      </c>
      <c r="O419">
        <v>52</v>
      </c>
      <c r="P419" t="b">
        <v>1</v>
      </c>
      <c r="Q419" t="s">
        <v>8267</v>
      </c>
    </row>
    <row r="420" spans="1:17" ht="44.25" x14ac:dyDescent="0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0">
        <f t="shared" si="18"/>
        <v>42178.282372685186</v>
      </c>
      <c r="L420" s="10">
        <f t="shared" si="19"/>
        <v>42208.282372685186</v>
      </c>
      <c r="M420">
        <f t="shared" si="20"/>
        <v>2015</v>
      </c>
      <c r="N420" t="b">
        <v>0</v>
      </c>
      <c r="O420">
        <v>104</v>
      </c>
      <c r="P420" t="b">
        <v>1</v>
      </c>
      <c r="Q420" t="s">
        <v>8267</v>
      </c>
    </row>
    <row r="421" spans="1:17" ht="44.25" x14ac:dyDescent="0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0">
        <f t="shared" si="18"/>
        <v>41394.842442129629</v>
      </c>
      <c r="L421" s="10">
        <f t="shared" si="19"/>
        <v>41454.842442129629</v>
      </c>
      <c r="M421">
        <f t="shared" si="20"/>
        <v>2013</v>
      </c>
      <c r="N421" t="b">
        <v>0</v>
      </c>
      <c r="O421">
        <v>73</v>
      </c>
      <c r="P421" t="b">
        <v>1</v>
      </c>
      <c r="Q421" t="s">
        <v>8267</v>
      </c>
    </row>
    <row r="422" spans="1:17" ht="44.25" x14ac:dyDescent="0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0">
        <f t="shared" si="18"/>
        <v>41682.23646990741</v>
      </c>
      <c r="L422" s="10">
        <f t="shared" si="19"/>
        <v>41712.194803240738</v>
      </c>
      <c r="M422">
        <f t="shared" si="20"/>
        <v>2014</v>
      </c>
      <c r="N422" t="b">
        <v>0</v>
      </c>
      <c r="O422">
        <v>3</v>
      </c>
      <c r="P422" t="b">
        <v>0</v>
      </c>
      <c r="Q422" t="s">
        <v>8268</v>
      </c>
    </row>
    <row r="423" spans="1:17" ht="59" x14ac:dyDescent="0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0">
        <f t="shared" si="18"/>
        <v>42177.491388888884</v>
      </c>
      <c r="L423" s="10">
        <f t="shared" si="19"/>
        <v>42237.491388888884</v>
      </c>
      <c r="M423">
        <f t="shared" si="20"/>
        <v>2015</v>
      </c>
      <c r="N423" t="b">
        <v>0</v>
      </c>
      <c r="O423">
        <v>6</v>
      </c>
      <c r="P423" t="b">
        <v>0</v>
      </c>
      <c r="Q423" t="s">
        <v>8268</v>
      </c>
    </row>
    <row r="424" spans="1:17" ht="44.25" x14ac:dyDescent="0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0">
        <f t="shared" si="18"/>
        <v>41863.260381944441</v>
      </c>
      <c r="L424" s="10">
        <f t="shared" si="19"/>
        <v>41893.260381944441</v>
      </c>
      <c r="M424">
        <f t="shared" si="20"/>
        <v>2014</v>
      </c>
      <c r="N424" t="b">
        <v>0</v>
      </c>
      <c r="O424">
        <v>12</v>
      </c>
      <c r="P424" t="b">
        <v>0</v>
      </c>
      <c r="Q424" t="s">
        <v>8268</v>
      </c>
    </row>
    <row r="425" spans="1:17" ht="44.25" x14ac:dyDescent="0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0">
        <f t="shared" si="18"/>
        <v>41400.92627314815</v>
      </c>
      <c r="L425" s="10">
        <f t="shared" si="19"/>
        <v>41430.92627314815</v>
      </c>
      <c r="M425">
        <f t="shared" si="20"/>
        <v>2013</v>
      </c>
      <c r="N425" t="b">
        <v>0</v>
      </c>
      <c r="O425">
        <v>13</v>
      </c>
      <c r="P425" t="b">
        <v>0</v>
      </c>
      <c r="Q425" t="s">
        <v>8268</v>
      </c>
    </row>
    <row r="426" spans="1:17" ht="44.25" x14ac:dyDescent="0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0">
        <f t="shared" si="18"/>
        <v>40934.376145833332</v>
      </c>
      <c r="L426" s="10">
        <f t="shared" si="19"/>
        <v>40994.334479166668</v>
      </c>
      <c r="M426">
        <f t="shared" si="20"/>
        <v>2012</v>
      </c>
      <c r="N426" t="b">
        <v>0</v>
      </c>
      <c r="O426">
        <v>5</v>
      </c>
      <c r="P426" t="b">
        <v>0</v>
      </c>
      <c r="Q426" t="s">
        <v>8268</v>
      </c>
    </row>
    <row r="427" spans="1:17" ht="44.25" x14ac:dyDescent="0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0">
        <f t="shared" si="18"/>
        <v>42275.861157407402</v>
      </c>
      <c r="L427" s="10">
        <f t="shared" si="19"/>
        <v>42335.902824074074</v>
      </c>
      <c r="M427">
        <f t="shared" si="20"/>
        <v>2015</v>
      </c>
      <c r="N427" t="b">
        <v>0</v>
      </c>
      <c r="O427">
        <v>2</v>
      </c>
      <c r="P427" t="b">
        <v>0</v>
      </c>
      <c r="Q427" t="s">
        <v>8268</v>
      </c>
    </row>
    <row r="428" spans="1:17" ht="44.25" x14ac:dyDescent="0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0">
        <f t="shared" si="18"/>
        <v>42400.711967592593</v>
      </c>
      <c r="L428" s="10">
        <f t="shared" si="19"/>
        <v>42430.711967592593</v>
      </c>
      <c r="M428">
        <f t="shared" si="20"/>
        <v>2016</v>
      </c>
      <c r="N428" t="b">
        <v>0</v>
      </c>
      <c r="O428">
        <v>8</v>
      </c>
      <c r="P428" t="b">
        <v>0</v>
      </c>
      <c r="Q428" t="s">
        <v>8268</v>
      </c>
    </row>
    <row r="429" spans="1:17" ht="59" x14ac:dyDescent="0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0">
        <f t="shared" si="18"/>
        <v>42285.909027777772</v>
      </c>
      <c r="L429" s="10">
        <f t="shared" si="19"/>
        <v>42299.790972222225</v>
      </c>
      <c r="M429">
        <f t="shared" si="20"/>
        <v>2015</v>
      </c>
      <c r="N429" t="b">
        <v>0</v>
      </c>
      <c r="O429">
        <v>0</v>
      </c>
      <c r="P429" t="b">
        <v>0</v>
      </c>
      <c r="Q429" t="s">
        <v>8268</v>
      </c>
    </row>
    <row r="430" spans="1:17" ht="29.5" x14ac:dyDescent="0.7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0">
        <f t="shared" si="18"/>
        <v>41778.766724537039</v>
      </c>
      <c r="L430" s="10">
        <f t="shared" si="19"/>
        <v>41806.916666666664</v>
      </c>
      <c r="M430">
        <f t="shared" si="20"/>
        <v>2014</v>
      </c>
      <c r="N430" t="b">
        <v>0</v>
      </c>
      <c r="O430">
        <v>13</v>
      </c>
      <c r="P430" t="b">
        <v>0</v>
      </c>
      <c r="Q430" t="s">
        <v>8268</v>
      </c>
    </row>
    <row r="431" spans="1:17" ht="59" x14ac:dyDescent="0.7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0">
        <f t="shared" si="18"/>
        <v>40070.901412037041</v>
      </c>
      <c r="L431" s="10">
        <f t="shared" si="19"/>
        <v>40144.207638888889</v>
      </c>
      <c r="M431">
        <f t="shared" si="20"/>
        <v>2009</v>
      </c>
      <c r="N431" t="b">
        <v>0</v>
      </c>
      <c r="O431">
        <v>0</v>
      </c>
      <c r="P431" t="b">
        <v>0</v>
      </c>
      <c r="Q431" t="s">
        <v>8268</v>
      </c>
    </row>
    <row r="432" spans="1:17" ht="44.25" x14ac:dyDescent="0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0">
        <f t="shared" si="18"/>
        <v>41513.107256944444</v>
      </c>
      <c r="L432" s="10">
        <f t="shared" si="19"/>
        <v>41528.107256944444</v>
      </c>
      <c r="M432">
        <f t="shared" si="20"/>
        <v>2013</v>
      </c>
      <c r="N432" t="b">
        <v>0</v>
      </c>
      <c r="O432">
        <v>5</v>
      </c>
      <c r="P432" t="b">
        <v>0</v>
      </c>
      <c r="Q432" t="s">
        <v>8268</v>
      </c>
    </row>
    <row r="433" spans="1:17" ht="44.25" x14ac:dyDescent="0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0">
        <f t="shared" si="18"/>
        <v>42526.871331018512</v>
      </c>
      <c r="L433" s="10">
        <f t="shared" si="19"/>
        <v>42556.871331018512</v>
      </c>
      <c r="M433">
        <f t="shared" si="20"/>
        <v>2016</v>
      </c>
      <c r="N433" t="b">
        <v>0</v>
      </c>
      <c r="O433">
        <v>8</v>
      </c>
      <c r="P433" t="b">
        <v>0</v>
      </c>
      <c r="Q433" t="s">
        <v>8268</v>
      </c>
    </row>
    <row r="434" spans="1:17" ht="59" x14ac:dyDescent="0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0">
        <f t="shared" si="18"/>
        <v>42238.726631944446</v>
      </c>
      <c r="L434" s="10">
        <f t="shared" si="19"/>
        <v>42298.726631944446</v>
      </c>
      <c r="M434">
        <f t="shared" si="20"/>
        <v>2015</v>
      </c>
      <c r="N434" t="b">
        <v>0</v>
      </c>
      <c r="O434">
        <v>8</v>
      </c>
      <c r="P434" t="b">
        <v>0</v>
      </c>
      <c r="Q434" t="s">
        <v>8268</v>
      </c>
    </row>
    <row r="435" spans="1:17" ht="59" x14ac:dyDescent="0.7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0">
        <f t="shared" si="18"/>
        <v>42228.629884259266</v>
      </c>
      <c r="L435" s="10">
        <f t="shared" si="19"/>
        <v>42288.629884259266</v>
      </c>
      <c r="M435">
        <f t="shared" si="20"/>
        <v>2015</v>
      </c>
      <c r="N435" t="b">
        <v>0</v>
      </c>
      <c r="O435">
        <v>0</v>
      </c>
      <c r="P435" t="b">
        <v>0</v>
      </c>
      <c r="Q435" t="s">
        <v>8268</v>
      </c>
    </row>
    <row r="436" spans="1:17" ht="59" x14ac:dyDescent="0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0">
        <f t="shared" si="18"/>
        <v>41576.834513888891</v>
      </c>
      <c r="L436" s="10">
        <f t="shared" si="19"/>
        <v>41609.876180555555</v>
      </c>
      <c r="M436">
        <f t="shared" si="20"/>
        <v>2013</v>
      </c>
      <c r="N436" t="b">
        <v>0</v>
      </c>
      <c r="O436">
        <v>2</v>
      </c>
      <c r="P436" t="b">
        <v>0</v>
      </c>
      <c r="Q436" t="s">
        <v>8268</v>
      </c>
    </row>
    <row r="437" spans="1:17" ht="59" x14ac:dyDescent="0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0">
        <f t="shared" si="18"/>
        <v>41500.747453703705</v>
      </c>
      <c r="L437" s="10">
        <f t="shared" si="19"/>
        <v>41530.747453703705</v>
      </c>
      <c r="M437">
        <f t="shared" si="20"/>
        <v>2013</v>
      </c>
      <c r="N437" t="b">
        <v>0</v>
      </c>
      <c r="O437">
        <v>3</v>
      </c>
      <c r="P437" t="b">
        <v>0</v>
      </c>
      <c r="Q437" t="s">
        <v>8268</v>
      </c>
    </row>
    <row r="438" spans="1:17" ht="44.25" x14ac:dyDescent="0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0">
        <f t="shared" si="18"/>
        <v>41456.36241898148</v>
      </c>
      <c r="L438" s="10">
        <f t="shared" si="19"/>
        <v>41486.36241898148</v>
      </c>
      <c r="M438">
        <f t="shared" si="20"/>
        <v>2013</v>
      </c>
      <c r="N438" t="b">
        <v>0</v>
      </c>
      <c r="O438">
        <v>0</v>
      </c>
      <c r="P438" t="b">
        <v>0</v>
      </c>
      <c r="Q438" t="s">
        <v>8268</v>
      </c>
    </row>
    <row r="439" spans="1:17" ht="44.25" x14ac:dyDescent="0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0">
        <f t="shared" si="18"/>
        <v>42591.31858796296</v>
      </c>
      <c r="L439" s="10">
        <f t="shared" si="19"/>
        <v>42651.31858796296</v>
      </c>
      <c r="M439">
        <f t="shared" si="20"/>
        <v>2016</v>
      </c>
      <c r="N439" t="b">
        <v>0</v>
      </c>
      <c r="O439">
        <v>0</v>
      </c>
      <c r="P439" t="b">
        <v>0</v>
      </c>
      <c r="Q439" t="s">
        <v>8268</v>
      </c>
    </row>
    <row r="440" spans="1:17" ht="44.25" x14ac:dyDescent="0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0">
        <f t="shared" si="18"/>
        <v>42296.261087962965</v>
      </c>
      <c r="L440" s="10">
        <f t="shared" si="19"/>
        <v>42326.302754629629</v>
      </c>
      <c r="M440">
        <f t="shared" si="20"/>
        <v>2015</v>
      </c>
      <c r="N440" t="b">
        <v>0</v>
      </c>
      <c r="O440">
        <v>11</v>
      </c>
      <c r="P440" t="b">
        <v>0</v>
      </c>
      <c r="Q440" t="s">
        <v>8268</v>
      </c>
    </row>
    <row r="441" spans="1:17" ht="44.25" x14ac:dyDescent="0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0">
        <f t="shared" si="18"/>
        <v>41919.761782407404</v>
      </c>
      <c r="L441" s="10">
        <f t="shared" si="19"/>
        <v>41929.761782407404</v>
      </c>
      <c r="M441">
        <f t="shared" si="20"/>
        <v>2014</v>
      </c>
      <c r="N441" t="b">
        <v>0</v>
      </c>
      <c r="O441">
        <v>0</v>
      </c>
      <c r="P441" t="b">
        <v>0</v>
      </c>
      <c r="Q441" t="s">
        <v>8268</v>
      </c>
    </row>
    <row r="442" spans="1:17" ht="44.25" x14ac:dyDescent="0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0">
        <f t="shared" si="18"/>
        <v>42423.985567129625</v>
      </c>
      <c r="L442" s="10">
        <f t="shared" si="19"/>
        <v>42453.943900462968</v>
      </c>
      <c r="M442">
        <f t="shared" si="20"/>
        <v>2016</v>
      </c>
      <c r="N442" t="b">
        <v>0</v>
      </c>
      <c r="O442">
        <v>1</v>
      </c>
      <c r="P442" t="b">
        <v>0</v>
      </c>
      <c r="Q442" t="s">
        <v>8268</v>
      </c>
    </row>
    <row r="443" spans="1:17" ht="44.25" x14ac:dyDescent="0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0">
        <f t="shared" si="18"/>
        <v>41550.793935185182</v>
      </c>
      <c r="L443" s="10">
        <f t="shared" si="19"/>
        <v>41580.793935185182</v>
      </c>
      <c r="M443">
        <f t="shared" si="20"/>
        <v>2013</v>
      </c>
      <c r="N443" t="b">
        <v>0</v>
      </c>
      <c r="O443">
        <v>0</v>
      </c>
      <c r="P443" t="b">
        <v>0</v>
      </c>
      <c r="Q443" t="s">
        <v>8268</v>
      </c>
    </row>
    <row r="444" spans="1:17" x14ac:dyDescent="0.7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0">
        <f t="shared" si="18"/>
        <v>42024.888692129629</v>
      </c>
      <c r="L444" s="10">
        <f t="shared" si="19"/>
        <v>42054.888692129629</v>
      </c>
      <c r="M444">
        <f t="shared" si="20"/>
        <v>2015</v>
      </c>
      <c r="N444" t="b">
        <v>0</v>
      </c>
      <c r="O444">
        <v>17</v>
      </c>
      <c r="P444" t="b">
        <v>0</v>
      </c>
      <c r="Q444" t="s">
        <v>8268</v>
      </c>
    </row>
    <row r="445" spans="1:17" ht="44.25" x14ac:dyDescent="0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0">
        <f t="shared" si="18"/>
        <v>41650.015057870369</v>
      </c>
      <c r="L445" s="10">
        <f t="shared" si="19"/>
        <v>41680.015057870369</v>
      </c>
      <c r="M445">
        <f t="shared" si="20"/>
        <v>2014</v>
      </c>
      <c r="N445" t="b">
        <v>0</v>
      </c>
      <c r="O445">
        <v>2</v>
      </c>
      <c r="P445" t="b">
        <v>0</v>
      </c>
      <c r="Q445" t="s">
        <v>8268</v>
      </c>
    </row>
    <row r="446" spans="1:17" ht="44.25" x14ac:dyDescent="0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0">
        <f t="shared" si="18"/>
        <v>40894.906956018516</v>
      </c>
      <c r="L446" s="10">
        <f t="shared" si="19"/>
        <v>40954.906956018516</v>
      </c>
      <c r="M446">
        <f t="shared" si="20"/>
        <v>2012</v>
      </c>
      <c r="N446" t="b">
        <v>0</v>
      </c>
      <c r="O446">
        <v>1</v>
      </c>
      <c r="P446" t="b">
        <v>0</v>
      </c>
      <c r="Q446" t="s">
        <v>8268</v>
      </c>
    </row>
    <row r="447" spans="1:17" ht="44.25" x14ac:dyDescent="0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0">
        <f t="shared" si="18"/>
        <v>42130.335358796292</v>
      </c>
      <c r="L447" s="10">
        <f t="shared" si="19"/>
        <v>42145.335358796292</v>
      </c>
      <c r="M447">
        <f t="shared" si="20"/>
        <v>2015</v>
      </c>
      <c r="N447" t="b">
        <v>0</v>
      </c>
      <c r="O447">
        <v>2</v>
      </c>
      <c r="P447" t="b">
        <v>0</v>
      </c>
      <c r="Q447" t="s">
        <v>8268</v>
      </c>
    </row>
    <row r="448" spans="1:17" ht="44.25" x14ac:dyDescent="0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0">
        <f t="shared" si="18"/>
        <v>42037.083564814813</v>
      </c>
      <c r="L448" s="10">
        <f t="shared" si="19"/>
        <v>42067.083564814813</v>
      </c>
      <c r="M448">
        <f t="shared" si="20"/>
        <v>2015</v>
      </c>
      <c r="N448" t="b">
        <v>0</v>
      </c>
      <c r="O448">
        <v>16</v>
      </c>
      <c r="P448" t="b">
        <v>0</v>
      </c>
      <c r="Q448" t="s">
        <v>8268</v>
      </c>
    </row>
    <row r="449" spans="1:17" ht="44.25" x14ac:dyDescent="0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0">
        <f t="shared" si="18"/>
        <v>41331.555127314816</v>
      </c>
      <c r="L449" s="10">
        <f t="shared" si="19"/>
        <v>41356.513460648144</v>
      </c>
      <c r="M449">
        <f t="shared" si="20"/>
        <v>2013</v>
      </c>
      <c r="N449" t="b">
        <v>0</v>
      </c>
      <c r="O449">
        <v>1</v>
      </c>
      <c r="P449" t="b">
        <v>0</v>
      </c>
      <c r="Q449" t="s">
        <v>8268</v>
      </c>
    </row>
    <row r="450" spans="1:17" ht="44.25" x14ac:dyDescent="0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0">
        <f t="shared" si="18"/>
        <v>41753.758043981477</v>
      </c>
      <c r="L450" s="10">
        <f t="shared" si="19"/>
        <v>41773.758043981477</v>
      </c>
      <c r="M450">
        <f t="shared" si="20"/>
        <v>2014</v>
      </c>
      <c r="N450" t="b">
        <v>0</v>
      </c>
      <c r="O450">
        <v>4</v>
      </c>
      <c r="P450" t="b">
        <v>0</v>
      </c>
      <c r="Q450" t="s">
        <v>8268</v>
      </c>
    </row>
    <row r="451" spans="1:17" ht="44.25" x14ac:dyDescent="0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0">
        <f t="shared" ref="K451:K514" si="21">(((J451/60)/60)/24)+DATE(1970,1,1)</f>
        <v>41534.568113425928</v>
      </c>
      <c r="L451" s="10">
        <f t="shared" ref="L451:L514" si="22">(((I451/60)/60)/24)+DATE(1970,1,1)</f>
        <v>41564.568113425928</v>
      </c>
      <c r="M451">
        <f t="shared" ref="M451:M514" si="23">YEAR(L451)</f>
        <v>2013</v>
      </c>
      <c r="N451" t="b">
        <v>0</v>
      </c>
      <c r="O451">
        <v>5</v>
      </c>
      <c r="P451" t="b">
        <v>0</v>
      </c>
      <c r="Q451" t="s">
        <v>8268</v>
      </c>
    </row>
    <row r="452" spans="1:17" ht="44.25" x14ac:dyDescent="0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0">
        <f t="shared" si="21"/>
        <v>41654.946759259255</v>
      </c>
      <c r="L452" s="10">
        <f t="shared" si="22"/>
        <v>41684.946759259255</v>
      </c>
      <c r="M452">
        <f t="shared" si="23"/>
        <v>2014</v>
      </c>
      <c r="N452" t="b">
        <v>0</v>
      </c>
      <c r="O452">
        <v>7</v>
      </c>
      <c r="P452" t="b">
        <v>0</v>
      </c>
      <c r="Q452" t="s">
        <v>8268</v>
      </c>
    </row>
    <row r="453" spans="1:17" ht="44.25" x14ac:dyDescent="0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0">
        <f t="shared" si="21"/>
        <v>41634.715173611112</v>
      </c>
      <c r="L453" s="10">
        <f t="shared" si="22"/>
        <v>41664.715173611112</v>
      </c>
      <c r="M453">
        <f t="shared" si="23"/>
        <v>2014</v>
      </c>
      <c r="N453" t="b">
        <v>0</v>
      </c>
      <c r="O453">
        <v>0</v>
      </c>
      <c r="P453" t="b">
        <v>0</v>
      </c>
      <c r="Q453" t="s">
        <v>8268</v>
      </c>
    </row>
    <row r="454" spans="1:17" ht="29.5" x14ac:dyDescent="0.7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0">
        <f t="shared" si="21"/>
        <v>42107.703877314809</v>
      </c>
      <c r="L454" s="10">
        <f t="shared" si="22"/>
        <v>42137.703877314809</v>
      </c>
      <c r="M454">
        <f t="shared" si="23"/>
        <v>2015</v>
      </c>
      <c r="N454" t="b">
        <v>0</v>
      </c>
      <c r="O454">
        <v>12</v>
      </c>
      <c r="P454" t="b">
        <v>0</v>
      </c>
      <c r="Q454" t="s">
        <v>8268</v>
      </c>
    </row>
    <row r="455" spans="1:17" ht="44.25" x14ac:dyDescent="0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0">
        <f t="shared" si="21"/>
        <v>42038.824988425928</v>
      </c>
      <c r="L455" s="10">
        <f t="shared" si="22"/>
        <v>42054.824988425928</v>
      </c>
      <c r="M455">
        <f t="shared" si="23"/>
        <v>2015</v>
      </c>
      <c r="N455" t="b">
        <v>0</v>
      </c>
      <c r="O455">
        <v>2</v>
      </c>
      <c r="P455" t="b">
        <v>0</v>
      </c>
      <c r="Q455" t="s">
        <v>8268</v>
      </c>
    </row>
    <row r="456" spans="1:17" ht="44.25" x14ac:dyDescent="0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0">
        <f t="shared" si="21"/>
        <v>41938.717256944445</v>
      </c>
      <c r="L456" s="10">
        <f t="shared" si="22"/>
        <v>41969.551388888889</v>
      </c>
      <c r="M456">
        <f t="shared" si="23"/>
        <v>2014</v>
      </c>
      <c r="N456" t="b">
        <v>0</v>
      </c>
      <c r="O456">
        <v>5</v>
      </c>
      <c r="P456" t="b">
        <v>0</v>
      </c>
      <c r="Q456" t="s">
        <v>8268</v>
      </c>
    </row>
    <row r="457" spans="1:17" ht="44.25" x14ac:dyDescent="0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0">
        <f t="shared" si="21"/>
        <v>40971.002569444441</v>
      </c>
      <c r="L457" s="10">
        <f t="shared" si="22"/>
        <v>41016.021527777775</v>
      </c>
      <c r="M457">
        <f t="shared" si="23"/>
        <v>2012</v>
      </c>
      <c r="N457" t="b">
        <v>0</v>
      </c>
      <c r="O457">
        <v>2</v>
      </c>
      <c r="P457" t="b">
        <v>0</v>
      </c>
      <c r="Q457" t="s">
        <v>8268</v>
      </c>
    </row>
    <row r="458" spans="1:17" ht="59" x14ac:dyDescent="0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0">
        <f t="shared" si="21"/>
        <v>41547.694456018515</v>
      </c>
      <c r="L458" s="10">
        <f t="shared" si="22"/>
        <v>41569.165972222225</v>
      </c>
      <c r="M458">
        <f t="shared" si="23"/>
        <v>2013</v>
      </c>
      <c r="N458" t="b">
        <v>0</v>
      </c>
      <c r="O458">
        <v>3</v>
      </c>
      <c r="P458" t="b">
        <v>0</v>
      </c>
      <c r="Q458" t="s">
        <v>8268</v>
      </c>
    </row>
    <row r="459" spans="1:17" ht="44.25" x14ac:dyDescent="0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0">
        <f t="shared" si="21"/>
        <v>41837.767500000002</v>
      </c>
      <c r="L459" s="10">
        <f t="shared" si="22"/>
        <v>41867.767500000002</v>
      </c>
      <c r="M459">
        <f t="shared" si="23"/>
        <v>2014</v>
      </c>
      <c r="N459" t="b">
        <v>0</v>
      </c>
      <c r="O459">
        <v>0</v>
      </c>
      <c r="P459" t="b">
        <v>0</v>
      </c>
      <c r="Q459" t="s">
        <v>8268</v>
      </c>
    </row>
    <row r="460" spans="1:17" ht="44.25" x14ac:dyDescent="0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0">
        <f t="shared" si="21"/>
        <v>41378.69976851852</v>
      </c>
      <c r="L460" s="10">
        <f t="shared" si="22"/>
        <v>41408.69976851852</v>
      </c>
      <c r="M460">
        <f t="shared" si="23"/>
        <v>2013</v>
      </c>
      <c r="N460" t="b">
        <v>0</v>
      </c>
      <c r="O460">
        <v>49</v>
      </c>
      <c r="P460" t="b">
        <v>0</v>
      </c>
      <c r="Q460" t="s">
        <v>8268</v>
      </c>
    </row>
    <row r="461" spans="1:17" ht="44.25" x14ac:dyDescent="0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0">
        <f t="shared" si="21"/>
        <v>40800.6403587963</v>
      </c>
      <c r="L461" s="10">
        <f t="shared" si="22"/>
        <v>40860.682025462964</v>
      </c>
      <c r="M461">
        <f t="shared" si="23"/>
        <v>2011</v>
      </c>
      <c r="N461" t="b">
        <v>0</v>
      </c>
      <c r="O461">
        <v>1</v>
      </c>
      <c r="P461" t="b">
        <v>0</v>
      </c>
      <c r="Q461" t="s">
        <v>8268</v>
      </c>
    </row>
    <row r="462" spans="1:17" ht="29.5" x14ac:dyDescent="0.7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0">
        <f t="shared" si="21"/>
        <v>41759.542534722219</v>
      </c>
      <c r="L462" s="10">
        <f t="shared" si="22"/>
        <v>41791.166666666664</v>
      </c>
      <c r="M462">
        <f t="shared" si="23"/>
        <v>2014</v>
      </c>
      <c r="N462" t="b">
        <v>0</v>
      </c>
      <c r="O462">
        <v>2</v>
      </c>
      <c r="P462" t="b">
        <v>0</v>
      </c>
      <c r="Q462" t="s">
        <v>8268</v>
      </c>
    </row>
    <row r="463" spans="1:17" ht="44.25" x14ac:dyDescent="0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0">
        <f t="shared" si="21"/>
        <v>41407.84684027778</v>
      </c>
      <c r="L463" s="10">
        <f t="shared" si="22"/>
        <v>41427.84684027778</v>
      </c>
      <c r="M463">
        <f t="shared" si="23"/>
        <v>2013</v>
      </c>
      <c r="N463" t="b">
        <v>0</v>
      </c>
      <c r="O463">
        <v>0</v>
      </c>
      <c r="P463" t="b">
        <v>0</v>
      </c>
      <c r="Q463" t="s">
        <v>8268</v>
      </c>
    </row>
    <row r="464" spans="1:17" ht="59" x14ac:dyDescent="0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0">
        <f t="shared" si="21"/>
        <v>40705.126631944448</v>
      </c>
      <c r="L464" s="10">
        <f t="shared" si="22"/>
        <v>40765.126631944448</v>
      </c>
      <c r="M464">
        <f t="shared" si="23"/>
        <v>2011</v>
      </c>
      <c r="N464" t="b">
        <v>0</v>
      </c>
      <c r="O464">
        <v>0</v>
      </c>
      <c r="P464" t="b">
        <v>0</v>
      </c>
      <c r="Q464" t="s">
        <v>8268</v>
      </c>
    </row>
    <row r="465" spans="1:17" ht="44.25" x14ac:dyDescent="0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0">
        <f t="shared" si="21"/>
        <v>40750.710104166668</v>
      </c>
      <c r="L465" s="10">
        <f t="shared" si="22"/>
        <v>40810.710104166668</v>
      </c>
      <c r="M465">
        <f t="shared" si="23"/>
        <v>2011</v>
      </c>
      <c r="N465" t="b">
        <v>0</v>
      </c>
      <c r="O465">
        <v>11</v>
      </c>
      <c r="P465" t="b">
        <v>0</v>
      </c>
      <c r="Q465" t="s">
        <v>8268</v>
      </c>
    </row>
    <row r="466" spans="1:17" ht="29.5" x14ac:dyDescent="0.7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0">
        <f t="shared" si="21"/>
        <v>42488.848784722228</v>
      </c>
      <c r="L466" s="10">
        <f t="shared" si="22"/>
        <v>42508.848784722228</v>
      </c>
      <c r="M466">
        <f t="shared" si="23"/>
        <v>2016</v>
      </c>
      <c r="N466" t="b">
        <v>0</v>
      </c>
      <c r="O466">
        <v>1</v>
      </c>
      <c r="P466" t="b">
        <v>0</v>
      </c>
      <c r="Q466" t="s">
        <v>8268</v>
      </c>
    </row>
    <row r="467" spans="1:17" x14ac:dyDescent="0.7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0">
        <f t="shared" si="21"/>
        <v>41801.120069444441</v>
      </c>
      <c r="L467" s="10">
        <f t="shared" si="22"/>
        <v>41817.120069444441</v>
      </c>
      <c r="M467">
        <f t="shared" si="23"/>
        <v>2014</v>
      </c>
      <c r="N467" t="b">
        <v>0</v>
      </c>
      <c r="O467">
        <v>8</v>
      </c>
      <c r="P467" t="b">
        <v>0</v>
      </c>
      <c r="Q467" t="s">
        <v>8268</v>
      </c>
    </row>
    <row r="468" spans="1:17" ht="44.25" x14ac:dyDescent="0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0">
        <f t="shared" si="21"/>
        <v>41129.942870370374</v>
      </c>
      <c r="L468" s="10">
        <f t="shared" si="22"/>
        <v>41159.942870370374</v>
      </c>
      <c r="M468">
        <f t="shared" si="23"/>
        <v>2012</v>
      </c>
      <c r="N468" t="b">
        <v>0</v>
      </c>
      <c r="O468">
        <v>5</v>
      </c>
      <c r="P468" t="b">
        <v>0</v>
      </c>
      <c r="Q468" t="s">
        <v>8268</v>
      </c>
    </row>
    <row r="469" spans="1:17" ht="44.25" x14ac:dyDescent="0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0">
        <f t="shared" si="21"/>
        <v>41135.679791666669</v>
      </c>
      <c r="L469" s="10">
        <f t="shared" si="22"/>
        <v>41180.679791666669</v>
      </c>
      <c r="M469">
        <f t="shared" si="23"/>
        <v>2012</v>
      </c>
      <c r="N469" t="b">
        <v>0</v>
      </c>
      <c r="O469">
        <v>39</v>
      </c>
      <c r="P469" t="b">
        <v>0</v>
      </c>
      <c r="Q469" t="s">
        <v>8268</v>
      </c>
    </row>
    <row r="470" spans="1:17" ht="44.25" x14ac:dyDescent="0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0">
        <f t="shared" si="21"/>
        <v>41041.167627314811</v>
      </c>
      <c r="L470" s="10">
        <f t="shared" si="22"/>
        <v>41101.160474537035</v>
      </c>
      <c r="M470">
        <f t="shared" si="23"/>
        <v>2012</v>
      </c>
      <c r="N470" t="b">
        <v>0</v>
      </c>
      <c r="O470">
        <v>0</v>
      </c>
      <c r="P470" t="b">
        <v>0</v>
      </c>
      <c r="Q470" t="s">
        <v>8268</v>
      </c>
    </row>
    <row r="471" spans="1:17" ht="29.5" x14ac:dyDescent="0.7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0">
        <f t="shared" si="21"/>
        <v>41827.989861111113</v>
      </c>
      <c r="L471" s="10">
        <f t="shared" si="22"/>
        <v>41887.989861111113</v>
      </c>
      <c r="M471">
        <f t="shared" si="23"/>
        <v>2014</v>
      </c>
      <c r="N471" t="b">
        <v>0</v>
      </c>
      <c r="O471">
        <v>0</v>
      </c>
      <c r="P471" t="b">
        <v>0</v>
      </c>
      <c r="Q471" t="s">
        <v>8268</v>
      </c>
    </row>
    <row r="472" spans="1:17" ht="44.25" x14ac:dyDescent="0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0">
        <f t="shared" si="21"/>
        <v>41605.167696759258</v>
      </c>
      <c r="L472" s="10">
        <f t="shared" si="22"/>
        <v>41655.166666666664</v>
      </c>
      <c r="M472">
        <f t="shared" si="23"/>
        <v>2014</v>
      </c>
      <c r="N472" t="b">
        <v>0</v>
      </c>
      <c r="O472">
        <v>2</v>
      </c>
      <c r="P472" t="b">
        <v>0</v>
      </c>
      <c r="Q472" t="s">
        <v>8268</v>
      </c>
    </row>
    <row r="473" spans="1:17" ht="59" x14ac:dyDescent="0.7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0">
        <f t="shared" si="21"/>
        <v>41703.721979166665</v>
      </c>
      <c r="L473" s="10">
        <f t="shared" si="22"/>
        <v>41748.680312500001</v>
      </c>
      <c r="M473">
        <f t="shared" si="23"/>
        <v>2014</v>
      </c>
      <c r="N473" t="b">
        <v>0</v>
      </c>
      <c r="O473">
        <v>170</v>
      </c>
      <c r="P473" t="b">
        <v>0</v>
      </c>
      <c r="Q473" t="s">
        <v>8268</v>
      </c>
    </row>
    <row r="474" spans="1:17" ht="44.25" x14ac:dyDescent="0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0">
        <f t="shared" si="21"/>
        <v>41844.922662037039</v>
      </c>
      <c r="L474" s="10">
        <f t="shared" si="22"/>
        <v>41874.922662037039</v>
      </c>
      <c r="M474">
        <f t="shared" si="23"/>
        <v>2014</v>
      </c>
      <c r="N474" t="b">
        <v>0</v>
      </c>
      <c r="O474">
        <v>5</v>
      </c>
      <c r="P474" t="b">
        <v>0</v>
      </c>
      <c r="Q474" t="s">
        <v>8268</v>
      </c>
    </row>
    <row r="475" spans="1:17" ht="44.25" x14ac:dyDescent="0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0">
        <f t="shared" si="21"/>
        <v>41869.698136574072</v>
      </c>
      <c r="L475" s="10">
        <f t="shared" si="22"/>
        <v>41899.698136574072</v>
      </c>
      <c r="M475">
        <f t="shared" si="23"/>
        <v>2014</v>
      </c>
      <c r="N475" t="b">
        <v>0</v>
      </c>
      <c r="O475">
        <v>14</v>
      </c>
      <c r="P475" t="b">
        <v>0</v>
      </c>
      <c r="Q475" t="s">
        <v>8268</v>
      </c>
    </row>
    <row r="476" spans="1:17" ht="44.25" x14ac:dyDescent="0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0">
        <f t="shared" si="21"/>
        <v>42753.329039351855</v>
      </c>
      <c r="L476" s="10">
        <f t="shared" si="22"/>
        <v>42783.329039351855</v>
      </c>
      <c r="M476">
        <f t="shared" si="23"/>
        <v>2017</v>
      </c>
      <c r="N476" t="b">
        <v>0</v>
      </c>
      <c r="O476">
        <v>1</v>
      </c>
      <c r="P476" t="b">
        <v>0</v>
      </c>
      <c r="Q476" t="s">
        <v>8268</v>
      </c>
    </row>
    <row r="477" spans="1:17" ht="59" x14ac:dyDescent="0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0">
        <f t="shared" si="21"/>
        <v>42100.086145833338</v>
      </c>
      <c r="L477" s="10">
        <f t="shared" si="22"/>
        <v>42130.086145833338</v>
      </c>
      <c r="M477">
        <f t="shared" si="23"/>
        <v>2015</v>
      </c>
      <c r="N477" t="b">
        <v>0</v>
      </c>
      <c r="O477">
        <v>0</v>
      </c>
      <c r="P477" t="b">
        <v>0</v>
      </c>
      <c r="Q477" t="s">
        <v>8268</v>
      </c>
    </row>
    <row r="478" spans="1:17" ht="29.5" x14ac:dyDescent="0.7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0">
        <f t="shared" si="21"/>
        <v>41757.975011574075</v>
      </c>
      <c r="L478" s="10">
        <f t="shared" si="22"/>
        <v>41793.165972222225</v>
      </c>
      <c r="M478">
        <f t="shared" si="23"/>
        <v>2014</v>
      </c>
      <c r="N478" t="b">
        <v>0</v>
      </c>
      <c r="O478">
        <v>124</v>
      </c>
      <c r="P478" t="b">
        <v>0</v>
      </c>
      <c r="Q478" t="s">
        <v>8268</v>
      </c>
    </row>
    <row r="479" spans="1:17" ht="59" x14ac:dyDescent="0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0">
        <f t="shared" si="21"/>
        <v>40987.83488425926</v>
      </c>
      <c r="L479" s="10">
        <f t="shared" si="22"/>
        <v>41047.83488425926</v>
      </c>
      <c r="M479">
        <f t="shared" si="23"/>
        <v>2012</v>
      </c>
      <c r="N479" t="b">
        <v>0</v>
      </c>
      <c r="O479">
        <v>0</v>
      </c>
      <c r="P479" t="b">
        <v>0</v>
      </c>
      <c r="Q479" t="s">
        <v>8268</v>
      </c>
    </row>
    <row r="480" spans="1:17" ht="44.25" x14ac:dyDescent="0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0">
        <f t="shared" si="21"/>
        <v>42065.910983796297</v>
      </c>
      <c r="L480" s="10">
        <f t="shared" si="22"/>
        <v>42095.869317129633</v>
      </c>
      <c r="M480">
        <f t="shared" si="23"/>
        <v>2015</v>
      </c>
      <c r="N480" t="b">
        <v>0</v>
      </c>
      <c r="O480">
        <v>0</v>
      </c>
      <c r="P480" t="b">
        <v>0</v>
      </c>
      <c r="Q480" t="s">
        <v>8268</v>
      </c>
    </row>
    <row r="481" spans="1:17" ht="44.25" x14ac:dyDescent="0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0">
        <f t="shared" si="21"/>
        <v>41904.407812500001</v>
      </c>
      <c r="L481" s="10">
        <f t="shared" si="22"/>
        <v>41964.449479166666</v>
      </c>
      <c r="M481">
        <f t="shared" si="23"/>
        <v>2014</v>
      </c>
      <c r="N481" t="b">
        <v>0</v>
      </c>
      <c r="O481">
        <v>55</v>
      </c>
      <c r="P481" t="b">
        <v>0</v>
      </c>
      <c r="Q481" t="s">
        <v>8268</v>
      </c>
    </row>
    <row r="482" spans="1:17" ht="44.25" x14ac:dyDescent="0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0">
        <f t="shared" si="21"/>
        <v>41465.500173611108</v>
      </c>
      <c r="L482" s="10">
        <f t="shared" si="22"/>
        <v>41495.500173611108</v>
      </c>
      <c r="M482">
        <f t="shared" si="23"/>
        <v>2013</v>
      </c>
      <c r="N482" t="b">
        <v>0</v>
      </c>
      <c r="O482">
        <v>140</v>
      </c>
      <c r="P482" t="b">
        <v>0</v>
      </c>
      <c r="Q482" t="s">
        <v>8268</v>
      </c>
    </row>
    <row r="483" spans="1:17" ht="44.25" x14ac:dyDescent="0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0">
        <f t="shared" si="21"/>
        <v>41162.672326388885</v>
      </c>
      <c r="L483" s="10">
        <f t="shared" si="22"/>
        <v>41192.672326388885</v>
      </c>
      <c r="M483">
        <f t="shared" si="23"/>
        <v>2012</v>
      </c>
      <c r="N483" t="b">
        <v>0</v>
      </c>
      <c r="O483">
        <v>21</v>
      </c>
      <c r="P483" t="b">
        <v>0</v>
      </c>
      <c r="Q483" t="s">
        <v>8268</v>
      </c>
    </row>
    <row r="484" spans="1:17" ht="44.25" x14ac:dyDescent="0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0">
        <f t="shared" si="21"/>
        <v>42447.896875000006</v>
      </c>
      <c r="L484" s="10">
        <f t="shared" si="22"/>
        <v>42474.606944444444</v>
      </c>
      <c r="M484">
        <f t="shared" si="23"/>
        <v>2016</v>
      </c>
      <c r="N484" t="b">
        <v>0</v>
      </c>
      <c r="O484">
        <v>1</v>
      </c>
      <c r="P484" t="b">
        <v>0</v>
      </c>
      <c r="Q484" t="s">
        <v>8268</v>
      </c>
    </row>
    <row r="485" spans="1:17" ht="59" x14ac:dyDescent="0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0">
        <f t="shared" si="21"/>
        <v>41243.197592592594</v>
      </c>
      <c r="L485" s="10">
        <f t="shared" si="22"/>
        <v>41303.197592592594</v>
      </c>
      <c r="M485">
        <f t="shared" si="23"/>
        <v>2013</v>
      </c>
      <c r="N485" t="b">
        <v>0</v>
      </c>
      <c r="O485">
        <v>147</v>
      </c>
      <c r="P485" t="b">
        <v>0</v>
      </c>
      <c r="Q485" t="s">
        <v>8268</v>
      </c>
    </row>
    <row r="486" spans="1:17" ht="59" x14ac:dyDescent="0.7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0">
        <f t="shared" si="21"/>
        <v>42272.93949074074</v>
      </c>
      <c r="L486" s="10">
        <f t="shared" si="22"/>
        <v>42313.981157407412</v>
      </c>
      <c r="M486">
        <f t="shared" si="23"/>
        <v>2015</v>
      </c>
      <c r="N486" t="b">
        <v>0</v>
      </c>
      <c r="O486">
        <v>11</v>
      </c>
      <c r="P486" t="b">
        <v>0</v>
      </c>
      <c r="Q486" t="s">
        <v>8268</v>
      </c>
    </row>
    <row r="487" spans="1:17" ht="44.25" x14ac:dyDescent="0.7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0">
        <f t="shared" si="21"/>
        <v>41381.50577546296</v>
      </c>
      <c r="L487" s="10">
        <f t="shared" si="22"/>
        <v>41411.50577546296</v>
      </c>
      <c r="M487">
        <f t="shared" si="23"/>
        <v>2013</v>
      </c>
      <c r="N487" t="b">
        <v>0</v>
      </c>
      <c r="O487">
        <v>125</v>
      </c>
      <c r="P487" t="b">
        <v>0</v>
      </c>
      <c r="Q487" t="s">
        <v>8268</v>
      </c>
    </row>
    <row r="488" spans="1:17" ht="44.25" x14ac:dyDescent="0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0">
        <f t="shared" si="21"/>
        <v>41761.94258101852</v>
      </c>
      <c r="L488" s="10">
        <f t="shared" si="22"/>
        <v>41791.94258101852</v>
      </c>
      <c r="M488">
        <f t="shared" si="23"/>
        <v>2014</v>
      </c>
      <c r="N488" t="b">
        <v>0</v>
      </c>
      <c r="O488">
        <v>1</v>
      </c>
      <c r="P488" t="b">
        <v>0</v>
      </c>
      <c r="Q488" t="s">
        <v>8268</v>
      </c>
    </row>
    <row r="489" spans="1:17" ht="44.25" x14ac:dyDescent="0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0">
        <f t="shared" si="21"/>
        <v>42669.594837962963</v>
      </c>
      <c r="L489" s="10">
        <f t="shared" si="22"/>
        <v>42729.636504629627</v>
      </c>
      <c r="M489">
        <f t="shared" si="23"/>
        <v>2016</v>
      </c>
      <c r="N489" t="b">
        <v>0</v>
      </c>
      <c r="O489">
        <v>0</v>
      </c>
      <c r="P489" t="b">
        <v>0</v>
      </c>
      <c r="Q489" t="s">
        <v>8268</v>
      </c>
    </row>
    <row r="490" spans="1:17" ht="44.25" x14ac:dyDescent="0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0">
        <f t="shared" si="21"/>
        <v>42714.054398148146</v>
      </c>
      <c r="L490" s="10">
        <f t="shared" si="22"/>
        <v>42744.054398148146</v>
      </c>
      <c r="M490">
        <f t="shared" si="23"/>
        <v>2017</v>
      </c>
      <c r="N490" t="b">
        <v>0</v>
      </c>
      <c r="O490">
        <v>0</v>
      </c>
      <c r="P490" t="b">
        <v>0</v>
      </c>
      <c r="Q490" t="s">
        <v>8268</v>
      </c>
    </row>
    <row r="491" spans="1:17" ht="44.25" x14ac:dyDescent="0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0">
        <f t="shared" si="21"/>
        <v>40882.481666666667</v>
      </c>
      <c r="L491" s="10">
        <f t="shared" si="22"/>
        <v>40913.481249999997</v>
      </c>
      <c r="M491">
        <f t="shared" si="23"/>
        <v>2012</v>
      </c>
      <c r="N491" t="b">
        <v>0</v>
      </c>
      <c r="O491">
        <v>3</v>
      </c>
      <c r="P491" t="b">
        <v>0</v>
      </c>
      <c r="Q491" t="s">
        <v>8268</v>
      </c>
    </row>
    <row r="492" spans="1:17" x14ac:dyDescent="0.7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0">
        <f t="shared" si="21"/>
        <v>41113.968576388892</v>
      </c>
      <c r="L492" s="10">
        <f t="shared" si="22"/>
        <v>41143.968576388892</v>
      </c>
      <c r="M492">
        <f t="shared" si="23"/>
        <v>2012</v>
      </c>
      <c r="N492" t="b">
        <v>0</v>
      </c>
      <c r="O492">
        <v>0</v>
      </c>
      <c r="P492" t="b">
        <v>0</v>
      </c>
      <c r="Q492" t="s">
        <v>8268</v>
      </c>
    </row>
    <row r="493" spans="1:17" ht="44.25" x14ac:dyDescent="0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0">
        <f t="shared" si="21"/>
        <v>42366.982627314821</v>
      </c>
      <c r="L493" s="10">
        <f t="shared" si="22"/>
        <v>42396.982627314821</v>
      </c>
      <c r="M493">
        <f t="shared" si="23"/>
        <v>2016</v>
      </c>
      <c r="N493" t="b">
        <v>0</v>
      </c>
      <c r="O493">
        <v>0</v>
      </c>
      <c r="P493" t="b">
        <v>0</v>
      </c>
      <c r="Q493" t="s">
        <v>8268</v>
      </c>
    </row>
    <row r="494" spans="1:17" ht="44.25" x14ac:dyDescent="0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0">
        <f t="shared" si="21"/>
        <v>42596.03506944445</v>
      </c>
      <c r="L494" s="10">
        <f t="shared" si="22"/>
        <v>42656.03506944445</v>
      </c>
      <c r="M494">
        <f t="shared" si="23"/>
        <v>2016</v>
      </c>
      <c r="N494" t="b">
        <v>0</v>
      </c>
      <c r="O494">
        <v>0</v>
      </c>
      <c r="P494" t="b">
        <v>0</v>
      </c>
      <c r="Q494" t="s">
        <v>8268</v>
      </c>
    </row>
    <row r="495" spans="1:17" ht="44.25" x14ac:dyDescent="0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0">
        <f t="shared" si="21"/>
        <v>42114.726134259254</v>
      </c>
      <c r="L495" s="10">
        <f t="shared" si="22"/>
        <v>42144.726134259254</v>
      </c>
      <c r="M495">
        <f t="shared" si="23"/>
        <v>2015</v>
      </c>
      <c r="N495" t="b">
        <v>0</v>
      </c>
      <c r="O495">
        <v>0</v>
      </c>
      <c r="P495" t="b">
        <v>0</v>
      </c>
      <c r="Q495" t="s">
        <v>8268</v>
      </c>
    </row>
    <row r="496" spans="1:17" ht="44.25" x14ac:dyDescent="0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0">
        <f t="shared" si="21"/>
        <v>41799.830613425926</v>
      </c>
      <c r="L496" s="10">
        <f t="shared" si="22"/>
        <v>41823.125</v>
      </c>
      <c r="M496">
        <f t="shared" si="23"/>
        <v>2014</v>
      </c>
      <c r="N496" t="b">
        <v>0</v>
      </c>
      <c r="O496">
        <v>3</v>
      </c>
      <c r="P496" t="b">
        <v>0</v>
      </c>
      <c r="Q496" t="s">
        <v>8268</v>
      </c>
    </row>
    <row r="497" spans="1:17" ht="44.25" x14ac:dyDescent="0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0">
        <f t="shared" si="21"/>
        <v>42171.827604166669</v>
      </c>
      <c r="L497" s="10">
        <f t="shared" si="22"/>
        <v>42201.827604166669</v>
      </c>
      <c r="M497">
        <f t="shared" si="23"/>
        <v>2015</v>
      </c>
      <c r="N497" t="b">
        <v>0</v>
      </c>
      <c r="O497">
        <v>0</v>
      </c>
      <c r="P497" t="b">
        <v>0</v>
      </c>
      <c r="Q497" t="s">
        <v>8268</v>
      </c>
    </row>
    <row r="498" spans="1:17" ht="29.5" x14ac:dyDescent="0.7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0">
        <f t="shared" si="21"/>
        <v>41620.93141203704</v>
      </c>
      <c r="L498" s="10">
        <f t="shared" si="22"/>
        <v>41680.93141203704</v>
      </c>
      <c r="M498">
        <f t="shared" si="23"/>
        <v>2014</v>
      </c>
      <c r="N498" t="b">
        <v>0</v>
      </c>
      <c r="O498">
        <v>1</v>
      </c>
      <c r="P498" t="b">
        <v>0</v>
      </c>
      <c r="Q498" t="s">
        <v>8268</v>
      </c>
    </row>
    <row r="499" spans="1:17" x14ac:dyDescent="0.7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0">
        <f t="shared" si="21"/>
        <v>41945.037789351853</v>
      </c>
      <c r="L499" s="10">
        <f t="shared" si="22"/>
        <v>41998.208333333328</v>
      </c>
      <c r="M499">
        <f t="shared" si="23"/>
        <v>2014</v>
      </c>
      <c r="N499" t="b">
        <v>0</v>
      </c>
      <c r="O499">
        <v>3</v>
      </c>
      <c r="P499" t="b">
        <v>0</v>
      </c>
      <c r="Q499" t="s">
        <v>8268</v>
      </c>
    </row>
    <row r="500" spans="1:17" ht="44.25" x14ac:dyDescent="0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0">
        <f t="shared" si="21"/>
        <v>40858.762141203704</v>
      </c>
      <c r="L500" s="10">
        <f t="shared" si="22"/>
        <v>40900.762141203704</v>
      </c>
      <c r="M500">
        <f t="shared" si="23"/>
        <v>2011</v>
      </c>
      <c r="N500" t="b">
        <v>0</v>
      </c>
      <c r="O500">
        <v>22</v>
      </c>
      <c r="P500" t="b">
        <v>0</v>
      </c>
      <c r="Q500" t="s">
        <v>8268</v>
      </c>
    </row>
    <row r="501" spans="1:17" ht="59" x14ac:dyDescent="0.7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0">
        <f t="shared" si="21"/>
        <v>40043.895462962959</v>
      </c>
      <c r="L501" s="10">
        <f t="shared" si="22"/>
        <v>40098.874305555553</v>
      </c>
      <c r="M501">
        <f t="shared" si="23"/>
        <v>2009</v>
      </c>
      <c r="N501" t="b">
        <v>0</v>
      </c>
      <c r="O501">
        <v>26</v>
      </c>
      <c r="P501" t="b">
        <v>0</v>
      </c>
      <c r="Q501" t="s">
        <v>8268</v>
      </c>
    </row>
    <row r="502" spans="1:17" ht="59" x14ac:dyDescent="0.7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0">
        <f t="shared" si="21"/>
        <v>40247.886006944449</v>
      </c>
      <c r="L502" s="10">
        <f t="shared" si="22"/>
        <v>40306.927777777775</v>
      </c>
      <c r="M502">
        <f t="shared" si="23"/>
        <v>2010</v>
      </c>
      <c r="N502" t="b">
        <v>0</v>
      </c>
      <c r="O502">
        <v>4</v>
      </c>
      <c r="P502" t="b">
        <v>0</v>
      </c>
      <c r="Q502" t="s">
        <v>8268</v>
      </c>
    </row>
    <row r="503" spans="1:17" ht="44.25" x14ac:dyDescent="0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0">
        <f t="shared" si="21"/>
        <v>40703.234386574077</v>
      </c>
      <c r="L503" s="10">
        <f t="shared" si="22"/>
        <v>40733.234386574077</v>
      </c>
      <c r="M503">
        <f t="shared" si="23"/>
        <v>2011</v>
      </c>
      <c r="N503" t="b">
        <v>0</v>
      </c>
      <c r="O503">
        <v>0</v>
      </c>
      <c r="P503" t="b">
        <v>0</v>
      </c>
      <c r="Q503" t="s">
        <v>8268</v>
      </c>
    </row>
    <row r="504" spans="1:17" ht="59" x14ac:dyDescent="0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0">
        <f t="shared" si="21"/>
        <v>40956.553530092591</v>
      </c>
      <c r="L504" s="10">
        <f t="shared" si="22"/>
        <v>40986.511863425927</v>
      </c>
      <c r="M504">
        <f t="shared" si="23"/>
        <v>2012</v>
      </c>
      <c r="N504" t="b">
        <v>0</v>
      </c>
      <c r="O504">
        <v>4</v>
      </c>
      <c r="P504" t="b">
        <v>0</v>
      </c>
      <c r="Q504" t="s">
        <v>8268</v>
      </c>
    </row>
    <row r="505" spans="1:17" ht="44.25" x14ac:dyDescent="0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0">
        <f t="shared" si="21"/>
        <v>41991.526655092588</v>
      </c>
      <c r="L505" s="10">
        <f t="shared" si="22"/>
        <v>42021.526655092588</v>
      </c>
      <c r="M505">
        <f t="shared" si="23"/>
        <v>2015</v>
      </c>
      <c r="N505" t="b">
        <v>0</v>
      </c>
      <c r="O505">
        <v>9</v>
      </c>
      <c r="P505" t="b">
        <v>0</v>
      </c>
      <c r="Q505" t="s">
        <v>8268</v>
      </c>
    </row>
    <row r="506" spans="1:17" ht="44.25" x14ac:dyDescent="0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0">
        <f t="shared" si="21"/>
        <v>40949.98364583333</v>
      </c>
      <c r="L506" s="10">
        <f t="shared" si="22"/>
        <v>41009.941979166666</v>
      </c>
      <c r="M506">
        <f t="shared" si="23"/>
        <v>2012</v>
      </c>
      <c r="N506" t="b">
        <v>0</v>
      </c>
      <c r="O506">
        <v>5</v>
      </c>
      <c r="P506" t="b">
        <v>0</v>
      </c>
      <c r="Q506" t="s">
        <v>8268</v>
      </c>
    </row>
    <row r="507" spans="1:17" ht="44.25" x14ac:dyDescent="0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0">
        <f t="shared" si="21"/>
        <v>42318.098217592589</v>
      </c>
      <c r="L507" s="10">
        <f t="shared" si="22"/>
        <v>42363.098217592589</v>
      </c>
      <c r="M507">
        <f t="shared" si="23"/>
        <v>2015</v>
      </c>
      <c r="N507" t="b">
        <v>0</v>
      </c>
      <c r="O507">
        <v>14</v>
      </c>
      <c r="P507" t="b">
        <v>0</v>
      </c>
      <c r="Q507" t="s">
        <v>8268</v>
      </c>
    </row>
    <row r="508" spans="1:17" ht="44.25" x14ac:dyDescent="0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0">
        <f t="shared" si="21"/>
        <v>41466.552314814813</v>
      </c>
      <c r="L508" s="10">
        <f t="shared" si="22"/>
        <v>41496.552314814813</v>
      </c>
      <c r="M508">
        <f t="shared" si="23"/>
        <v>2013</v>
      </c>
      <c r="N508" t="b">
        <v>0</v>
      </c>
      <c r="O508">
        <v>1</v>
      </c>
      <c r="P508" t="b">
        <v>0</v>
      </c>
      <c r="Q508" t="s">
        <v>8268</v>
      </c>
    </row>
    <row r="509" spans="1:17" ht="44.25" x14ac:dyDescent="0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0">
        <f t="shared" si="21"/>
        <v>41156.958993055552</v>
      </c>
      <c r="L509" s="10">
        <f t="shared" si="22"/>
        <v>41201.958993055552</v>
      </c>
      <c r="M509">
        <f t="shared" si="23"/>
        <v>2012</v>
      </c>
      <c r="N509" t="b">
        <v>0</v>
      </c>
      <c r="O509">
        <v>10</v>
      </c>
      <c r="P509" t="b">
        <v>0</v>
      </c>
      <c r="Q509" t="s">
        <v>8268</v>
      </c>
    </row>
    <row r="510" spans="1:17" ht="59" x14ac:dyDescent="0.7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0">
        <f t="shared" si="21"/>
        <v>40995.024317129632</v>
      </c>
      <c r="L510" s="10">
        <f t="shared" si="22"/>
        <v>41054.593055555553</v>
      </c>
      <c r="M510">
        <f t="shared" si="23"/>
        <v>2012</v>
      </c>
      <c r="N510" t="b">
        <v>0</v>
      </c>
      <c r="O510">
        <v>3</v>
      </c>
      <c r="P510" t="b">
        <v>0</v>
      </c>
      <c r="Q510" t="s">
        <v>8268</v>
      </c>
    </row>
    <row r="511" spans="1:17" ht="44.25" x14ac:dyDescent="0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0">
        <f t="shared" si="21"/>
        <v>42153.631597222222</v>
      </c>
      <c r="L511" s="10">
        <f t="shared" si="22"/>
        <v>42183.631597222222</v>
      </c>
      <c r="M511">
        <f t="shared" si="23"/>
        <v>2015</v>
      </c>
      <c r="N511" t="b">
        <v>0</v>
      </c>
      <c r="O511">
        <v>1</v>
      </c>
      <c r="P511" t="b">
        <v>0</v>
      </c>
      <c r="Q511" t="s">
        <v>8268</v>
      </c>
    </row>
    <row r="512" spans="1:17" ht="44.25" x14ac:dyDescent="0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0">
        <f t="shared" si="21"/>
        <v>42400.176377314812</v>
      </c>
      <c r="L512" s="10">
        <f t="shared" si="22"/>
        <v>42430.176377314812</v>
      </c>
      <c r="M512">
        <f t="shared" si="23"/>
        <v>2016</v>
      </c>
      <c r="N512" t="b">
        <v>0</v>
      </c>
      <c r="O512">
        <v>0</v>
      </c>
      <c r="P512" t="b">
        <v>0</v>
      </c>
      <c r="Q512" t="s">
        <v>8268</v>
      </c>
    </row>
    <row r="513" spans="1:17" ht="44.25" x14ac:dyDescent="0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0">
        <f t="shared" si="21"/>
        <v>41340.303032407406</v>
      </c>
      <c r="L513" s="10">
        <f t="shared" si="22"/>
        <v>41370.261365740742</v>
      </c>
      <c r="M513">
        <f t="shared" si="23"/>
        <v>2013</v>
      </c>
      <c r="N513" t="b">
        <v>0</v>
      </c>
      <c r="O513">
        <v>5</v>
      </c>
      <c r="P513" t="b">
        <v>0</v>
      </c>
      <c r="Q513" t="s">
        <v>8268</v>
      </c>
    </row>
    <row r="514" spans="1:17" ht="44.25" x14ac:dyDescent="0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0">
        <f t="shared" si="21"/>
        <v>42649.742210648154</v>
      </c>
      <c r="L514" s="10">
        <f t="shared" si="22"/>
        <v>42694.783877314811</v>
      </c>
      <c r="M514">
        <f t="shared" si="23"/>
        <v>2016</v>
      </c>
      <c r="N514" t="b">
        <v>0</v>
      </c>
      <c r="O514">
        <v>2</v>
      </c>
      <c r="P514" t="b">
        <v>0</v>
      </c>
      <c r="Q514" t="s">
        <v>8268</v>
      </c>
    </row>
    <row r="515" spans="1:17" ht="29.5" x14ac:dyDescent="0.7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0">
        <f t="shared" ref="K515:K578" si="24">(((J515/60)/60)/24)+DATE(1970,1,1)</f>
        <v>42552.653993055559</v>
      </c>
      <c r="L515" s="10">
        <f t="shared" ref="L515:L578" si="25">(((I515/60)/60)/24)+DATE(1970,1,1)</f>
        <v>42597.291666666672</v>
      </c>
      <c r="M515">
        <f t="shared" ref="M515:M578" si="26">YEAR(L515)</f>
        <v>2016</v>
      </c>
      <c r="N515" t="b">
        <v>0</v>
      </c>
      <c r="O515">
        <v>68</v>
      </c>
      <c r="P515" t="b">
        <v>0</v>
      </c>
      <c r="Q515" t="s">
        <v>8268</v>
      </c>
    </row>
    <row r="516" spans="1:17" ht="44.25" x14ac:dyDescent="0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0">
        <f t="shared" si="24"/>
        <v>41830.613969907405</v>
      </c>
      <c r="L516" s="10">
        <f t="shared" si="25"/>
        <v>41860.613969907405</v>
      </c>
      <c r="M516">
        <f t="shared" si="26"/>
        <v>2014</v>
      </c>
      <c r="N516" t="b">
        <v>0</v>
      </c>
      <c r="O516">
        <v>3</v>
      </c>
      <c r="P516" t="b">
        <v>0</v>
      </c>
      <c r="Q516" t="s">
        <v>8268</v>
      </c>
    </row>
    <row r="517" spans="1:17" ht="44.25" x14ac:dyDescent="0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0">
        <f t="shared" si="24"/>
        <v>42327.490752314814</v>
      </c>
      <c r="L517" s="10">
        <f t="shared" si="25"/>
        <v>42367.490752314814</v>
      </c>
      <c r="M517">
        <f t="shared" si="26"/>
        <v>2015</v>
      </c>
      <c r="N517" t="b">
        <v>0</v>
      </c>
      <c r="O517">
        <v>34</v>
      </c>
      <c r="P517" t="b">
        <v>0</v>
      </c>
      <c r="Q517" t="s">
        <v>8268</v>
      </c>
    </row>
    <row r="518" spans="1:17" ht="29.5" x14ac:dyDescent="0.7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0">
        <f t="shared" si="24"/>
        <v>42091.778703703705</v>
      </c>
      <c r="L518" s="10">
        <f t="shared" si="25"/>
        <v>42151.778703703705</v>
      </c>
      <c r="M518">
        <f t="shared" si="26"/>
        <v>2015</v>
      </c>
      <c r="N518" t="b">
        <v>0</v>
      </c>
      <c r="O518">
        <v>0</v>
      </c>
      <c r="P518" t="b">
        <v>0</v>
      </c>
      <c r="Q518" t="s">
        <v>8268</v>
      </c>
    </row>
    <row r="519" spans="1:17" ht="44.25" x14ac:dyDescent="0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0">
        <f t="shared" si="24"/>
        <v>42738.615289351852</v>
      </c>
      <c r="L519" s="10">
        <f t="shared" si="25"/>
        <v>42768.615289351852</v>
      </c>
      <c r="M519">
        <f t="shared" si="26"/>
        <v>2017</v>
      </c>
      <c r="N519" t="b">
        <v>0</v>
      </c>
      <c r="O519">
        <v>3</v>
      </c>
      <c r="P519" t="b">
        <v>0</v>
      </c>
      <c r="Q519" t="s">
        <v>8268</v>
      </c>
    </row>
    <row r="520" spans="1:17" ht="59" x14ac:dyDescent="0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0">
        <f t="shared" si="24"/>
        <v>42223.616018518514</v>
      </c>
      <c r="L520" s="10">
        <f t="shared" si="25"/>
        <v>42253.615277777775</v>
      </c>
      <c r="M520">
        <f t="shared" si="26"/>
        <v>2015</v>
      </c>
      <c r="N520" t="b">
        <v>0</v>
      </c>
      <c r="O520">
        <v>0</v>
      </c>
      <c r="P520" t="b">
        <v>0</v>
      </c>
      <c r="Q520" t="s">
        <v>8268</v>
      </c>
    </row>
    <row r="521" spans="1:17" ht="44.25" x14ac:dyDescent="0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0">
        <f t="shared" si="24"/>
        <v>41218.391446759262</v>
      </c>
      <c r="L521" s="10">
        <f t="shared" si="25"/>
        <v>41248.391446759262</v>
      </c>
      <c r="M521">
        <f t="shared" si="26"/>
        <v>2012</v>
      </c>
      <c r="N521" t="b">
        <v>0</v>
      </c>
      <c r="O521">
        <v>70</v>
      </c>
      <c r="P521" t="b">
        <v>0</v>
      </c>
      <c r="Q521" t="s">
        <v>8268</v>
      </c>
    </row>
    <row r="522" spans="1:17" ht="44.25" x14ac:dyDescent="0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0">
        <f t="shared" si="24"/>
        <v>42318.702094907407</v>
      </c>
      <c r="L522" s="10">
        <f t="shared" si="25"/>
        <v>42348.702094907407</v>
      </c>
      <c r="M522">
        <f t="shared" si="26"/>
        <v>2015</v>
      </c>
      <c r="N522" t="b">
        <v>0</v>
      </c>
      <c r="O522">
        <v>34</v>
      </c>
      <c r="P522" t="b">
        <v>1</v>
      </c>
      <c r="Q522" t="s">
        <v>8269</v>
      </c>
    </row>
    <row r="523" spans="1:17" ht="44.25" x14ac:dyDescent="0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0">
        <f t="shared" si="24"/>
        <v>42646.092812499999</v>
      </c>
      <c r="L523" s="10">
        <f t="shared" si="25"/>
        <v>42675.207638888889</v>
      </c>
      <c r="M523">
        <f t="shared" si="26"/>
        <v>2016</v>
      </c>
      <c r="N523" t="b">
        <v>0</v>
      </c>
      <c r="O523">
        <v>56</v>
      </c>
      <c r="P523" t="b">
        <v>1</v>
      </c>
      <c r="Q523" t="s">
        <v>8269</v>
      </c>
    </row>
    <row r="524" spans="1:17" ht="44.25" x14ac:dyDescent="0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0">
        <f t="shared" si="24"/>
        <v>42430.040798611109</v>
      </c>
      <c r="L524" s="10">
        <f t="shared" si="25"/>
        <v>42449.999131944445</v>
      </c>
      <c r="M524">
        <f t="shared" si="26"/>
        <v>2016</v>
      </c>
      <c r="N524" t="b">
        <v>0</v>
      </c>
      <c r="O524">
        <v>31</v>
      </c>
      <c r="P524" t="b">
        <v>1</v>
      </c>
      <c r="Q524" t="s">
        <v>8269</v>
      </c>
    </row>
    <row r="525" spans="1:17" ht="44.25" x14ac:dyDescent="0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0">
        <f t="shared" si="24"/>
        <v>42238.13282407407</v>
      </c>
      <c r="L525" s="10">
        <f t="shared" si="25"/>
        <v>42268.13282407407</v>
      </c>
      <c r="M525">
        <f t="shared" si="26"/>
        <v>2015</v>
      </c>
      <c r="N525" t="b">
        <v>0</v>
      </c>
      <c r="O525">
        <v>84</v>
      </c>
      <c r="P525" t="b">
        <v>1</v>
      </c>
      <c r="Q525" t="s">
        <v>8269</v>
      </c>
    </row>
    <row r="526" spans="1:17" ht="44.25" x14ac:dyDescent="0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0">
        <f t="shared" si="24"/>
        <v>42492.717233796298</v>
      </c>
      <c r="L526" s="10">
        <f t="shared" si="25"/>
        <v>42522.717233796298</v>
      </c>
      <c r="M526">
        <f t="shared" si="26"/>
        <v>2016</v>
      </c>
      <c r="N526" t="b">
        <v>0</v>
      </c>
      <c r="O526">
        <v>130</v>
      </c>
      <c r="P526" t="b">
        <v>1</v>
      </c>
      <c r="Q526" t="s">
        <v>8269</v>
      </c>
    </row>
    <row r="527" spans="1:17" ht="59" x14ac:dyDescent="0.7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0">
        <f t="shared" si="24"/>
        <v>41850.400937500002</v>
      </c>
      <c r="L527" s="10">
        <f t="shared" si="25"/>
        <v>41895.400937500002</v>
      </c>
      <c r="M527">
        <f t="shared" si="26"/>
        <v>2014</v>
      </c>
      <c r="N527" t="b">
        <v>0</v>
      </c>
      <c r="O527">
        <v>12</v>
      </c>
      <c r="P527" t="b">
        <v>1</v>
      </c>
      <c r="Q527" t="s">
        <v>8269</v>
      </c>
    </row>
    <row r="528" spans="1:17" ht="44.25" x14ac:dyDescent="0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0">
        <f t="shared" si="24"/>
        <v>42192.591944444444</v>
      </c>
      <c r="L528" s="10">
        <f t="shared" si="25"/>
        <v>42223.708333333328</v>
      </c>
      <c r="M528">
        <f t="shared" si="26"/>
        <v>2015</v>
      </c>
      <c r="N528" t="b">
        <v>0</v>
      </c>
      <c r="O528">
        <v>23</v>
      </c>
      <c r="P528" t="b">
        <v>1</v>
      </c>
      <c r="Q528" t="s">
        <v>8269</v>
      </c>
    </row>
    <row r="529" spans="1:17" ht="59" x14ac:dyDescent="0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0">
        <f t="shared" si="24"/>
        <v>42753.205625000002</v>
      </c>
      <c r="L529" s="10">
        <f t="shared" si="25"/>
        <v>42783.670138888891</v>
      </c>
      <c r="M529">
        <f t="shared" si="26"/>
        <v>2017</v>
      </c>
      <c r="N529" t="b">
        <v>0</v>
      </c>
      <c r="O529">
        <v>158</v>
      </c>
      <c r="P529" t="b">
        <v>1</v>
      </c>
      <c r="Q529" t="s">
        <v>8269</v>
      </c>
    </row>
    <row r="530" spans="1:17" ht="29.5" x14ac:dyDescent="0.7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0">
        <f t="shared" si="24"/>
        <v>42155.920219907406</v>
      </c>
      <c r="L530" s="10">
        <f t="shared" si="25"/>
        <v>42176.888888888891</v>
      </c>
      <c r="M530">
        <f t="shared" si="26"/>
        <v>2015</v>
      </c>
      <c r="N530" t="b">
        <v>0</v>
      </c>
      <c r="O530">
        <v>30</v>
      </c>
      <c r="P530" t="b">
        <v>1</v>
      </c>
      <c r="Q530" t="s">
        <v>8269</v>
      </c>
    </row>
    <row r="531" spans="1:17" ht="44.25" x14ac:dyDescent="0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0">
        <f t="shared" si="24"/>
        <v>42725.031180555554</v>
      </c>
      <c r="L531" s="10">
        <f t="shared" si="25"/>
        <v>42746.208333333328</v>
      </c>
      <c r="M531">
        <f t="shared" si="26"/>
        <v>2017</v>
      </c>
      <c r="N531" t="b">
        <v>0</v>
      </c>
      <c r="O531">
        <v>18</v>
      </c>
      <c r="P531" t="b">
        <v>1</v>
      </c>
      <c r="Q531" t="s">
        <v>8269</v>
      </c>
    </row>
    <row r="532" spans="1:17" ht="44.25" x14ac:dyDescent="0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0">
        <f t="shared" si="24"/>
        <v>42157.591064814813</v>
      </c>
      <c r="L532" s="10">
        <f t="shared" si="25"/>
        <v>42179.083333333328</v>
      </c>
      <c r="M532">
        <f t="shared" si="26"/>
        <v>2015</v>
      </c>
      <c r="N532" t="b">
        <v>0</v>
      </c>
      <c r="O532">
        <v>29</v>
      </c>
      <c r="P532" t="b">
        <v>1</v>
      </c>
      <c r="Q532" t="s">
        <v>8269</v>
      </c>
    </row>
    <row r="533" spans="1:17" ht="44.25" x14ac:dyDescent="0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0">
        <f t="shared" si="24"/>
        <v>42676.065150462964</v>
      </c>
      <c r="L533" s="10">
        <f t="shared" si="25"/>
        <v>42721.290972222225</v>
      </c>
      <c r="M533">
        <f t="shared" si="26"/>
        <v>2016</v>
      </c>
      <c r="N533" t="b">
        <v>0</v>
      </c>
      <c r="O533">
        <v>31</v>
      </c>
      <c r="P533" t="b">
        <v>1</v>
      </c>
      <c r="Q533" t="s">
        <v>8269</v>
      </c>
    </row>
    <row r="534" spans="1:17" ht="44.25" x14ac:dyDescent="0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0">
        <f t="shared" si="24"/>
        <v>42473.007037037038</v>
      </c>
      <c r="L534" s="10">
        <f t="shared" si="25"/>
        <v>42503.007037037038</v>
      </c>
      <c r="M534">
        <f t="shared" si="26"/>
        <v>2016</v>
      </c>
      <c r="N534" t="b">
        <v>0</v>
      </c>
      <c r="O534">
        <v>173</v>
      </c>
      <c r="P534" t="b">
        <v>1</v>
      </c>
      <c r="Q534" t="s">
        <v>8269</v>
      </c>
    </row>
    <row r="535" spans="1:17" ht="44.25" x14ac:dyDescent="0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0">
        <f t="shared" si="24"/>
        <v>42482.43478009259</v>
      </c>
      <c r="L535" s="10">
        <f t="shared" si="25"/>
        <v>42506.43478009259</v>
      </c>
      <c r="M535">
        <f t="shared" si="26"/>
        <v>2016</v>
      </c>
      <c r="N535" t="b">
        <v>0</v>
      </c>
      <c r="O535">
        <v>17</v>
      </c>
      <c r="P535" t="b">
        <v>1</v>
      </c>
      <c r="Q535" t="s">
        <v>8269</v>
      </c>
    </row>
    <row r="536" spans="1:17" ht="44.25" x14ac:dyDescent="0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0">
        <f t="shared" si="24"/>
        <v>42270.810995370368</v>
      </c>
      <c r="L536" s="10">
        <f t="shared" si="25"/>
        <v>42309.958333333328</v>
      </c>
      <c r="M536">
        <f t="shared" si="26"/>
        <v>2015</v>
      </c>
      <c r="N536" t="b">
        <v>0</v>
      </c>
      <c r="O536">
        <v>48</v>
      </c>
      <c r="P536" t="b">
        <v>1</v>
      </c>
      <c r="Q536" t="s">
        <v>8269</v>
      </c>
    </row>
    <row r="537" spans="1:17" ht="44.25" x14ac:dyDescent="0.7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0">
        <f t="shared" si="24"/>
        <v>42711.545196759253</v>
      </c>
      <c r="L537" s="10">
        <f t="shared" si="25"/>
        <v>42741.545196759253</v>
      </c>
      <c r="M537">
        <f t="shared" si="26"/>
        <v>2017</v>
      </c>
      <c r="N537" t="b">
        <v>0</v>
      </c>
      <c r="O537">
        <v>59</v>
      </c>
      <c r="P537" t="b">
        <v>1</v>
      </c>
      <c r="Q537" t="s">
        <v>8269</v>
      </c>
    </row>
    <row r="538" spans="1:17" ht="59" x14ac:dyDescent="0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0">
        <f t="shared" si="24"/>
        <v>42179.344988425932</v>
      </c>
      <c r="L538" s="10">
        <f t="shared" si="25"/>
        <v>42219.75</v>
      </c>
      <c r="M538">
        <f t="shared" si="26"/>
        <v>2015</v>
      </c>
      <c r="N538" t="b">
        <v>0</v>
      </c>
      <c r="O538">
        <v>39</v>
      </c>
      <c r="P538" t="b">
        <v>1</v>
      </c>
      <c r="Q538" t="s">
        <v>8269</v>
      </c>
    </row>
    <row r="539" spans="1:17" ht="44.25" x14ac:dyDescent="0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0">
        <f t="shared" si="24"/>
        <v>42282.768414351856</v>
      </c>
      <c r="L539" s="10">
        <f t="shared" si="25"/>
        <v>42312.810081018513</v>
      </c>
      <c r="M539">
        <f t="shared" si="26"/>
        <v>2015</v>
      </c>
      <c r="N539" t="b">
        <v>0</v>
      </c>
      <c r="O539">
        <v>59</v>
      </c>
      <c r="P539" t="b">
        <v>1</v>
      </c>
      <c r="Q539" t="s">
        <v>8269</v>
      </c>
    </row>
    <row r="540" spans="1:17" ht="44.25" x14ac:dyDescent="0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0">
        <f t="shared" si="24"/>
        <v>42473.794710648144</v>
      </c>
      <c r="L540" s="10">
        <f t="shared" si="25"/>
        <v>42503.794710648144</v>
      </c>
      <c r="M540">
        <f t="shared" si="26"/>
        <v>2016</v>
      </c>
      <c r="N540" t="b">
        <v>0</v>
      </c>
      <c r="O540">
        <v>60</v>
      </c>
      <c r="P540" t="b">
        <v>1</v>
      </c>
      <c r="Q540" t="s">
        <v>8269</v>
      </c>
    </row>
    <row r="541" spans="1:17" ht="44.25" x14ac:dyDescent="0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0">
        <f t="shared" si="24"/>
        <v>42535.049849537041</v>
      </c>
      <c r="L541" s="10">
        <f t="shared" si="25"/>
        <v>42556.049849537041</v>
      </c>
      <c r="M541">
        <f t="shared" si="26"/>
        <v>2016</v>
      </c>
      <c r="N541" t="b">
        <v>0</v>
      </c>
      <c r="O541">
        <v>20</v>
      </c>
      <c r="P541" t="b">
        <v>1</v>
      </c>
      <c r="Q541" t="s">
        <v>8269</v>
      </c>
    </row>
    <row r="542" spans="1:17" ht="59" x14ac:dyDescent="0.7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0">
        <f t="shared" si="24"/>
        <v>42009.817199074074</v>
      </c>
      <c r="L542" s="10">
        <f t="shared" si="25"/>
        <v>42039.817199074074</v>
      </c>
      <c r="M542">
        <f t="shared" si="26"/>
        <v>2015</v>
      </c>
      <c r="N542" t="b">
        <v>0</v>
      </c>
      <c r="O542">
        <v>1</v>
      </c>
      <c r="P542" t="b">
        <v>0</v>
      </c>
      <c r="Q542" t="s">
        <v>8270</v>
      </c>
    </row>
    <row r="543" spans="1:17" ht="44.25" x14ac:dyDescent="0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0">
        <f t="shared" si="24"/>
        <v>42276.046689814815</v>
      </c>
      <c r="L543" s="10">
        <f t="shared" si="25"/>
        <v>42306.046689814815</v>
      </c>
      <c r="M543">
        <f t="shared" si="26"/>
        <v>2015</v>
      </c>
      <c r="N543" t="b">
        <v>0</v>
      </c>
      <c r="O543">
        <v>1</v>
      </c>
      <c r="P543" t="b">
        <v>0</v>
      </c>
      <c r="Q543" t="s">
        <v>8270</v>
      </c>
    </row>
    <row r="544" spans="1:17" ht="44.25" x14ac:dyDescent="0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0">
        <f t="shared" si="24"/>
        <v>42433.737453703703</v>
      </c>
      <c r="L544" s="10">
        <f t="shared" si="25"/>
        <v>42493.695787037039</v>
      </c>
      <c r="M544">
        <f t="shared" si="26"/>
        <v>2016</v>
      </c>
      <c r="N544" t="b">
        <v>0</v>
      </c>
      <c r="O544">
        <v>1</v>
      </c>
      <c r="P544" t="b">
        <v>0</v>
      </c>
      <c r="Q544" t="s">
        <v>8270</v>
      </c>
    </row>
    <row r="545" spans="1:17" ht="44.25" x14ac:dyDescent="0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0">
        <f t="shared" si="24"/>
        <v>41914.092152777775</v>
      </c>
      <c r="L545" s="10">
        <f t="shared" si="25"/>
        <v>41944.092152777775</v>
      </c>
      <c r="M545">
        <f t="shared" si="26"/>
        <v>2014</v>
      </c>
      <c r="N545" t="b">
        <v>0</v>
      </c>
      <c r="O545">
        <v>2</v>
      </c>
      <c r="P545" t="b">
        <v>0</v>
      </c>
      <c r="Q545" t="s">
        <v>8270</v>
      </c>
    </row>
    <row r="546" spans="1:17" ht="44.25" x14ac:dyDescent="0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0">
        <f t="shared" si="24"/>
        <v>42525.656944444447</v>
      </c>
      <c r="L546" s="10">
        <f t="shared" si="25"/>
        <v>42555.656944444447</v>
      </c>
      <c r="M546">
        <f t="shared" si="26"/>
        <v>2016</v>
      </c>
      <c r="N546" t="b">
        <v>0</v>
      </c>
      <c r="O546">
        <v>2</v>
      </c>
      <c r="P546" t="b">
        <v>0</v>
      </c>
      <c r="Q546" t="s">
        <v>8270</v>
      </c>
    </row>
    <row r="547" spans="1:17" ht="44.25" x14ac:dyDescent="0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0">
        <f t="shared" si="24"/>
        <v>42283.592465277776</v>
      </c>
      <c r="L547" s="10">
        <f t="shared" si="25"/>
        <v>42323.634131944447</v>
      </c>
      <c r="M547">
        <f t="shared" si="26"/>
        <v>2015</v>
      </c>
      <c r="N547" t="b">
        <v>0</v>
      </c>
      <c r="O547">
        <v>34</v>
      </c>
      <c r="P547" t="b">
        <v>0</v>
      </c>
      <c r="Q547" t="s">
        <v>8270</v>
      </c>
    </row>
    <row r="548" spans="1:17" ht="44.25" x14ac:dyDescent="0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0">
        <f t="shared" si="24"/>
        <v>42249.667997685188</v>
      </c>
      <c r="L548" s="10">
        <f t="shared" si="25"/>
        <v>42294.667997685188</v>
      </c>
      <c r="M548">
        <f t="shared" si="26"/>
        <v>2015</v>
      </c>
      <c r="N548" t="b">
        <v>0</v>
      </c>
      <c r="O548">
        <v>2</v>
      </c>
      <c r="P548" t="b">
        <v>0</v>
      </c>
      <c r="Q548" t="s">
        <v>8270</v>
      </c>
    </row>
    <row r="549" spans="1:17" ht="59" x14ac:dyDescent="0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0">
        <f t="shared" si="24"/>
        <v>42380.696342592593</v>
      </c>
      <c r="L549" s="10">
        <f t="shared" si="25"/>
        <v>42410.696342592593</v>
      </c>
      <c r="M549">
        <f t="shared" si="26"/>
        <v>2016</v>
      </c>
      <c r="N549" t="b">
        <v>0</v>
      </c>
      <c r="O549">
        <v>0</v>
      </c>
      <c r="P549" t="b">
        <v>0</v>
      </c>
      <c r="Q549" t="s">
        <v>8270</v>
      </c>
    </row>
    <row r="550" spans="1:17" ht="44.25" x14ac:dyDescent="0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0">
        <f t="shared" si="24"/>
        <v>42276.903333333335</v>
      </c>
      <c r="L550" s="10">
        <f t="shared" si="25"/>
        <v>42306.903333333335</v>
      </c>
      <c r="M550">
        <f t="shared" si="26"/>
        <v>2015</v>
      </c>
      <c r="N550" t="b">
        <v>0</v>
      </c>
      <c r="O550">
        <v>1</v>
      </c>
      <c r="P550" t="b">
        <v>0</v>
      </c>
      <c r="Q550" t="s">
        <v>8270</v>
      </c>
    </row>
    <row r="551" spans="1:17" ht="59" x14ac:dyDescent="0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0">
        <f t="shared" si="24"/>
        <v>42163.636828703704</v>
      </c>
      <c r="L551" s="10">
        <f t="shared" si="25"/>
        <v>42193.636828703704</v>
      </c>
      <c r="M551">
        <f t="shared" si="26"/>
        <v>2015</v>
      </c>
      <c r="N551" t="b">
        <v>0</v>
      </c>
      <c r="O551">
        <v>8</v>
      </c>
      <c r="P551" t="b">
        <v>0</v>
      </c>
      <c r="Q551" t="s">
        <v>8270</v>
      </c>
    </row>
    <row r="552" spans="1:17" ht="44.25" x14ac:dyDescent="0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0">
        <f t="shared" si="24"/>
        <v>42753.678761574076</v>
      </c>
      <c r="L552" s="10">
        <f t="shared" si="25"/>
        <v>42766.208333333328</v>
      </c>
      <c r="M552">
        <f t="shared" si="26"/>
        <v>2017</v>
      </c>
      <c r="N552" t="b">
        <v>0</v>
      </c>
      <c r="O552">
        <v>4</v>
      </c>
      <c r="P552" t="b">
        <v>0</v>
      </c>
      <c r="Q552" t="s">
        <v>8270</v>
      </c>
    </row>
    <row r="553" spans="1:17" ht="44.25" x14ac:dyDescent="0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0">
        <f t="shared" si="24"/>
        <v>42173.275740740741</v>
      </c>
      <c r="L553" s="10">
        <f t="shared" si="25"/>
        <v>42217.745138888888</v>
      </c>
      <c r="M553">
        <f t="shared" si="26"/>
        <v>2015</v>
      </c>
      <c r="N553" t="b">
        <v>0</v>
      </c>
      <c r="O553">
        <v>28</v>
      </c>
      <c r="P553" t="b">
        <v>0</v>
      </c>
      <c r="Q553" t="s">
        <v>8270</v>
      </c>
    </row>
    <row r="554" spans="1:17" ht="44.25" x14ac:dyDescent="0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0">
        <f t="shared" si="24"/>
        <v>42318.616851851853</v>
      </c>
      <c r="L554" s="10">
        <f t="shared" si="25"/>
        <v>42378.616851851853</v>
      </c>
      <c r="M554">
        <f t="shared" si="26"/>
        <v>2016</v>
      </c>
      <c r="N554" t="b">
        <v>0</v>
      </c>
      <c r="O554">
        <v>0</v>
      </c>
      <c r="P554" t="b">
        <v>0</v>
      </c>
      <c r="Q554" t="s">
        <v>8270</v>
      </c>
    </row>
    <row r="555" spans="1:17" ht="44.25" x14ac:dyDescent="0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0">
        <f t="shared" si="24"/>
        <v>41927.71980324074</v>
      </c>
      <c r="L555" s="10">
        <f t="shared" si="25"/>
        <v>41957.761469907404</v>
      </c>
      <c r="M555">
        <f t="shared" si="26"/>
        <v>2014</v>
      </c>
      <c r="N555" t="b">
        <v>0</v>
      </c>
      <c r="O555">
        <v>6</v>
      </c>
      <c r="P555" t="b">
        <v>0</v>
      </c>
      <c r="Q555" t="s">
        <v>8270</v>
      </c>
    </row>
    <row r="556" spans="1:17" ht="44.25" x14ac:dyDescent="0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0">
        <f t="shared" si="24"/>
        <v>41901.684861111113</v>
      </c>
      <c r="L556" s="10">
        <f t="shared" si="25"/>
        <v>41931.684861111113</v>
      </c>
      <c r="M556">
        <f t="shared" si="26"/>
        <v>2014</v>
      </c>
      <c r="N556" t="b">
        <v>0</v>
      </c>
      <c r="O556">
        <v>22</v>
      </c>
      <c r="P556" t="b">
        <v>0</v>
      </c>
      <c r="Q556" t="s">
        <v>8270</v>
      </c>
    </row>
    <row r="557" spans="1:17" ht="44.25" x14ac:dyDescent="0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0">
        <f t="shared" si="24"/>
        <v>42503.353506944448</v>
      </c>
      <c r="L557" s="10">
        <f t="shared" si="25"/>
        <v>42533.353506944448</v>
      </c>
      <c r="M557">
        <f t="shared" si="26"/>
        <v>2016</v>
      </c>
      <c r="N557" t="b">
        <v>0</v>
      </c>
      <c r="O557">
        <v>0</v>
      </c>
      <c r="P557" t="b">
        <v>0</v>
      </c>
      <c r="Q557" t="s">
        <v>8270</v>
      </c>
    </row>
    <row r="558" spans="1:17" ht="29.5" x14ac:dyDescent="0.7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0">
        <f t="shared" si="24"/>
        <v>42345.860150462962</v>
      </c>
      <c r="L558" s="10">
        <f t="shared" si="25"/>
        <v>42375.860150462962</v>
      </c>
      <c r="M558">
        <f t="shared" si="26"/>
        <v>2016</v>
      </c>
      <c r="N558" t="b">
        <v>0</v>
      </c>
      <c r="O558">
        <v>1</v>
      </c>
      <c r="P558" t="b">
        <v>0</v>
      </c>
      <c r="Q558" t="s">
        <v>8270</v>
      </c>
    </row>
    <row r="559" spans="1:17" ht="44.25" x14ac:dyDescent="0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0">
        <f t="shared" si="24"/>
        <v>42676.942164351851</v>
      </c>
      <c r="L559" s="10">
        <f t="shared" si="25"/>
        <v>42706.983831018515</v>
      </c>
      <c r="M559">
        <f t="shared" si="26"/>
        <v>2016</v>
      </c>
      <c r="N559" t="b">
        <v>0</v>
      </c>
      <c r="O559">
        <v>20</v>
      </c>
      <c r="P559" t="b">
        <v>0</v>
      </c>
      <c r="Q559" t="s">
        <v>8270</v>
      </c>
    </row>
    <row r="560" spans="1:17" ht="44.25" x14ac:dyDescent="0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0">
        <f t="shared" si="24"/>
        <v>42057.883159722223</v>
      </c>
      <c r="L560" s="10">
        <f t="shared" si="25"/>
        <v>42087.841493055559</v>
      </c>
      <c r="M560">
        <f t="shared" si="26"/>
        <v>2015</v>
      </c>
      <c r="N560" t="b">
        <v>0</v>
      </c>
      <c r="O560">
        <v>0</v>
      </c>
      <c r="P560" t="b">
        <v>0</v>
      </c>
      <c r="Q560" t="s">
        <v>8270</v>
      </c>
    </row>
    <row r="561" spans="1:17" ht="59" x14ac:dyDescent="0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0">
        <f t="shared" si="24"/>
        <v>42321.283101851848</v>
      </c>
      <c r="L561" s="10">
        <f t="shared" si="25"/>
        <v>42351.283101851848</v>
      </c>
      <c r="M561">
        <f t="shared" si="26"/>
        <v>2015</v>
      </c>
      <c r="N561" t="b">
        <v>0</v>
      </c>
      <c r="O561">
        <v>1</v>
      </c>
      <c r="P561" t="b">
        <v>0</v>
      </c>
      <c r="Q561" t="s">
        <v>8270</v>
      </c>
    </row>
    <row r="562" spans="1:17" ht="44.25" x14ac:dyDescent="0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0">
        <f t="shared" si="24"/>
        <v>41960.771354166667</v>
      </c>
      <c r="L562" s="10">
        <f t="shared" si="25"/>
        <v>41990.771354166667</v>
      </c>
      <c r="M562">
        <f t="shared" si="26"/>
        <v>2014</v>
      </c>
      <c r="N562" t="b">
        <v>0</v>
      </c>
      <c r="O562">
        <v>3</v>
      </c>
      <c r="P562" t="b">
        <v>0</v>
      </c>
      <c r="Q562" t="s">
        <v>8270</v>
      </c>
    </row>
    <row r="563" spans="1:17" ht="44.25" x14ac:dyDescent="0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0">
        <f t="shared" si="24"/>
        <v>42268.658715277779</v>
      </c>
      <c r="L563" s="10">
        <f t="shared" si="25"/>
        <v>42303.658715277779</v>
      </c>
      <c r="M563">
        <f t="shared" si="26"/>
        <v>2015</v>
      </c>
      <c r="N563" t="b">
        <v>0</v>
      </c>
      <c r="O563">
        <v>2</v>
      </c>
      <c r="P563" t="b">
        <v>0</v>
      </c>
      <c r="Q563" t="s">
        <v>8270</v>
      </c>
    </row>
    <row r="564" spans="1:17" ht="44.25" x14ac:dyDescent="0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0">
        <f t="shared" si="24"/>
        <v>42692.389062500006</v>
      </c>
      <c r="L564" s="10">
        <f t="shared" si="25"/>
        <v>42722.389062500006</v>
      </c>
      <c r="M564">
        <f t="shared" si="26"/>
        <v>2016</v>
      </c>
      <c r="N564" t="b">
        <v>0</v>
      </c>
      <c r="O564">
        <v>0</v>
      </c>
      <c r="P564" t="b">
        <v>0</v>
      </c>
      <c r="Q564" t="s">
        <v>8270</v>
      </c>
    </row>
    <row r="565" spans="1:17" ht="44.25" x14ac:dyDescent="0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0">
        <f t="shared" si="24"/>
        <v>42022.069988425923</v>
      </c>
      <c r="L565" s="10">
        <f t="shared" si="25"/>
        <v>42052.069988425923</v>
      </c>
      <c r="M565">
        <f t="shared" si="26"/>
        <v>2015</v>
      </c>
      <c r="N565" t="b">
        <v>0</v>
      </c>
      <c r="O565">
        <v>2</v>
      </c>
      <c r="P565" t="b">
        <v>0</v>
      </c>
      <c r="Q565" t="s">
        <v>8270</v>
      </c>
    </row>
    <row r="566" spans="1:17" ht="59" x14ac:dyDescent="0.7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0">
        <f t="shared" si="24"/>
        <v>42411.942997685182</v>
      </c>
      <c r="L566" s="10">
        <f t="shared" si="25"/>
        <v>42441.942997685182</v>
      </c>
      <c r="M566">
        <f t="shared" si="26"/>
        <v>2016</v>
      </c>
      <c r="N566" t="b">
        <v>0</v>
      </c>
      <c r="O566">
        <v>1</v>
      </c>
      <c r="P566" t="b">
        <v>0</v>
      </c>
      <c r="Q566" t="s">
        <v>8270</v>
      </c>
    </row>
    <row r="567" spans="1:17" ht="44.25" x14ac:dyDescent="0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0">
        <f t="shared" si="24"/>
        <v>42165.785289351858</v>
      </c>
      <c r="L567" s="10">
        <f t="shared" si="25"/>
        <v>42195.785289351858</v>
      </c>
      <c r="M567">
        <f t="shared" si="26"/>
        <v>2015</v>
      </c>
      <c r="N567" t="b">
        <v>0</v>
      </c>
      <c r="O567">
        <v>0</v>
      </c>
      <c r="P567" t="b">
        <v>0</v>
      </c>
      <c r="Q567" t="s">
        <v>8270</v>
      </c>
    </row>
    <row r="568" spans="1:17" ht="44.25" x14ac:dyDescent="0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0">
        <f t="shared" si="24"/>
        <v>42535.68440972222</v>
      </c>
      <c r="L568" s="10">
        <f t="shared" si="25"/>
        <v>42565.68440972222</v>
      </c>
      <c r="M568">
        <f t="shared" si="26"/>
        <v>2016</v>
      </c>
      <c r="N568" t="b">
        <v>0</v>
      </c>
      <c r="O568">
        <v>1</v>
      </c>
      <c r="P568" t="b">
        <v>0</v>
      </c>
      <c r="Q568" t="s">
        <v>8270</v>
      </c>
    </row>
    <row r="569" spans="1:17" ht="44.25" x14ac:dyDescent="0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0">
        <f t="shared" si="24"/>
        <v>41975.842523148152</v>
      </c>
      <c r="L569" s="10">
        <f t="shared" si="25"/>
        <v>42005.842523148152</v>
      </c>
      <c r="M569">
        <f t="shared" si="26"/>
        <v>2015</v>
      </c>
      <c r="N569" t="b">
        <v>0</v>
      </c>
      <c r="O569">
        <v>0</v>
      </c>
      <c r="P569" t="b">
        <v>0</v>
      </c>
      <c r="Q569" t="s">
        <v>8270</v>
      </c>
    </row>
    <row r="570" spans="1:17" ht="59" x14ac:dyDescent="0.7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0">
        <f t="shared" si="24"/>
        <v>42348.9215625</v>
      </c>
      <c r="L570" s="10">
        <f t="shared" si="25"/>
        <v>42385.458333333328</v>
      </c>
      <c r="M570">
        <f t="shared" si="26"/>
        <v>2016</v>
      </c>
      <c r="N570" t="b">
        <v>0</v>
      </c>
      <c r="O570">
        <v>5</v>
      </c>
      <c r="P570" t="b">
        <v>0</v>
      </c>
      <c r="Q570" t="s">
        <v>8270</v>
      </c>
    </row>
    <row r="571" spans="1:17" ht="44.25" x14ac:dyDescent="0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0">
        <f t="shared" si="24"/>
        <v>42340.847361111111</v>
      </c>
      <c r="L571" s="10">
        <f t="shared" si="25"/>
        <v>42370.847361111111</v>
      </c>
      <c r="M571">
        <f t="shared" si="26"/>
        <v>2016</v>
      </c>
      <c r="N571" t="b">
        <v>0</v>
      </c>
      <c r="O571">
        <v>1</v>
      </c>
      <c r="P571" t="b">
        <v>0</v>
      </c>
      <c r="Q571" t="s">
        <v>8270</v>
      </c>
    </row>
    <row r="572" spans="1:17" ht="29.5" x14ac:dyDescent="0.7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0">
        <f t="shared" si="24"/>
        <v>42388.798252314817</v>
      </c>
      <c r="L572" s="10">
        <f t="shared" si="25"/>
        <v>42418.798252314817</v>
      </c>
      <c r="M572">
        <f t="shared" si="26"/>
        <v>2016</v>
      </c>
      <c r="N572" t="b">
        <v>0</v>
      </c>
      <c r="O572">
        <v>1</v>
      </c>
      <c r="P572" t="b">
        <v>0</v>
      </c>
      <c r="Q572" t="s">
        <v>8270</v>
      </c>
    </row>
    <row r="573" spans="1:17" ht="44.25" x14ac:dyDescent="0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0">
        <f t="shared" si="24"/>
        <v>42192.816238425927</v>
      </c>
      <c r="L573" s="10">
        <f t="shared" si="25"/>
        <v>42212.165972222225</v>
      </c>
      <c r="M573">
        <f t="shared" si="26"/>
        <v>2015</v>
      </c>
      <c r="N573" t="b">
        <v>0</v>
      </c>
      <c r="O573">
        <v>2</v>
      </c>
      <c r="P573" t="b">
        <v>0</v>
      </c>
      <c r="Q573" t="s">
        <v>8270</v>
      </c>
    </row>
    <row r="574" spans="1:17" ht="44.25" x14ac:dyDescent="0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0">
        <f t="shared" si="24"/>
        <v>42282.71629629629</v>
      </c>
      <c r="L574" s="10">
        <f t="shared" si="25"/>
        <v>42312.757962962962</v>
      </c>
      <c r="M574">
        <f t="shared" si="26"/>
        <v>2015</v>
      </c>
      <c r="N574" t="b">
        <v>0</v>
      </c>
      <c r="O574">
        <v>0</v>
      </c>
      <c r="P574" t="b">
        <v>0</v>
      </c>
      <c r="Q574" t="s">
        <v>8270</v>
      </c>
    </row>
    <row r="575" spans="1:17" ht="59" x14ac:dyDescent="0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0">
        <f t="shared" si="24"/>
        <v>41963.050127314811</v>
      </c>
      <c r="L575" s="10">
        <f t="shared" si="25"/>
        <v>42022.05</v>
      </c>
      <c r="M575">
        <f t="shared" si="26"/>
        <v>2015</v>
      </c>
      <c r="N575" t="b">
        <v>0</v>
      </c>
      <c r="O575">
        <v>9</v>
      </c>
      <c r="P575" t="b">
        <v>0</v>
      </c>
      <c r="Q575" t="s">
        <v>8270</v>
      </c>
    </row>
    <row r="576" spans="1:17" ht="44.25" x14ac:dyDescent="0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0">
        <f t="shared" si="24"/>
        <v>42632.443368055552</v>
      </c>
      <c r="L576" s="10">
        <f t="shared" si="25"/>
        <v>42662.443368055552</v>
      </c>
      <c r="M576">
        <f t="shared" si="26"/>
        <v>2016</v>
      </c>
      <c r="N576" t="b">
        <v>0</v>
      </c>
      <c r="O576">
        <v>4</v>
      </c>
      <c r="P576" t="b">
        <v>0</v>
      </c>
      <c r="Q576" t="s">
        <v>8270</v>
      </c>
    </row>
    <row r="577" spans="1:17" ht="59" x14ac:dyDescent="0.7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0">
        <f t="shared" si="24"/>
        <v>42138.692627314813</v>
      </c>
      <c r="L577" s="10">
        <f t="shared" si="25"/>
        <v>42168.692627314813</v>
      </c>
      <c r="M577">
        <f t="shared" si="26"/>
        <v>2015</v>
      </c>
      <c r="N577" t="b">
        <v>0</v>
      </c>
      <c r="O577">
        <v>4</v>
      </c>
      <c r="P577" t="b">
        <v>0</v>
      </c>
      <c r="Q577" t="s">
        <v>8270</v>
      </c>
    </row>
    <row r="578" spans="1:17" ht="44.25" x14ac:dyDescent="0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0">
        <f t="shared" si="24"/>
        <v>42031.471666666665</v>
      </c>
      <c r="L578" s="10">
        <f t="shared" si="25"/>
        <v>42091.43</v>
      </c>
      <c r="M578">
        <f t="shared" si="26"/>
        <v>2015</v>
      </c>
      <c r="N578" t="b">
        <v>0</v>
      </c>
      <c r="O578">
        <v>1</v>
      </c>
      <c r="P578" t="b">
        <v>0</v>
      </c>
      <c r="Q578" t="s">
        <v>8270</v>
      </c>
    </row>
    <row r="579" spans="1:17" ht="44.25" x14ac:dyDescent="0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0">
        <f t="shared" ref="K579:K642" si="27">(((J579/60)/60)/24)+DATE(1970,1,1)</f>
        <v>42450.589143518519</v>
      </c>
      <c r="L579" s="10">
        <f t="shared" ref="L579:L642" si="28">(((I579/60)/60)/24)+DATE(1970,1,1)</f>
        <v>42510.589143518519</v>
      </c>
      <c r="M579">
        <f t="shared" ref="M579:M642" si="29">YEAR(L579)</f>
        <v>2016</v>
      </c>
      <c r="N579" t="b">
        <v>0</v>
      </c>
      <c r="O579">
        <v>1</v>
      </c>
      <c r="P579" t="b">
        <v>0</v>
      </c>
      <c r="Q579" t="s">
        <v>8270</v>
      </c>
    </row>
    <row r="580" spans="1:17" ht="29.5" x14ac:dyDescent="0.7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0">
        <f t="shared" si="27"/>
        <v>42230.578622685185</v>
      </c>
      <c r="L580" s="10">
        <f t="shared" si="28"/>
        <v>42254.578622685185</v>
      </c>
      <c r="M580">
        <f t="shared" si="29"/>
        <v>2015</v>
      </c>
      <c r="N580" t="b">
        <v>0</v>
      </c>
      <c r="O580">
        <v>7</v>
      </c>
      <c r="P580" t="b">
        <v>0</v>
      </c>
      <c r="Q580" t="s">
        <v>8270</v>
      </c>
    </row>
    <row r="581" spans="1:17" ht="29.5" x14ac:dyDescent="0.7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0">
        <f t="shared" si="27"/>
        <v>41968.852118055554</v>
      </c>
      <c r="L581" s="10">
        <f t="shared" si="28"/>
        <v>41998.852118055554</v>
      </c>
      <c r="M581">
        <f t="shared" si="29"/>
        <v>2014</v>
      </c>
      <c r="N581" t="b">
        <v>0</v>
      </c>
      <c r="O581">
        <v>5</v>
      </c>
      <c r="P581" t="b">
        <v>0</v>
      </c>
      <c r="Q581" t="s">
        <v>8270</v>
      </c>
    </row>
    <row r="582" spans="1:17" ht="44.25" x14ac:dyDescent="0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0">
        <f t="shared" si="27"/>
        <v>42605.908182870371</v>
      </c>
      <c r="L582" s="10">
        <f t="shared" si="28"/>
        <v>42635.908182870371</v>
      </c>
      <c r="M582">
        <f t="shared" si="29"/>
        <v>2016</v>
      </c>
      <c r="N582" t="b">
        <v>0</v>
      </c>
      <c r="O582">
        <v>1</v>
      </c>
      <c r="P582" t="b">
        <v>0</v>
      </c>
      <c r="Q582" t="s">
        <v>8270</v>
      </c>
    </row>
    <row r="583" spans="1:17" ht="44.25" x14ac:dyDescent="0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0">
        <f t="shared" si="27"/>
        <v>42188.012777777782</v>
      </c>
      <c r="L583" s="10">
        <f t="shared" si="28"/>
        <v>42218.012777777782</v>
      </c>
      <c r="M583">
        <f t="shared" si="29"/>
        <v>2015</v>
      </c>
      <c r="N583" t="b">
        <v>0</v>
      </c>
      <c r="O583">
        <v>0</v>
      </c>
      <c r="P583" t="b">
        <v>0</v>
      </c>
      <c r="Q583" t="s">
        <v>8270</v>
      </c>
    </row>
    <row r="584" spans="1:17" ht="59" x14ac:dyDescent="0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0">
        <f t="shared" si="27"/>
        <v>42055.739803240736</v>
      </c>
      <c r="L584" s="10">
        <f t="shared" si="28"/>
        <v>42078.75</v>
      </c>
      <c r="M584">
        <f t="shared" si="29"/>
        <v>2015</v>
      </c>
      <c r="N584" t="b">
        <v>0</v>
      </c>
      <c r="O584">
        <v>0</v>
      </c>
      <c r="P584" t="b">
        <v>0</v>
      </c>
      <c r="Q584" t="s">
        <v>8270</v>
      </c>
    </row>
    <row r="585" spans="1:17" ht="44.25" x14ac:dyDescent="0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0">
        <f t="shared" si="27"/>
        <v>42052.93850694444</v>
      </c>
      <c r="L585" s="10">
        <f t="shared" si="28"/>
        <v>42082.896840277783</v>
      </c>
      <c r="M585">
        <f t="shared" si="29"/>
        <v>2015</v>
      </c>
      <c r="N585" t="b">
        <v>0</v>
      </c>
      <c r="O585">
        <v>1</v>
      </c>
      <c r="P585" t="b">
        <v>0</v>
      </c>
      <c r="Q585" t="s">
        <v>8270</v>
      </c>
    </row>
    <row r="586" spans="1:17" ht="44.25" x14ac:dyDescent="0.7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0">
        <f t="shared" si="27"/>
        <v>42049.716620370367</v>
      </c>
      <c r="L586" s="10">
        <f t="shared" si="28"/>
        <v>42079.674953703703</v>
      </c>
      <c r="M586">
        <f t="shared" si="29"/>
        <v>2015</v>
      </c>
      <c r="N586" t="b">
        <v>0</v>
      </c>
      <c r="O586">
        <v>2</v>
      </c>
      <c r="P586" t="b">
        <v>0</v>
      </c>
      <c r="Q586" t="s">
        <v>8270</v>
      </c>
    </row>
    <row r="587" spans="1:17" ht="44.25" x14ac:dyDescent="0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0">
        <f t="shared" si="27"/>
        <v>42283.3909375</v>
      </c>
      <c r="L587" s="10">
        <f t="shared" si="28"/>
        <v>42339</v>
      </c>
      <c r="M587">
        <f t="shared" si="29"/>
        <v>2015</v>
      </c>
      <c r="N587" t="b">
        <v>0</v>
      </c>
      <c r="O587">
        <v>0</v>
      </c>
      <c r="P587" t="b">
        <v>0</v>
      </c>
      <c r="Q587" t="s">
        <v>8270</v>
      </c>
    </row>
    <row r="588" spans="1:17" ht="44.25" x14ac:dyDescent="0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0">
        <f t="shared" si="27"/>
        <v>42020.854247685187</v>
      </c>
      <c r="L588" s="10">
        <f t="shared" si="28"/>
        <v>42050.854247685187</v>
      </c>
      <c r="M588">
        <f t="shared" si="29"/>
        <v>2015</v>
      </c>
      <c r="N588" t="b">
        <v>0</v>
      </c>
      <c r="O588">
        <v>4</v>
      </c>
      <c r="P588" t="b">
        <v>0</v>
      </c>
      <c r="Q588" t="s">
        <v>8270</v>
      </c>
    </row>
    <row r="589" spans="1:17" ht="73.75" x14ac:dyDescent="0.7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0">
        <f t="shared" si="27"/>
        <v>42080.757326388892</v>
      </c>
      <c r="L589" s="10">
        <f t="shared" si="28"/>
        <v>42110.757326388892</v>
      </c>
      <c r="M589">
        <f t="shared" si="29"/>
        <v>2015</v>
      </c>
      <c r="N589" t="b">
        <v>0</v>
      </c>
      <c r="O589">
        <v>7</v>
      </c>
      <c r="P589" t="b">
        <v>0</v>
      </c>
      <c r="Q589" t="s">
        <v>8270</v>
      </c>
    </row>
    <row r="590" spans="1:17" ht="44.25" x14ac:dyDescent="0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0">
        <f t="shared" si="27"/>
        <v>42631.769513888896</v>
      </c>
      <c r="L590" s="10">
        <f t="shared" si="28"/>
        <v>42691.811180555553</v>
      </c>
      <c r="M590">
        <f t="shared" si="29"/>
        <v>2016</v>
      </c>
      <c r="N590" t="b">
        <v>0</v>
      </c>
      <c r="O590">
        <v>2</v>
      </c>
      <c r="P590" t="b">
        <v>0</v>
      </c>
      <c r="Q590" t="s">
        <v>8270</v>
      </c>
    </row>
    <row r="591" spans="1:17" x14ac:dyDescent="0.7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0">
        <f t="shared" si="27"/>
        <v>42178.614571759259</v>
      </c>
      <c r="L591" s="10">
        <f t="shared" si="28"/>
        <v>42193.614571759259</v>
      </c>
      <c r="M591">
        <f t="shared" si="29"/>
        <v>2015</v>
      </c>
      <c r="N591" t="b">
        <v>0</v>
      </c>
      <c r="O591">
        <v>1</v>
      </c>
      <c r="P591" t="b">
        <v>0</v>
      </c>
      <c r="Q591" t="s">
        <v>8270</v>
      </c>
    </row>
    <row r="592" spans="1:17" ht="59" x14ac:dyDescent="0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0">
        <f t="shared" si="27"/>
        <v>42377.554756944446</v>
      </c>
      <c r="L592" s="10">
        <f t="shared" si="28"/>
        <v>42408.542361111111</v>
      </c>
      <c r="M592">
        <f t="shared" si="29"/>
        <v>2016</v>
      </c>
      <c r="N592" t="b">
        <v>0</v>
      </c>
      <c r="O592">
        <v>9</v>
      </c>
      <c r="P592" t="b">
        <v>0</v>
      </c>
      <c r="Q592" t="s">
        <v>8270</v>
      </c>
    </row>
    <row r="593" spans="1:17" ht="44.25" x14ac:dyDescent="0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0">
        <f t="shared" si="27"/>
        <v>42177.543171296296</v>
      </c>
      <c r="L593" s="10">
        <f t="shared" si="28"/>
        <v>42207.543171296296</v>
      </c>
      <c r="M593">
        <f t="shared" si="29"/>
        <v>2015</v>
      </c>
      <c r="N593" t="b">
        <v>0</v>
      </c>
      <c r="O593">
        <v>2</v>
      </c>
      <c r="P593" t="b">
        <v>0</v>
      </c>
      <c r="Q593" t="s">
        <v>8270</v>
      </c>
    </row>
    <row r="594" spans="1:17" ht="44.25" x14ac:dyDescent="0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0">
        <f t="shared" si="27"/>
        <v>41946.232175925928</v>
      </c>
      <c r="L594" s="10">
        <f t="shared" si="28"/>
        <v>41976.232175925921</v>
      </c>
      <c r="M594">
        <f t="shared" si="29"/>
        <v>2014</v>
      </c>
      <c r="N594" t="b">
        <v>0</v>
      </c>
      <c r="O594">
        <v>1</v>
      </c>
      <c r="P594" t="b">
        <v>0</v>
      </c>
      <c r="Q594" t="s">
        <v>8270</v>
      </c>
    </row>
    <row r="595" spans="1:17" ht="59" x14ac:dyDescent="0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0">
        <f t="shared" si="27"/>
        <v>42070.677604166667</v>
      </c>
      <c r="L595" s="10">
        <f t="shared" si="28"/>
        <v>42100.635937500003</v>
      </c>
      <c r="M595">
        <f t="shared" si="29"/>
        <v>2015</v>
      </c>
      <c r="N595" t="b">
        <v>0</v>
      </c>
      <c r="O595">
        <v>7</v>
      </c>
      <c r="P595" t="b">
        <v>0</v>
      </c>
      <c r="Q595" t="s">
        <v>8270</v>
      </c>
    </row>
    <row r="596" spans="1:17" ht="29.5" x14ac:dyDescent="0.7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0">
        <f t="shared" si="27"/>
        <v>42446.780162037037</v>
      </c>
      <c r="L596" s="10">
        <f t="shared" si="28"/>
        <v>42476.780162037037</v>
      </c>
      <c r="M596">
        <f t="shared" si="29"/>
        <v>2016</v>
      </c>
      <c r="N596" t="b">
        <v>0</v>
      </c>
      <c r="O596">
        <v>2</v>
      </c>
      <c r="P596" t="b">
        <v>0</v>
      </c>
      <c r="Q596" t="s">
        <v>8270</v>
      </c>
    </row>
    <row r="597" spans="1:17" ht="44.25" x14ac:dyDescent="0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0">
        <f t="shared" si="27"/>
        <v>42083.069884259254</v>
      </c>
      <c r="L597" s="10">
        <f t="shared" si="28"/>
        <v>42128.069884259254</v>
      </c>
      <c r="M597">
        <f t="shared" si="29"/>
        <v>2015</v>
      </c>
      <c r="N597" t="b">
        <v>0</v>
      </c>
      <c r="O597">
        <v>8</v>
      </c>
      <c r="P597" t="b">
        <v>0</v>
      </c>
      <c r="Q597" t="s">
        <v>8270</v>
      </c>
    </row>
    <row r="598" spans="1:17" ht="44.25" x14ac:dyDescent="0.7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0">
        <f t="shared" si="27"/>
        <v>42646.896898148145</v>
      </c>
      <c r="L598" s="10">
        <f t="shared" si="28"/>
        <v>42676.896898148145</v>
      </c>
      <c r="M598">
        <f t="shared" si="29"/>
        <v>2016</v>
      </c>
      <c r="N598" t="b">
        <v>0</v>
      </c>
      <c r="O598">
        <v>2</v>
      </c>
      <c r="P598" t="b">
        <v>0</v>
      </c>
      <c r="Q598" t="s">
        <v>8270</v>
      </c>
    </row>
    <row r="599" spans="1:17" ht="44.25" x14ac:dyDescent="0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0">
        <f t="shared" si="27"/>
        <v>42545.705266203702</v>
      </c>
      <c r="L599" s="10">
        <f t="shared" si="28"/>
        <v>42582.666666666672</v>
      </c>
      <c r="M599">
        <f t="shared" si="29"/>
        <v>2016</v>
      </c>
      <c r="N599" t="b">
        <v>0</v>
      </c>
      <c r="O599">
        <v>2</v>
      </c>
      <c r="P599" t="b">
        <v>0</v>
      </c>
      <c r="Q599" t="s">
        <v>8270</v>
      </c>
    </row>
    <row r="600" spans="1:17" ht="29.5" x14ac:dyDescent="0.7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0">
        <f t="shared" si="27"/>
        <v>41948.00209490741</v>
      </c>
      <c r="L600" s="10">
        <f t="shared" si="28"/>
        <v>41978.00209490741</v>
      </c>
      <c r="M600">
        <f t="shared" si="29"/>
        <v>2014</v>
      </c>
      <c r="N600" t="b">
        <v>0</v>
      </c>
      <c r="O600">
        <v>7</v>
      </c>
      <c r="P600" t="b">
        <v>0</v>
      </c>
      <c r="Q600" t="s">
        <v>8270</v>
      </c>
    </row>
    <row r="601" spans="1:17" ht="44.25" x14ac:dyDescent="0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0">
        <f t="shared" si="27"/>
        <v>42047.812523148154</v>
      </c>
      <c r="L601" s="10">
        <f t="shared" si="28"/>
        <v>42071.636111111111</v>
      </c>
      <c r="M601">
        <f t="shared" si="29"/>
        <v>2015</v>
      </c>
      <c r="N601" t="b">
        <v>0</v>
      </c>
      <c r="O601">
        <v>2</v>
      </c>
      <c r="P601" t="b">
        <v>0</v>
      </c>
      <c r="Q601" t="s">
        <v>8270</v>
      </c>
    </row>
    <row r="602" spans="1:17" ht="29.5" x14ac:dyDescent="0.7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0">
        <f t="shared" si="27"/>
        <v>42073.798171296294</v>
      </c>
      <c r="L602" s="10">
        <f t="shared" si="28"/>
        <v>42133.798171296294</v>
      </c>
      <c r="M602">
        <f t="shared" si="29"/>
        <v>2015</v>
      </c>
      <c r="N602" t="b">
        <v>0</v>
      </c>
      <c r="O602">
        <v>1</v>
      </c>
      <c r="P602" t="b">
        <v>0</v>
      </c>
      <c r="Q602" t="s">
        <v>8270</v>
      </c>
    </row>
    <row r="603" spans="1:17" ht="44.25" x14ac:dyDescent="0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0">
        <f t="shared" si="27"/>
        <v>41969.858090277776</v>
      </c>
      <c r="L603" s="10">
        <f t="shared" si="28"/>
        <v>41999.858090277776</v>
      </c>
      <c r="M603">
        <f t="shared" si="29"/>
        <v>2014</v>
      </c>
      <c r="N603" t="b">
        <v>0</v>
      </c>
      <c r="O603">
        <v>6</v>
      </c>
      <c r="P603" t="b">
        <v>0</v>
      </c>
      <c r="Q603" t="s">
        <v>8270</v>
      </c>
    </row>
    <row r="604" spans="1:17" ht="44.25" x14ac:dyDescent="0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0">
        <f t="shared" si="27"/>
        <v>42143.79415509259</v>
      </c>
      <c r="L604" s="10">
        <f t="shared" si="28"/>
        <v>42173.79415509259</v>
      </c>
      <c r="M604">
        <f t="shared" si="29"/>
        <v>2015</v>
      </c>
      <c r="N604" t="b">
        <v>0</v>
      </c>
      <c r="O604">
        <v>0</v>
      </c>
      <c r="P604" t="b">
        <v>0</v>
      </c>
      <c r="Q604" t="s">
        <v>8270</v>
      </c>
    </row>
    <row r="605" spans="1:17" ht="44.25" x14ac:dyDescent="0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0">
        <f t="shared" si="27"/>
        <v>41835.639155092591</v>
      </c>
      <c r="L605" s="10">
        <f t="shared" si="28"/>
        <v>41865.639155092591</v>
      </c>
      <c r="M605">
        <f t="shared" si="29"/>
        <v>2014</v>
      </c>
      <c r="N605" t="b">
        <v>0</v>
      </c>
      <c r="O605">
        <v>13</v>
      </c>
      <c r="P605" t="b">
        <v>0</v>
      </c>
      <c r="Q605" t="s">
        <v>8270</v>
      </c>
    </row>
    <row r="606" spans="1:17" ht="44.25" x14ac:dyDescent="0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0">
        <f t="shared" si="27"/>
        <v>41849.035370370373</v>
      </c>
      <c r="L606" s="10">
        <f t="shared" si="28"/>
        <v>41879.035370370373</v>
      </c>
      <c r="M606">
        <f t="shared" si="29"/>
        <v>2014</v>
      </c>
      <c r="N606" t="b">
        <v>0</v>
      </c>
      <c r="O606">
        <v>0</v>
      </c>
      <c r="P606" t="b">
        <v>0</v>
      </c>
      <c r="Q606" t="s">
        <v>8270</v>
      </c>
    </row>
    <row r="607" spans="1:17" ht="29.5" x14ac:dyDescent="0.7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0">
        <f t="shared" si="27"/>
        <v>42194.357731481476</v>
      </c>
      <c r="L607" s="10">
        <f t="shared" si="28"/>
        <v>42239.357731481476</v>
      </c>
      <c r="M607">
        <f t="shared" si="29"/>
        <v>2015</v>
      </c>
      <c r="N607" t="b">
        <v>0</v>
      </c>
      <c r="O607">
        <v>8</v>
      </c>
      <c r="P607" t="b">
        <v>0</v>
      </c>
      <c r="Q607" t="s">
        <v>8270</v>
      </c>
    </row>
    <row r="608" spans="1:17" ht="59" x14ac:dyDescent="0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0">
        <f t="shared" si="27"/>
        <v>42102.650567129633</v>
      </c>
      <c r="L608" s="10">
        <f t="shared" si="28"/>
        <v>42148.625</v>
      </c>
      <c r="M608">
        <f t="shared" si="29"/>
        <v>2015</v>
      </c>
      <c r="N608" t="b">
        <v>0</v>
      </c>
      <c r="O608">
        <v>1</v>
      </c>
      <c r="P608" t="b">
        <v>0</v>
      </c>
      <c r="Q608" t="s">
        <v>8270</v>
      </c>
    </row>
    <row r="609" spans="1:17" ht="44.25" x14ac:dyDescent="0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0">
        <f t="shared" si="27"/>
        <v>42300.825648148151</v>
      </c>
      <c r="L609" s="10">
        <f t="shared" si="28"/>
        <v>42330.867314814815</v>
      </c>
      <c r="M609">
        <f t="shared" si="29"/>
        <v>2015</v>
      </c>
      <c r="N609" t="b">
        <v>0</v>
      </c>
      <c r="O609">
        <v>0</v>
      </c>
      <c r="P609" t="b">
        <v>0</v>
      </c>
      <c r="Q609" t="s">
        <v>8270</v>
      </c>
    </row>
    <row r="610" spans="1:17" ht="44.25" x14ac:dyDescent="0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0">
        <f t="shared" si="27"/>
        <v>42140.921064814815</v>
      </c>
      <c r="L610" s="10">
        <f t="shared" si="28"/>
        <v>42170.921064814815</v>
      </c>
      <c r="M610">
        <f t="shared" si="29"/>
        <v>2015</v>
      </c>
      <c r="N610" t="b">
        <v>0</v>
      </c>
      <c r="O610">
        <v>5</v>
      </c>
      <c r="P610" t="b">
        <v>0</v>
      </c>
      <c r="Q610" t="s">
        <v>8270</v>
      </c>
    </row>
    <row r="611" spans="1:17" ht="44.25" x14ac:dyDescent="0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0">
        <f t="shared" si="27"/>
        <v>42307.034074074079</v>
      </c>
      <c r="L611" s="10">
        <f t="shared" si="28"/>
        <v>42337.075740740736</v>
      </c>
      <c r="M611">
        <f t="shared" si="29"/>
        <v>2015</v>
      </c>
      <c r="N611" t="b">
        <v>0</v>
      </c>
      <c r="O611">
        <v>1</v>
      </c>
      <c r="P611" t="b">
        <v>0</v>
      </c>
      <c r="Q611" t="s">
        <v>8270</v>
      </c>
    </row>
    <row r="612" spans="1:17" ht="44.25" x14ac:dyDescent="0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0">
        <f t="shared" si="27"/>
        <v>42086.83085648148</v>
      </c>
      <c r="L612" s="10">
        <f t="shared" si="28"/>
        <v>42116.83085648148</v>
      </c>
      <c r="M612">
        <f t="shared" si="29"/>
        <v>2015</v>
      </c>
      <c r="N612" t="b">
        <v>0</v>
      </c>
      <c r="O612">
        <v>0</v>
      </c>
      <c r="P612" t="b">
        <v>0</v>
      </c>
      <c r="Q612" t="s">
        <v>8270</v>
      </c>
    </row>
    <row r="613" spans="1:17" ht="44.25" x14ac:dyDescent="0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0">
        <f t="shared" si="27"/>
        <v>42328.560613425929</v>
      </c>
      <c r="L613" s="10">
        <f t="shared" si="28"/>
        <v>42388.560613425929</v>
      </c>
      <c r="M613">
        <f t="shared" si="29"/>
        <v>2016</v>
      </c>
      <c r="N613" t="b">
        <v>0</v>
      </c>
      <c r="O613">
        <v>0</v>
      </c>
      <c r="P613" t="b">
        <v>0</v>
      </c>
      <c r="Q613" t="s">
        <v>8270</v>
      </c>
    </row>
    <row r="614" spans="1:17" ht="29.5" x14ac:dyDescent="0.7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0">
        <f t="shared" si="27"/>
        <v>42585.031782407401</v>
      </c>
      <c r="L614" s="10">
        <f t="shared" si="28"/>
        <v>42615.031782407401</v>
      </c>
      <c r="M614">
        <f t="shared" si="29"/>
        <v>2016</v>
      </c>
      <c r="N614" t="b">
        <v>0</v>
      </c>
      <c r="O614">
        <v>0</v>
      </c>
      <c r="P614" t="b">
        <v>0</v>
      </c>
      <c r="Q614" t="s">
        <v>8270</v>
      </c>
    </row>
    <row r="615" spans="1:17" ht="44.25" x14ac:dyDescent="0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0">
        <f t="shared" si="27"/>
        <v>42247.496759259258</v>
      </c>
      <c r="L615" s="10">
        <f t="shared" si="28"/>
        <v>42278.207638888889</v>
      </c>
      <c r="M615">
        <f t="shared" si="29"/>
        <v>2015</v>
      </c>
      <c r="N615" t="b">
        <v>0</v>
      </c>
      <c r="O615">
        <v>121</v>
      </c>
      <c r="P615" t="b">
        <v>0</v>
      </c>
      <c r="Q615" t="s">
        <v>8270</v>
      </c>
    </row>
    <row r="616" spans="1:17" ht="44.25" x14ac:dyDescent="0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0">
        <f t="shared" si="27"/>
        <v>42515.061805555553</v>
      </c>
      <c r="L616" s="10">
        <f t="shared" si="28"/>
        <v>42545.061805555553</v>
      </c>
      <c r="M616">
        <f t="shared" si="29"/>
        <v>2016</v>
      </c>
      <c r="N616" t="b">
        <v>0</v>
      </c>
      <c r="O616">
        <v>0</v>
      </c>
      <c r="P616" t="b">
        <v>0</v>
      </c>
      <c r="Q616" t="s">
        <v>8270</v>
      </c>
    </row>
    <row r="617" spans="1:17" ht="44.25" x14ac:dyDescent="0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0">
        <f t="shared" si="27"/>
        <v>42242.122210648144</v>
      </c>
      <c r="L617" s="10">
        <f t="shared" si="28"/>
        <v>42272.122210648144</v>
      </c>
      <c r="M617">
        <f t="shared" si="29"/>
        <v>2015</v>
      </c>
      <c r="N617" t="b">
        <v>0</v>
      </c>
      <c r="O617">
        <v>0</v>
      </c>
      <c r="P617" t="b">
        <v>0</v>
      </c>
      <c r="Q617" t="s">
        <v>8270</v>
      </c>
    </row>
    <row r="618" spans="1:17" ht="44.25" x14ac:dyDescent="0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0">
        <f t="shared" si="27"/>
        <v>42761.376238425932</v>
      </c>
      <c r="L618" s="10">
        <f t="shared" si="28"/>
        <v>42791.376238425932</v>
      </c>
      <c r="M618">
        <f t="shared" si="29"/>
        <v>2017</v>
      </c>
      <c r="N618" t="b">
        <v>0</v>
      </c>
      <c r="O618">
        <v>0</v>
      </c>
      <c r="P618" t="b">
        <v>0</v>
      </c>
      <c r="Q618" t="s">
        <v>8270</v>
      </c>
    </row>
    <row r="619" spans="1:17" ht="59" x14ac:dyDescent="0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0">
        <f t="shared" si="27"/>
        <v>42087.343090277776</v>
      </c>
      <c r="L619" s="10">
        <f t="shared" si="28"/>
        <v>42132.343090277776</v>
      </c>
      <c r="M619">
        <f t="shared" si="29"/>
        <v>2015</v>
      </c>
      <c r="N619" t="b">
        <v>0</v>
      </c>
      <c r="O619">
        <v>3</v>
      </c>
      <c r="P619" t="b">
        <v>0</v>
      </c>
      <c r="Q619" t="s">
        <v>8270</v>
      </c>
    </row>
    <row r="620" spans="1:17" ht="44.25" x14ac:dyDescent="0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0">
        <f t="shared" si="27"/>
        <v>42317.810219907406</v>
      </c>
      <c r="L620" s="10">
        <f t="shared" si="28"/>
        <v>42347.810219907406</v>
      </c>
      <c r="M620">
        <f t="shared" si="29"/>
        <v>2015</v>
      </c>
      <c r="N620" t="b">
        <v>0</v>
      </c>
      <c r="O620">
        <v>0</v>
      </c>
      <c r="P620" t="b">
        <v>0</v>
      </c>
      <c r="Q620" t="s">
        <v>8270</v>
      </c>
    </row>
    <row r="621" spans="1:17" ht="29.5" x14ac:dyDescent="0.7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0">
        <f t="shared" si="27"/>
        <v>41908.650347222225</v>
      </c>
      <c r="L621" s="10">
        <f t="shared" si="28"/>
        <v>41968.692013888889</v>
      </c>
      <c r="M621">
        <f t="shared" si="29"/>
        <v>2014</v>
      </c>
      <c r="N621" t="b">
        <v>0</v>
      </c>
      <c r="O621">
        <v>1</v>
      </c>
      <c r="P621" t="b">
        <v>0</v>
      </c>
      <c r="Q621" t="s">
        <v>8270</v>
      </c>
    </row>
    <row r="622" spans="1:17" ht="44.25" x14ac:dyDescent="0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0">
        <f t="shared" si="27"/>
        <v>41831.716874999998</v>
      </c>
      <c r="L622" s="10">
        <f t="shared" si="28"/>
        <v>41876.716874999998</v>
      </c>
      <c r="M622">
        <f t="shared" si="29"/>
        <v>2014</v>
      </c>
      <c r="N622" t="b">
        <v>0</v>
      </c>
      <c r="O622">
        <v>1</v>
      </c>
      <c r="P622" t="b">
        <v>0</v>
      </c>
      <c r="Q622" t="s">
        <v>8270</v>
      </c>
    </row>
    <row r="623" spans="1:17" ht="44.25" x14ac:dyDescent="0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0">
        <f t="shared" si="27"/>
        <v>42528.987696759257</v>
      </c>
      <c r="L623" s="10">
        <f t="shared" si="28"/>
        <v>42558.987696759257</v>
      </c>
      <c r="M623">
        <f t="shared" si="29"/>
        <v>2016</v>
      </c>
      <c r="N623" t="b">
        <v>0</v>
      </c>
      <c r="O623">
        <v>3</v>
      </c>
      <c r="P623" t="b">
        <v>0</v>
      </c>
      <c r="Q623" t="s">
        <v>8270</v>
      </c>
    </row>
    <row r="624" spans="1:17" ht="44.25" x14ac:dyDescent="0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0">
        <f t="shared" si="27"/>
        <v>42532.774745370371</v>
      </c>
      <c r="L624" s="10">
        <f t="shared" si="28"/>
        <v>42552.774745370371</v>
      </c>
      <c r="M624">
        <f t="shared" si="29"/>
        <v>2016</v>
      </c>
      <c r="N624" t="b">
        <v>0</v>
      </c>
      <c r="O624">
        <v>9</v>
      </c>
      <c r="P624" t="b">
        <v>0</v>
      </c>
      <c r="Q624" t="s">
        <v>8270</v>
      </c>
    </row>
    <row r="625" spans="1:17" ht="59" x14ac:dyDescent="0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0">
        <f t="shared" si="27"/>
        <v>42122.009224537032</v>
      </c>
      <c r="L625" s="10">
        <f t="shared" si="28"/>
        <v>42152.009224537032</v>
      </c>
      <c r="M625">
        <f t="shared" si="29"/>
        <v>2015</v>
      </c>
      <c r="N625" t="b">
        <v>0</v>
      </c>
      <c r="O625">
        <v>0</v>
      </c>
      <c r="P625" t="b">
        <v>0</v>
      </c>
      <c r="Q625" t="s">
        <v>8270</v>
      </c>
    </row>
    <row r="626" spans="1:17" ht="44.25" x14ac:dyDescent="0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0">
        <f t="shared" si="27"/>
        <v>42108.988900462966</v>
      </c>
      <c r="L626" s="10">
        <f t="shared" si="28"/>
        <v>42138.988900462966</v>
      </c>
      <c r="M626">
        <f t="shared" si="29"/>
        <v>2015</v>
      </c>
      <c r="N626" t="b">
        <v>0</v>
      </c>
      <c r="O626">
        <v>0</v>
      </c>
      <c r="P626" t="b">
        <v>0</v>
      </c>
      <c r="Q626" t="s">
        <v>8270</v>
      </c>
    </row>
    <row r="627" spans="1:17" ht="44.25" x14ac:dyDescent="0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0">
        <f t="shared" si="27"/>
        <v>42790.895567129628</v>
      </c>
      <c r="L627" s="10">
        <f t="shared" si="28"/>
        <v>42820.853900462964</v>
      </c>
      <c r="M627">
        <f t="shared" si="29"/>
        <v>2017</v>
      </c>
      <c r="N627" t="b">
        <v>0</v>
      </c>
      <c r="O627">
        <v>0</v>
      </c>
      <c r="P627" t="b">
        <v>0</v>
      </c>
      <c r="Q627" t="s">
        <v>8270</v>
      </c>
    </row>
    <row r="628" spans="1:17" ht="44.25" x14ac:dyDescent="0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0">
        <f t="shared" si="27"/>
        <v>42198.559479166666</v>
      </c>
      <c r="L628" s="10">
        <f t="shared" si="28"/>
        <v>42231.556944444441</v>
      </c>
      <c r="M628">
        <f t="shared" si="29"/>
        <v>2015</v>
      </c>
      <c r="N628" t="b">
        <v>0</v>
      </c>
      <c r="O628">
        <v>39</v>
      </c>
      <c r="P628" t="b">
        <v>0</v>
      </c>
      <c r="Q628" t="s">
        <v>8270</v>
      </c>
    </row>
    <row r="629" spans="1:17" ht="44.25" x14ac:dyDescent="0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0">
        <f t="shared" si="27"/>
        <v>42384.306840277779</v>
      </c>
      <c r="L629" s="10">
        <f t="shared" si="28"/>
        <v>42443.958333333328</v>
      </c>
      <c r="M629">
        <f t="shared" si="29"/>
        <v>2016</v>
      </c>
      <c r="N629" t="b">
        <v>0</v>
      </c>
      <c r="O629">
        <v>1</v>
      </c>
      <c r="P629" t="b">
        <v>0</v>
      </c>
      <c r="Q629" t="s">
        <v>8270</v>
      </c>
    </row>
    <row r="630" spans="1:17" ht="44.25" x14ac:dyDescent="0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0">
        <f t="shared" si="27"/>
        <v>41803.692789351851</v>
      </c>
      <c r="L630" s="10">
        <f t="shared" si="28"/>
        <v>41833.692789351851</v>
      </c>
      <c r="M630">
        <f t="shared" si="29"/>
        <v>2014</v>
      </c>
      <c r="N630" t="b">
        <v>0</v>
      </c>
      <c r="O630">
        <v>0</v>
      </c>
      <c r="P630" t="b">
        <v>0</v>
      </c>
      <c r="Q630" t="s">
        <v>8270</v>
      </c>
    </row>
    <row r="631" spans="1:17" ht="44.25" x14ac:dyDescent="0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0">
        <f t="shared" si="27"/>
        <v>42474.637824074074</v>
      </c>
      <c r="L631" s="10">
        <f t="shared" si="28"/>
        <v>42504.637824074074</v>
      </c>
      <c r="M631">
        <f t="shared" si="29"/>
        <v>2016</v>
      </c>
      <c r="N631" t="b">
        <v>0</v>
      </c>
      <c r="O631">
        <v>3</v>
      </c>
      <c r="P631" t="b">
        <v>0</v>
      </c>
      <c r="Q631" t="s">
        <v>8270</v>
      </c>
    </row>
    <row r="632" spans="1:17" ht="59" x14ac:dyDescent="0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0">
        <f t="shared" si="27"/>
        <v>42223.619456018518</v>
      </c>
      <c r="L632" s="10">
        <f t="shared" si="28"/>
        <v>42253.215277777781</v>
      </c>
      <c r="M632">
        <f t="shared" si="29"/>
        <v>2015</v>
      </c>
      <c r="N632" t="b">
        <v>0</v>
      </c>
      <c r="O632">
        <v>1</v>
      </c>
      <c r="P632" t="b">
        <v>0</v>
      </c>
      <c r="Q632" t="s">
        <v>8270</v>
      </c>
    </row>
    <row r="633" spans="1:17" ht="29.5" x14ac:dyDescent="0.7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0">
        <f t="shared" si="27"/>
        <v>42489.772326388891</v>
      </c>
      <c r="L633" s="10">
        <f t="shared" si="28"/>
        <v>42518.772326388891</v>
      </c>
      <c r="M633">
        <f t="shared" si="29"/>
        <v>2016</v>
      </c>
      <c r="N633" t="b">
        <v>0</v>
      </c>
      <c r="O633">
        <v>9</v>
      </c>
      <c r="P633" t="b">
        <v>0</v>
      </c>
      <c r="Q633" t="s">
        <v>8270</v>
      </c>
    </row>
    <row r="634" spans="1:17" ht="44.25" x14ac:dyDescent="0.7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0">
        <f t="shared" si="27"/>
        <v>42303.659317129626</v>
      </c>
      <c r="L634" s="10">
        <f t="shared" si="28"/>
        <v>42333.700983796298</v>
      </c>
      <c r="M634">
        <f t="shared" si="29"/>
        <v>2015</v>
      </c>
      <c r="N634" t="b">
        <v>0</v>
      </c>
      <c r="O634">
        <v>0</v>
      </c>
      <c r="P634" t="b">
        <v>0</v>
      </c>
      <c r="Q634" t="s">
        <v>8270</v>
      </c>
    </row>
    <row r="635" spans="1:17" ht="44.25" x14ac:dyDescent="0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0">
        <f t="shared" si="27"/>
        <v>42507.29932870371</v>
      </c>
      <c r="L635" s="10">
        <f t="shared" si="28"/>
        <v>42538.958333333328</v>
      </c>
      <c r="M635">
        <f t="shared" si="29"/>
        <v>2016</v>
      </c>
      <c r="N635" t="b">
        <v>0</v>
      </c>
      <c r="O635">
        <v>25</v>
      </c>
      <c r="P635" t="b">
        <v>0</v>
      </c>
      <c r="Q635" t="s">
        <v>8270</v>
      </c>
    </row>
    <row r="636" spans="1:17" ht="29.5" x14ac:dyDescent="0.7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0">
        <f t="shared" si="27"/>
        <v>42031.928576388891</v>
      </c>
      <c r="L636" s="10">
        <f t="shared" si="28"/>
        <v>42061.928576388891</v>
      </c>
      <c r="M636">
        <f t="shared" si="29"/>
        <v>2015</v>
      </c>
      <c r="N636" t="b">
        <v>0</v>
      </c>
      <c r="O636">
        <v>1</v>
      </c>
      <c r="P636" t="b">
        <v>0</v>
      </c>
      <c r="Q636" t="s">
        <v>8270</v>
      </c>
    </row>
    <row r="637" spans="1:17" ht="29.5" x14ac:dyDescent="0.7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0">
        <f t="shared" si="27"/>
        <v>42076.092152777783</v>
      </c>
      <c r="L637" s="10">
        <f t="shared" si="28"/>
        <v>42106.092152777783</v>
      </c>
      <c r="M637">
        <f t="shared" si="29"/>
        <v>2015</v>
      </c>
      <c r="N637" t="b">
        <v>0</v>
      </c>
      <c r="O637">
        <v>1</v>
      </c>
      <c r="P637" t="b">
        <v>0</v>
      </c>
      <c r="Q637" t="s">
        <v>8270</v>
      </c>
    </row>
    <row r="638" spans="1:17" ht="44.25" x14ac:dyDescent="0.7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0">
        <f t="shared" si="27"/>
        <v>42131.455439814818</v>
      </c>
      <c r="L638" s="10">
        <f t="shared" si="28"/>
        <v>42161.44930555555</v>
      </c>
      <c r="M638">
        <f t="shared" si="29"/>
        <v>2015</v>
      </c>
      <c r="N638" t="b">
        <v>0</v>
      </c>
      <c r="O638">
        <v>1</v>
      </c>
      <c r="P638" t="b">
        <v>0</v>
      </c>
      <c r="Q638" t="s">
        <v>8270</v>
      </c>
    </row>
    <row r="639" spans="1:17" ht="44.25" x14ac:dyDescent="0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0">
        <f t="shared" si="27"/>
        <v>42762.962013888886</v>
      </c>
      <c r="L639" s="10">
        <f t="shared" si="28"/>
        <v>42791.961111111115</v>
      </c>
      <c r="M639">
        <f t="shared" si="29"/>
        <v>2017</v>
      </c>
      <c r="N639" t="b">
        <v>0</v>
      </c>
      <c r="O639">
        <v>0</v>
      </c>
      <c r="P639" t="b">
        <v>0</v>
      </c>
      <c r="Q639" t="s">
        <v>8270</v>
      </c>
    </row>
    <row r="640" spans="1:17" x14ac:dyDescent="0.7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0">
        <f t="shared" si="27"/>
        <v>42759.593310185184</v>
      </c>
      <c r="L640" s="10">
        <f t="shared" si="28"/>
        <v>42819.55164351852</v>
      </c>
      <c r="M640">
        <f t="shared" si="29"/>
        <v>2017</v>
      </c>
      <c r="N640" t="b">
        <v>0</v>
      </c>
      <c r="O640">
        <v>6</v>
      </c>
      <c r="P640" t="b">
        <v>0</v>
      </c>
      <c r="Q640" t="s">
        <v>8270</v>
      </c>
    </row>
    <row r="641" spans="1:17" ht="29.5" x14ac:dyDescent="0.7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0">
        <f t="shared" si="27"/>
        <v>41865.583275462966</v>
      </c>
      <c r="L641" s="10">
        <f t="shared" si="28"/>
        <v>41925.583275462966</v>
      </c>
      <c r="M641">
        <f t="shared" si="29"/>
        <v>2014</v>
      </c>
      <c r="N641" t="b">
        <v>0</v>
      </c>
      <c r="O641">
        <v>1</v>
      </c>
      <c r="P641" t="b">
        <v>0</v>
      </c>
      <c r="Q641" t="s">
        <v>8270</v>
      </c>
    </row>
    <row r="642" spans="1:17" ht="44.25" x14ac:dyDescent="0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0">
        <f t="shared" si="27"/>
        <v>42683.420312500006</v>
      </c>
      <c r="L642" s="10">
        <f t="shared" si="28"/>
        <v>42698.958333333328</v>
      </c>
      <c r="M642">
        <f t="shared" si="29"/>
        <v>2016</v>
      </c>
      <c r="N642" t="b">
        <v>0</v>
      </c>
      <c r="O642">
        <v>2</v>
      </c>
      <c r="P642" t="b">
        <v>1</v>
      </c>
      <c r="Q642" t="s">
        <v>8271</v>
      </c>
    </row>
    <row r="643" spans="1:17" ht="44.25" x14ac:dyDescent="0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0">
        <f t="shared" ref="K643:K706" si="30">(((J643/60)/60)/24)+DATE(1970,1,1)</f>
        <v>42199.57</v>
      </c>
      <c r="L643" s="10">
        <f t="shared" ref="L643:L706" si="31">(((I643/60)/60)/24)+DATE(1970,1,1)</f>
        <v>42229.57</v>
      </c>
      <c r="M643">
        <f t="shared" ref="M643:M706" si="32">YEAR(L643)</f>
        <v>2015</v>
      </c>
      <c r="N643" t="b">
        <v>0</v>
      </c>
      <c r="O643">
        <v>315</v>
      </c>
      <c r="P643" t="b">
        <v>1</v>
      </c>
      <c r="Q643" t="s">
        <v>8271</v>
      </c>
    </row>
    <row r="644" spans="1:17" ht="44.25" x14ac:dyDescent="0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0">
        <f t="shared" si="30"/>
        <v>42199.651319444441</v>
      </c>
      <c r="L644" s="10">
        <f t="shared" si="31"/>
        <v>42235.651319444441</v>
      </c>
      <c r="M644">
        <f t="shared" si="32"/>
        <v>2015</v>
      </c>
      <c r="N644" t="b">
        <v>0</v>
      </c>
      <c r="O644">
        <v>2174</v>
      </c>
      <c r="P644" t="b">
        <v>1</v>
      </c>
      <c r="Q644" t="s">
        <v>8271</v>
      </c>
    </row>
    <row r="645" spans="1:17" ht="44.25" x14ac:dyDescent="0.7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0">
        <f t="shared" si="30"/>
        <v>42100.642071759255</v>
      </c>
      <c r="L645" s="10">
        <f t="shared" si="31"/>
        <v>42155.642071759255</v>
      </c>
      <c r="M645">
        <f t="shared" si="32"/>
        <v>2015</v>
      </c>
      <c r="N645" t="b">
        <v>0</v>
      </c>
      <c r="O645">
        <v>152</v>
      </c>
      <c r="P645" t="b">
        <v>1</v>
      </c>
      <c r="Q645" t="s">
        <v>8271</v>
      </c>
    </row>
    <row r="646" spans="1:17" ht="44.25" x14ac:dyDescent="0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0">
        <f t="shared" si="30"/>
        <v>41898.665960648148</v>
      </c>
      <c r="L646" s="10">
        <f t="shared" si="31"/>
        <v>41941.041666666664</v>
      </c>
      <c r="M646">
        <f t="shared" si="32"/>
        <v>2014</v>
      </c>
      <c r="N646" t="b">
        <v>0</v>
      </c>
      <c r="O646">
        <v>1021</v>
      </c>
      <c r="P646" t="b">
        <v>1</v>
      </c>
      <c r="Q646" t="s">
        <v>8271</v>
      </c>
    </row>
    <row r="647" spans="1:17" ht="29.5" x14ac:dyDescent="0.7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0">
        <f t="shared" si="30"/>
        <v>42564.026319444441</v>
      </c>
      <c r="L647" s="10">
        <f t="shared" si="31"/>
        <v>42594.026319444441</v>
      </c>
      <c r="M647">
        <f t="shared" si="32"/>
        <v>2016</v>
      </c>
      <c r="N647" t="b">
        <v>0</v>
      </c>
      <c r="O647">
        <v>237</v>
      </c>
      <c r="P647" t="b">
        <v>1</v>
      </c>
      <c r="Q647" t="s">
        <v>8271</v>
      </c>
    </row>
    <row r="648" spans="1:17" ht="44.25" x14ac:dyDescent="0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0">
        <f t="shared" si="30"/>
        <v>41832.852627314816</v>
      </c>
      <c r="L648" s="10">
        <f t="shared" si="31"/>
        <v>41862.852627314816</v>
      </c>
      <c r="M648">
        <f t="shared" si="32"/>
        <v>2014</v>
      </c>
      <c r="N648" t="b">
        <v>0</v>
      </c>
      <c r="O648">
        <v>27</v>
      </c>
      <c r="P648" t="b">
        <v>1</v>
      </c>
      <c r="Q648" t="s">
        <v>8271</v>
      </c>
    </row>
    <row r="649" spans="1:17" ht="44.25" x14ac:dyDescent="0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0">
        <f t="shared" si="30"/>
        <v>42416.767928240741</v>
      </c>
      <c r="L649" s="10">
        <f t="shared" si="31"/>
        <v>42446.726261574076</v>
      </c>
      <c r="M649">
        <f t="shared" si="32"/>
        <v>2016</v>
      </c>
      <c r="N649" t="b">
        <v>0</v>
      </c>
      <c r="O649">
        <v>17</v>
      </c>
      <c r="P649" t="b">
        <v>1</v>
      </c>
      <c r="Q649" t="s">
        <v>8271</v>
      </c>
    </row>
    <row r="650" spans="1:17" ht="29.5" x14ac:dyDescent="0.7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0">
        <f t="shared" si="30"/>
        <v>41891.693379629629</v>
      </c>
      <c r="L650" s="10">
        <f t="shared" si="31"/>
        <v>41926.693379629629</v>
      </c>
      <c r="M650">
        <f t="shared" si="32"/>
        <v>2014</v>
      </c>
      <c r="N650" t="b">
        <v>0</v>
      </c>
      <c r="O650">
        <v>27</v>
      </c>
      <c r="P650" t="b">
        <v>1</v>
      </c>
      <c r="Q650" t="s">
        <v>8271</v>
      </c>
    </row>
    <row r="651" spans="1:17" ht="44.25" x14ac:dyDescent="0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0">
        <f t="shared" si="30"/>
        <v>41877.912187499998</v>
      </c>
      <c r="L651" s="10">
        <f t="shared" si="31"/>
        <v>41898.912187499998</v>
      </c>
      <c r="M651">
        <f t="shared" si="32"/>
        <v>2014</v>
      </c>
      <c r="N651" t="b">
        <v>0</v>
      </c>
      <c r="O651">
        <v>82</v>
      </c>
      <c r="P651" t="b">
        <v>1</v>
      </c>
      <c r="Q651" t="s">
        <v>8271</v>
      </c>
    </row>
    <row r="652" spans="1:17" ht="44.25" x14ac:dyDescent="0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0">
        <f t="shared" si="30"/>
        <v>41932.036851851852</v>
      </c>
      <c r="L652" s="10">
        <f t="shared" si="31"/>
        <v>41992.078518518523</v>
      </c>
      <c r="M652">
        <f t="shared" si="32"/>
        <v>2014</v>
      </c>
      <c r="N652" t="b">
        <v>0</v>
      </c>
      <c r="O652">
        <v>48</v>
      </c>
      <c r="P652" t="b">
        <v>1</v>
      </c>
      <c r="Q652" t="s">
        <v>8271</v>
      </c>
    </row>
    <row r="653" spans="1:17" ht="44.25" x14ac:dyDescent="0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0">
        <f t="shared" si="30"/>
        <v>41956.017488425925</v>
      </c>
      <c r="L653" s="10">
        <f t="shared" si="31"/>
        <v>41986.017488425925</v>
      </c>
      <c r="M653">
        <f t="shared" si="32"/>
        <v>2014</v>
      </c>
      <c r="N653" t="b">
        <v>0</v>
      </c>
      <c r="O653">
        <v>105</v>
      </c>
      <c r="P653" t="b">
        <v>1</v>
      </c>
      <c r="Q653" t="s">
        <v>8271</v>
      </c>
    </row>
    <row r="654" spans="1:17" ht="59" x14ac:dyDescent="0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0">
        <f t="shared" si="30"/>
        <v>42675.690393518518</v>
      </c>
      <c r="L654" s="10">
        <f t="shared" si="31"/>
        <v>42705.732060185182</v>
      </c>
      <c r="M654">
        <f t="shared" si="32"/>
        <v>2016</v>
      </c>
      <c r="N654" t="b">
        <v>0</v>
      </c>
      <c r="O654">
        <v>28</v>
      </c>
      <c r="P654" t="b">
        <v>1</v>
      </c>
      <c r="Q654" t="s">
        <v>8271</v>
      </c>
    </row>
    <row r="655" spans="1:17" ht="59" x14ac:dyDescent="0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0">
        <f t="shared" si="30"/>
        <v>42199.618518518517</v>
      </c>
      <c r="L655" s="10">
        <f t="shared" si="31"/>
        <v>42236.618518518517</v>
      </c>
      <c r="M655">
        <f t="shared" si="32"/>
        <v>2015</v>
      </c>
      <c r="N655" t="b">
        <v>0</v>
      </c>
      <c r="O655">
        <v>1107</v>
      </c>
      <c r="P655" t="b">
        <v>1</v>
      </c>
      <c r="Q655" t="s">
        <v>8271</v>
      </c>
    </row>
    <row r="656" spans="1:17" ht="44.25" x14ac:dyDescent="0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0">
        <f t="shared" si="30"/>
        <v>42163.957326388889</v>
      </c>
      <c r="L656" s="10">
        <f t="shared" si="31"/>
        <v>42193.957326388889</v>
      </c>
      <c r="M656">
        <f t="shared" si="32"/>
        <v>2015</v>
      </c>
      <c r="N656" t="b">
        <v>0</v>
      </c>
      <c r="O656">
        <v>1013</v>
      </c>
      <c r="P656" t="b">
        <v>1</v>
      </c>
      <c r="Q656" t="s">
        <v>8271</v>
      </c>
    </row>
    <row r="657" spans="1:17" ht="44.25" x14ac:dyDescent="0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0">
        <f t="shared" si="30"/>
        <v>42045.957314814819</v>
      </c>
      <c r="L657" s="10">
        <f t="shared" si="31"/>
        <v>42075.915648148148</v>
      </c>
      <c r="M657">
        <f t="shared" si="32"/>
        <v>2015</v>
      </c>
      <c r="N657" t="b">
        <v>0</v>
      </c>
      <c r="O657">
        <v>274</v>
      </c>
      <c r="P657" t="b">
        <v>1</v>
      </c>
      <c r="Q657" t="s">
        <v>8271</v>
      </c>
    </row>
    <row r="658" spans="1:17" ht="44.25" x14ac:dyDescent="0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0">
        <f t="shared" si="30"/>
        <v>42417.804618055554</v>
      </c>
      <c r="L658" s="10">
        <f t="shared" si="31"/>
        <v>42477.762951388882</v>
      </c>
      <c r="M658">
        <f t="shared" si="32"/>
        <v>2016</v>
      </c>
      <c r="N658" t="b">
        <v>0</v>
      </c>
      <c r="O658">
        <v>87</v>
      </c>
      <c r="P658" t="b">
        <v>1</v>
      </c>
      <c r="Q658" t="s">
        <v>8271</v>
      </c>
    </row>
    <row r="659" spans="1:17" ht="44.25" x14ac:dyDescent="0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0">
        <f t="shared" si="30"/>
        <v>42331.84574074074</v>
      </c>
      <c r="L659" s="10">
        <f t="shared" si="31"/>
        <v>42361.84574074074</v>
      </c>
      <c r="M659">
        <f t="shared" si="32"/>
        <v>2015</v>
      </c>
      <c r="N659" t="b">
        <v>0</v>
      </c>
      <c r="O659">
        <v>99</v>
      </c>
      <c r="P659" t="b">
        <v>1</v>
      </c>
      <c r="Q659" t="s">
        <v>8271</v>
      </c>
    </row>
    <row r="660" spans="1:17" ht="44.25" x14ac:dyDescent="0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0">
        <f t="shared" si="30"/>
        <v>42179.160752314812</v>
      </c>
      <c r="L660" s="10">
        <f t="shared" si="31"/>
        <v>42211.75</v>
      </c>
      <c r="M660">
        <f t="shared" si="32"/>
        <v>2015</v>
      </c>
      <c r="N660" t="b">
        <v>0</v>
      </c>
      <c r="O660">
        <v>276</v>
      </c>
      <c r="P660" t="b">
        <v>1</v>
      </c>
      <c r="Q660" t="s">
        <v>8271</v>
      </c>
    </row>
    <row r="661" spans="1:17" x14ac:dyDescent="0.7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0">
        <f t="shared" si="30"/>
        <v>42209.593692129631</v>
      </c>
      <c r="L661" s="10">
        <f t="shared" si="31"/>
        <v>42239.593692129631</v>
      </c>
      <c r="M661">
        <f t="shared" si="32"/>
        <v>2015</v>
      </c>
      <c r="N661" t="b">
        <v>0</v>
      </c>
      <c r="O661">
        <v>21</v>
      </c>
      <c r="P661" t="b">
        <v>1</v>
      </c>
      <c r="Q661" t="s">
        <v>8271</v>
      </c>
    </row>
    <row r="662" spans="1:17" ht="44.25" x14ac:dyDescent="0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0">
        <f t="shared" si="30"/>
        <v>41922.741655092592</v>
      </c>
      <c r="L662" s="10">
        <f t="shared" si="31"/>
        <v>41952.783321759263</v>
      </c>
      <c r="M662">
        <f t="shared" si="32"/>
        <v>2014</v>
      </c>
      <c r="N662" t="b">
        <v>0</v>
      </c>
      <c r="O662">
        <v>18</v>
      </c>
      <c r="P662" t="b">
        <v>0</v>
      </c>
      <c r="Q662" t="s">
        <v>8271</v>
      </c>
    </row>
    <row r="663" spans="1:17" ht="44.25" x14ac:dyDescent="0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0">
        <f t="shared" si="30"/>
        <v>42636.645358796297</v>
      </c>
      <c r="L663" s="10">
        <f t="shared" si="31"/>
        <v>42666.645358796297</v>
      </c>
      <c r="M663">
        <f t="shared" si="32"/>
        <v>2016</v>
      </c>
      <c r="N663" t="b">
        <v>0</v>
      </c>
      <c r="O663">
        <v>9</v>
      </c>
      <c r="P663" t="b">
        <v>0</v>
      </c>
      <c r="Q663" t="s">
        <v>8271</v>
      </c>
    </row>
    <row r="664" spans="1:17" ht="44.25" x14ac:dyDescent="0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0">
        <f t="shared" si="30"/>
        <v>41990.438043981485</v>
      </c>
      <c r="L664" s="10">
        <f t="shared" si="31"/>
        <v>42020.438043981485</v>
      </c>
      <c r="M664">
        <f t="shared" si="32"/>
        <v>2015</v>
      </c>
      <c r="N664" t="b">
        <v>0</v>
      </c>
      <c r="O664">
        <v>4</v>
      </c>
      <c r="P664" t="b">
        <v>0</v>
      </c>
      <c r="Q664" t="s">
        <v>8271</v>
      </c>
    </row>
    <row r="665" spans="1:17" ht="44.25" x14ac:dyDescent="0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0">
        <f t="shared" si="30"/>
        <v>42173.843240740738</v>
      </c>
      <c r="L665" s="10">
        <f t="shared" si="31"/>
        <v>42203.843240740738</v>
      </c>
      <c r="M665">
        <f t="shared" si="32"/>
        <v>2015</v>
      </c>
      <c r="N665" t="b">
        <v>0</v>
      </c>
      <c r="O665">
        <v>7</v>
      </c>
      <c r="P665" t="b">
        <v>0</v>
      </c>
      <c r="Q665" t="s">
        <v>8271</v>
      </c>
    </row>
    <row r="666" spans="1:17" ht="44.25" x14ac:dyDescent="0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0">
        <f t="shared" si="30"/>
        <v>42077.666377314818</v>
      </c>
      <c r="L666" s="10">
        <f t="shared" si="31"/>
        <v>42107.666377314818</v>
      </c>
      <c r="M666">
        <f t="shared" si="32"/>
        <v>2015</v>
      </c>
      <c r="N666" t="b">
        <v>0</v>
      </c>
      <c r="O666">
        <v>29</v>
      </c>
      <c r="P666" t="b">
        <v>0</v>
      </c>
      <c r="Q666" t="s">
        <v>8271</v>
      </c>
    </row>
    <row r="667" spans="1:17" ht="44.25" x14ac:dyDescent="0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0">
        <f t="shared" si="30"/>
        <v>42688.711354166662</v>
      </c>
      <c r="L667" s="10">
        <f t="shared" si="31"/>
        <v>42748.711354166662</v>
      </c>
      <c r="M667">
        <f t="shared" si="32"/>
        <v>2017</v>
      </c>
      <c r="N667" t="b">
        <v>0</v>
      </c>
      <c r="O667">
        <v>12</v>
      </c>
      <c r="P667" t="b">
        <v>0</v>
      </c>
      <c r="Q667" t="s">
        <v>8271</v>
      </c>
    </row>
    <row r="668" spans="1:17" ht="44.25" x14ac:dyDescent="0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0">
        <f t="shared" si="30"/>
        <v>41838.832152777781</v>
      </c>
      <c r="L668" s="10">
        <f t="shared" si="31"/>
        <v>41868.832152777781</v>
      </c>
      <c r="M668">
        <f t="shared" si="32"/>
        <v>2014</v>
      </c>
      <c r="N668" t="b">
        <v>0</v>
      </c>
      <c r="O668">
        <v>4</v>
      </c>
      <c r="P668" t="b">
        <v>0</v>
      </c>
      <c r="Q668" t="s">
        <v>8271</v>
      </c>
    </row>
    <row r="669" spans="1:17" ht="59" x14ac:dyDescent="0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0">
        <f t="shared" si="30"/>
        <v>42632.373414351852</v>
      </c>
      <c r="L669" s="10">
        <f t="shared" si="31"/>
        <v>42672.373414351852</v>
      </c>
      <c r="M669">
        <f t="shared" si="32"/>
        <v>2016</v>
      </c>
      <c r="N669" t="b">
        <v>0</v>
      </c>
      <c r="O669">
        <v>28</v>
      </c>
      <c r="P669" t="b">
        <v>0</v>
      </c>
      <c r="Q669" t="s">
        <v>8271</v>
      </c>
    </row>
    <row r="670" spans="1:17" ht="44.25" x14ac:dyDescent="0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0">
        <f t="shared" si="30"/>
        <v>42090.831273148149</v>
      </c>
      <c r="L670" s="10">
        <f t="shared" si="31"/>
        <v>42135.831273148149</v>
      </c>
      <c r="M670">
        <f t="shared" si="32"/>
        <v>2015</v>
      </c>
      <c r="N670" t="b">
        <v>0</v>
      </c>
      <c r="O670">
        <v>25</v>
      </c>
      <c r="P670" t="b">
        <v>0</v>
      </c>
      <c r="Q670" t="s">
        <v>8271</v>
      </c>
    </row>
    <row r="671" spans="1:17" ht="59" x14ac:dyDescent="0.7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0">
        <f t="shared" si="30"/>
        <v>42527.625671296293</v>
      </c>
      <c r="L671" s="10">
        <f t="shared" si="31"/>
        <v>42557.625671296293</v>
      </c>
      <c r="M671">
        <f t="shared" si="32"/>
        <v>2016</v>
      </c>
      <c r="N671" t="b">
        <v>0</v>
      </c>
      <c r="O671">
        <v>28</v>
      </c>
      <c r="P671" t="b">
        <v>0</v>
      </c>
      <c r="Q671" t="s">
        <v>8271</v>
      </c>
    </row>
    <row r="672" spans="1:17" ht="59" x14ac:dyDescent="0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0">
        <f t="shared" si="30"/>
        <v>42506.709722222222</v>
      </c>
      <c r="L672" s="10">
        <f t="shared" si="31"/>
        <v>42540.340277777781</v>
      </c>
      <c r="M672">
        <f t="shared" si="32"/>
        <v>2016</v>
      </c>
      <c r="N672" t="b">
        <v>0</v>
      </c>
      <c r="O672">
        <v>310</v>
      </c>
      <c r="P672" t="b">
        <v>0</v>
      </c>
      <c r="Q672" t="s">
        <v>8271</v>
      </c>
    </row>
    <row r="673" spans="1:17" ht="59" x14ac:dyDescent="0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0">
        <f t="shared" si="30"/>
        <v>41984.692731481482</v>
      </c>
      <c r="L673" s="10">
        <f t="shared" si="31"/>
        <v>42018.166666666672</v>
      </c>
      <c r="M673">
        <f t="shared" si="32"/>
        <v>2015</v>
      </c>
      <c r="N673" t="b">
        <v>0</v>
      </c>
      <c r="O673">
        <v>15</v>
      </c>
      <c r="P673" t="b">
        <v>0</v>
      </c>
      <c r="Q673" t="s">
        <v>8271</v>
      </c>
    </row>
    <row r="674" spans="1:17" ht="44.25" x14ac:dyDescent="0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0">
        <f t="shared" si="30"/>
        <v>41974.219490740739</v>
      </c>
      <c r="L674" s="10">
        <f t="shared" si="31"/>
        <v>42005.207638888889</v>
      </c>
      <c r="M674">
        <f t="shared" si="32"/>
        <v>2015</v>
      </c>
      <c r="N674" t="b">
        <v>0</v>
      </c>
      <c r="O674">
        <v>215</v>
      </c>
      <c r="P674" t="b">
        <v>0</v>
      </c>
      <c r="Q674" t="s">
        <v>8271</v>
      </c>
    </row>
    <row r="675" spans="1:17" ht="59" x14ac:dyDescent="0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0">
        <f t="shared" si="30"/>
        <v>41838.840474537035</v>
      </c>
      <c r="L675" s="10">
        <f t="shared" si="31"/>
        <v>41883.840474537035</v>
      </c>
      <c r="M675">
        <f t="shared" si="32"/>
        <v>2014</v>
      </c>
      <c r="N675" t="b">
        <v>0</v>
      </c>
      <c r="O675">
        <v>3</v>
      </c>
      <c r="P675" t="b">
        <v>0</v>
      </c>
      <c r="Q675" t="s">
        <v>8271</v>
      </c>
    </row>
    <row r="676" spans="1:17" ht="29.5" x14ac:dyDescent="0.7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0">
        <f t="shared" si="30"/>
        <v>41803.116053240738</v>
      </c>
      <c r="L676" s="10">
        <f t="shared" si="31"/>
        <v>41863.116053240738</v>
      </c>
      <c r="M676">
        <f t="shared" si="32"/>
        <v>2014</v>
      </c>
      <c r="N676" t="b">
        <v>0</v>
      </c>
      <c r="O676">
        <v>2</v>
      </c>
      <c r="P676" t="b">
        <v>0</v>
      </c>
      <c r="Q676" t="s">
        <v>8271</v>
      </c>
    </row>
    <row r="677" spans="1:17" ht="44.25" x14ac:dyDescent="0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0">
        <f t="shared" si="30"/>
        <v>41975.930601851855</v>
      </c>
      <c r="L677" s="10">
        <f t="shared" si="31"/>
        <v>42005.290972222225</v>
      </c>
      <c r="M677">
        <f t="shared" si="32"/>
        <v>2015</v>
      </c>
      <c r="N677" t="b">
        <v>0</v>
      </c>
      <c r="O677">
        <v>26</v>
      </c>
      <c r="P677" t="b">
        <v>0</v>
      </c>
      <c r="Q677" t="s">
        <v>8271</v>
      </c>
    </row>
    <row r="678" spans="1:17" ht="59" x14ac:dyDescent="0.7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0">
        <f t="shared" si="30"/>
        <v>42012.768298611118</v>
      </c>
      <c r="L678" s="10">
        <f t="shared" si="31"/>
        <v>42042.768298611118</v>
      </c>
      <c r="M678">
        <f t="shared" si="32"/>
        <v>2015</v>
      </c>
      <c r="N678" t="b">
        <v>0</v>
      </c>
      <c r="O678">
        <v>24</v>
      </c>
      <c r="P678" t="b">
        <v>0</v>
      </c>
      <c r="Q678" t="s">
        <v>8271</v>
      </c>
    </row>
    <row r="679" spans="1:17" ht="59" x14ac:dyDescent="0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0">
        <f t="shared" si="30"/>
        <v>42504.403877314813</v>
      </c>
      <c r="L679" s="10">
        <f t="shared" si="31"/>
        <v>42549.403877314813</v>
      </c>
      <c r="M679">
        <f t="shared" si="32"/>
        <v>2016</v>
      </c>
      <c r="N679" t="b">
        <v>0</v>
      </c>
      <c r="O679">
        <v>96</v>
      </c>
      <c r="P679" t="b">
        <v>0</v>
      </c>
      <c r="Q679" t="s">
        <v>8271</v>
      </c>
    </row>
    <row r="680" spans="1:17" ht="44.25" x14ac:dyDescent="0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0">
        <f t="shared" si="30"/>
        <v>42481.376597222217</v>
      </c>
      <c r="L680" s="10">
        <f t="shared" si="31"/>
        <v>42511.376597222217</v>
      </c>
      <c r="M680">
        <f t="shared" si="32"/>
        <v>2016</v>
      </c>
      <c r="N680" t="b">
        <v>0</v>
      </c>
      <c r="O680">
        <v>17</v>
      </c>
      <c r="P680" t="b">
        <v>0</v>
      </c>
      <c r="Q680" t="s">
        <v>8271</v>
      </c>
    </row>
    <row r="681" spans="1:17" ht="44.25" x14ac:dyDescent="0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0">
        <f t="shared" si="30"/>
        <v>42556.695706018523</v>
      </c>
      <c r="L681" s="10">
        <f t="shared" si="31"/>
        <v>42616.695706018523</v>
      </c>
      <c r="M681">
        <f t="shared" si="32"/>
        <v>2016</v>
      </c>
      <c r="N681" t="b">
        <v>0</v>
      </c>
      <c r="O681">
        <v>94</v>
      </c>
      <c r="P681" t="b">
        <v>0</v>
      </c>
      <c r="Q681" t="s">
        <v>8271</v>
      </c>
    </row>
    <row r="682" spans="1:17" ht="59" x14ac:dyDescent="0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0">
        <f t="shared" si="30"/>
        <v>41864.501516203702</v>
      </c>
      <c r="L682" s="10">
        <f t="shared" si="31"/>
        <v>41899.501516203702</v>
      </c>
      <c r="M682">
        <f t="shared" si="32"/>
        <v>2014</v>
      </c>
      <c r="N682" t="b">
        <v>0</v>
      </c>
      <c r="O682">
        <v>129</v>
      </c>
      <c r="P682" t="b">
        <v>0</v>
      </c>
      <c r="Q682" t="s">
        <v>8271</v>
      </c>
    </row>
    <row r="683" spans="1:17" ht="44.25" x14ac:dyDescent="0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0">
        <f t="shared" si="30"/>
        <v>42639.805601851855</v>
      </c>
      <c r="L683" s="10">
        <f t="shared" si="31"/>
        <v>42669.805601851855</v>
      </c>
      <c r="M683">
        <f t="shared" si="32"/>
        <v>2016</v>
      </c>
      <c r="N683" t="b">
        <v>0</v>
      </c>
      <c r="O683">
        <v>1</v>
      </c>
      <c r="P683" t="b">
        <v>0</v>
      </c>
      <c r="Q683" t="s">
        <v>8271</v>
      </c>
    </row>
    <row r="684" spans="1:17" ht="44.25" x14ac:dyDescent="0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0">
        <f t="shared" si="30"/>
        <v>42778.765300925923</v>
      </c>
      <c r="L684" s="10">
        <f t="shared" si="31"/>
        <v>42808.723634259266</v>
      </c>
      <c r="M684">
        <f t="shared" si="32"/>
        <v>2017</v>
      </c>
      <c r="N684" t="b">
        <v>0</v>
      </c>
      <c r="O684">
        <v>4</v>
      </c>
      <c r="P684" t="b">
        <v>0</v>
      </c>
      <c r="Q684" t="s">
        <v>8271</v>
      </c>
    </row>
    <row r="685" spans="1:17" ht="44.25" x14ac:dyDescent="0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0">
        <f t="shared" si="30"/>
        <v>42634.900046296301</v>
      </c>
      <c r="L685" s="10">
        <f t="shared" si="31"/>
        <v>42674.900046296301</v>
      </c>
      <c r="M685">
        <f t="shared" si="32"/>
        <v>2016</v>
      </c>
      <c r="N685" t="b">
        <v>0</v>
      </c>
      <c r="O685">
        <v>3</v>
      </c>
      <c r="P685" t="b">
        <v>0</v>
      </c>
      <c r="Q685" t="s">
        <v>8271</v>
      </c>
    </row>
    <row r="686" spans="1:17" ht="29.5" x14ac:dyDescent="0.7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0">
        <f t="shared" si="30"/>
        <v>41809.473275462966</v>
      </c>
      <c r="L686" s="10">
        <f t="shared" si="31"/>
        <v>41845.125</v>
      </c>
      <c r="M686">
        <f t="shared" si="32"/>
        <v>2014</v>
      </c>
      <c r="N686" t="b">
        <v>0</v>
      </c>
      <c r="O686">
        <v>135</v>
      </c>
      <c r="P686" t="b">
        <v>0</v>
      </c>
      <c r="Q686" t="s">
        <v>8271</v>
      </c>
    </row>
    <row r="687" spans="1:17" ht="44.25" x14ac:dyDescent="0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0">
        <f t="shared" si="30"/>
        <v>41971.866574074069</v>
      </c>
      <c r="L687" s="10">
        <f t="shared" si="31"/>
        <v>42016.866574074069</v>
      </c>
      <c r="M687">
        <f t="shared" si="32"/>
        <v>2015</v>
      </c>
      <c r="N687" t="b">
        <v>0</v>
      </c>
      <c r="O687">
        <v>10</v>
      </c>
      <c r="P687" t="b">
        <v>0</v>
      </c>
      <c r="Q687" t="s">
        <v>8271</v>
      </c>
    </row>
    <row r="688" spans="1:17" ht="59" x14ac:dyDescent="0.7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0">
        <f t="shared" si="30"/>
        <v>42189.673263888893</v>
      </c>
      <c r="L688" s="10">
        <f t="shared" si="31"/>
        <v>42219.673263888893</v>
      </c>
      <c r="M688">
        <f t="shared" si="32"/>
        <v>2015</v>
      </c>
      <c r="N688" t="b">
        <v>0</v>
      </c>
      <c r="O688">
        <v>0</v>
      </c>
      <c r="P688" t="b">
        <v>0</v>
      </c>
      <c r="Q688" t="s">
        <v>8271</v>
      </c>
    </row>
    <row r="689" spans="1:17" ht="44.25" x14ac:dyDescent="0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0">
        <f t="shared" si="30"/>
        <v>42711.750613425931</v>
      </c>
      <c r="L689" s="10">
        <f t="shared" si="31"/>
        <v>42771.750613425931</v>
      </c>
      <c r="M689">
        <f t="shared" si="32"/>
        <v>2017</v>
      </c>
      <c r="N689" t="b">
        <v>0</v>
      </c>
      <c r="O689">
        <v>6</v>
      </c>
      <c r="P689" t="b">
        <v>0</v>
      </c>
      <c r="Q689" t="s">
        <v>8271</v>
      </c>
    </row>
    <row r="690" spans="1:17" ht="44.25" x14ac:dyDescent="0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0">
        <f t="shared" si="30"/>
        <v>42262.104780092588</v>
      </c>
      <c r="L690" s="10">
        <f t="shared" si="31"/>
        <v>42292.104780092588</v>
      </c>
      <c r="M690">
        <f t="shared" si="32"/>
        <v>2015</v>
      </c>
      <c r="N690" t="b">
        <v>0</v>
      </c>
      <c r="O690">
        <v>36</v>
      </c>
      <c r="P690" t="b">
        <v>0</v>
      </c>
      <c r="Q690" t="s">
        <v>8271</v>
      </c>
    </row>
    <row r="691" spans="1:17" ht="44.25" x14ac:dyDescent="0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0">
        <f t="shared" si="30"/>
        <v>42675.66778935185</v>
      </c>
      <c r="L691" s="10">
        <f t="shared" si="31"/>
        <v>42712.207638888889</v>
      </c>
      <c r="M691">
        <f t="shared" si="32"/>
        <v>2016</v>
      </c>
      <c r="N691" t="b">
        <v>0</v>
      </c>
      <c r="O691">
        <v>336</v>
      </c>
      <c r="P691" t="b">
        <v>0</v>
      </c>
      <c r="Q691" t="s">
        <v>8271</v>
      </c>
    </row>
    <row r="692" spans="1:17" ht="29.5" x14ac:dyDescent="0.7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0">
        <f t="shared" si="30"/>
        <v>42579.634733796294</v>
      </c>
      <c r="L692" s="10">
        <f t="shared" si="31"/>
        <v>42622.25</v>
      </c>
      <c r="M692">
        <f t="shared" si="32"/>
        <v>2016</v>
      </c>
      <c r="N692" t="b">
        <v>0</v>
      </c>
      <c r="O692">
        <v>34</v>
      </c>
      <c r="P692" t="b">
        <v>0</v>
      </c>
      <c r="Q692" t="s">
        <v>8271</v>
      </c>
    </row>
    <row r="693" spans="1:17" ht="44.25" x14ac:dyDescent="0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0">
        <f t="shared" si="30"/>
        <v>42158.028310185182</v>
      </c>
      <c r="L693" s="10">
        <f t="shared" si="31"/>
        <v>42186.028310185182</v>
      </c>
      <c r="M693">
        <f t="shared" si="32"/>
        <v>2015</v>
      </c>
      <c r="N693" t="b">
        <v>0</v>
      </c>
      <c r="O693">
        <v>10</v>
      </c>
      <c r="P693" t="b">
        <v>0</v>
      </c>
      <c r="Q693" t="s">
        <v>8271</v>
      </c>
    </row>
    <row r="694" spans="1:17" ht="44.25" x14ac:dyDescent="0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0">
        <f t="shared" si="30"/>
        <v>42696.37572916667</v>
      </c>
      <c r="L694" s="10">
        <f t="shared" si="31"/>
        <v>42726.37572916667</v>
      </c>
      <c r="M694">
        <f t="shared" si="32"/>
        <v>2016</v>
      </c>
      <c r="N694" t="b">
        <v>0</v>
      </c>
      <c r="O694">
        <v>201</v>
      </c>
      <c r="P694" t="b">
        <v>0</v>
      </c>
      <c r="Q694" t="s">
        <v>8271</v>
      </c>
    </row>
    <row r="695" spans="1:17" ht="44.25" x14ac:dyDescent="0.7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0">
        <f t="shared" si="30"/>
        <v>42094.808182870373</v>
      </c>
      <c r="L695" s="10">
        <f t="shared" si="31"/>
        <v>42124.808182870373</v>
      </c>
      <c r="M695">
        <f t="shared" si="32"/>
        <v>2015</v>
      </c>
      <c r="N695" t="b">
        <v>0</v>
      </c>
      <c r="O695">
        <v>296</v>
      </c>
      <c r="P695" t="b">
        <v>0</v>
      </c>
      <c r="Q695" t="s">
        <v>8271</v>
      </c>
    </row>
    <row r="696" spans="1:17" ht="44.25" x14ac:dyDescent="0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0">
        <f t="shared" si="30"/>
        <v>42737.663877314815</v>
      </c>
      <c r="L696" s="10">
        <f t="shared" si="31"/>
        <v>42767.663877314815</v>
      </c>
      <c r="M696">
        <f t="shared" si="32"/>
        <v>2017</v>
      </c>
      <c r="N696" t="b">
        <v>0</v>
      </c>
      <c r="O696">
        <v>7</v>
      </c>
      <c r="P696" t="b">
        <v>0</v>
      </c>
      <c r="Q696" t="s">
        <v>8271</v>
      </c>
    </row>
    <row r="697" spans="1:17" ht="59" x14ac:dyDescent="0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0">
        <f t="shared" si="30"/>
        <v>41913.521064814813</v>
      </c>
      <c r="L697" s="10">
        <f t="shared" si="31"/>
        <v>41943.521064814813</v>
      </c>
      <c r="M697">
        <f t="shared" si="32"/>
        <v>2014</v>
      </c>
      <c r="N697" t="b">
        <v>0</v>
      </c>
      <c r="O697">
        <v>7</v>
      </c>
      <c r="P697" t="b">
        <v>0</v>
      </c>
      <c r="Q697" t="s">
        <v>8271</v>
      </c>
    </row>
    <row r="698" spans="1:17" ht="29.5" x14ac:dyDescent="0.7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0">
        <f t="shared" si="30"/>
        <v>41815.927106481482</v>
      </c>
      <c r="L698" s="10">
        <f t="shared" si="31"/>
        <v>41845.927106481482</v>
      </c>
      <c r="M698">
        <f t="shared" si="32"/>
        <v>2014</v>
      </c>
      <c r="N698" t="b">
        <v>0</v>
      </c>
      <c r="O698">
        <v>1</v>
      </c>
      <c r="P698" t="b">
        <v>0</v>
      </c>
      <c r="Q698" t="s">
        <v>8271</v>
      </c>
    </row>
    <row r="699" spans="1:17" ht="44.25" x14ac:dyDescent="0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0">
        <f t="shared" si="30"/>
        <v>42388.523020833338</v>
      </c>
      <c r="L699" s="10">
        <f t="shared" si="31"/>
        <v>42403.523020833338</v>
      </c>
      <c r="M699">
        <f t="shared" si="32"/>
        <v>2016</v>
      </c>
      <c r="N699" t="b">
        <v>0</v>
      </c>
      <c r="O699">
        <v>114</v>
      </c>
      <c r="P699" t="b">
        <v>0</v>
      </c>
      <c r="Q699" t="s">
        <v>8271</v>
      </c>
    </row>
    <row r="700" spans="1:17" ht="44.25" x14ac:dyDescent="0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0">
        <f t="shared" si="30"/>
        <v>41866.931076388886</v>
      </c>
      <c r="L700" s="10">
        <f t="shared" si="31"/>
        <v>41900.083333333336</v>
      </c>
      <c r="M700">
        <f t="shared" si="32"/>
        <v>2014</v>
      </c>
      <c r="N700" t="b">
        <v>0</v>
      </c>
      <c r="O700">
        <v>29</v>
      </c>
      <c r="P700" t="b">
        <v>0</v>
      </c>
      <c r="Q700" t="s">
        <v>8271</v>
      </c>
    </row>
    <row r="701" spans="1:17" ht="44.25" x14ac:dyDescent="0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0">
        <f t="shared" si="30"/>
        <v>41563.485509259262</v>
      </c>
      <c r="L701" s="10">
        <f t="shared" si="31"/>
        <v>41600.666666666664</v>
      </c>
      <c r="M701">
        <f t="shared" si="32"/>
        <v>2013</v>
      </c>
      <c r="N701" t="b">
        <v>0</v>
      </c>
      <c r="O701">
        <v>890</v>
      </c>
      <c r="P701" t="b">
        <v>0</v>
      </c>
      <c r="Q701" t="s">
        <v>8271</v>
      </c>
    </row>
    <row r="702" spans="1:17" ht="44.25" x14ac:dyDescent="0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0">
        <f t="shared" si="30"/>
        <v>42715.688437500001</v>
      </c>
      <c r="L702" s="10">
        <f t="shared" si="31"/>
        <v>42745.688437500001</v>
      </c>
      <c r="M702">
        <f t="shared" si="32"/>
        <v>2017</v>
      </c>
      <c r="N702" t="b">
        <v>0</v>
      </c>
      <c r="O702">
        <v>31</v>
      </c>
      <c r="P702" t="b">
        <v>0</v>
      </c>
      <c r="Q702" t="s">
        <v>8271</v>
      </c>
    </row>
    <row r="703" spans="1:17" ht="44.25" x14ac:dyDescent="0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0">
        <f t="shared" si="30"/>
        <v>41813.662962962961</v>
      </c>
      <c r="L703" s="10">
        <f t="shared" si="31"/>
        <v>41843.662962962961</v>
      </c>
      <c r="M703">
        <f t="shared" si="32"/>
        <v>2014</v>
      </c>
      <c r="N703" t="b">
        <v>0</v>
      </c>
      <c r="O703">
        <v>21</v>
      </c>
      <c r="P703" t="b">
        <v>0</v>
      </c>
      <c r="Q703" t="s">
        <v>8271</v>
      </c>
    </row>
    <row r="704" spans="1:17" ht="44.25" x14ac:dyDescent="0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0">
        <f t="shared" si="30"/>
        <v>42668.726701388892</v>
      </c>
      <c r="L704" s="10">
        <f t="shared" si="31"/>
        <v>42698.768368055549</v>
      </c>
      <c r="M704">
        <f t="shared" si="32"/>
        <v>2016</v>
      </c>
      <c r="N704" t="b">
        <v>0</v>
      </c>
      <c r="O704">
        <v>37</v>
      </c>
      <c r="P704" t="b">
        <v>0</v>
      </c>
      <c r="Q704" t="s">
        <v>8271</v>
      </c>
    </row>
    <row r="705" spans="1:17" ht="44.25" x14ac:dyDescent="0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0">
        <f t="shared" si="30"/>
        <v>42711.950798611113</v>
      </c>
      <c r="L705" s="10">
        <f t="shared" si="31"/>
        <v>42766.98055555555</v>
      </c>
      <c r="M705">
        <f t="shared" si="32"/>
        <v>2017</v>
      </c>
      <c r="N705" t="b">
        <v>0</v>
      </c>
      <c r="O705">
        <v>7</v>
      </c>
      <c r="P705" t="b">
        <v>0</v>
      </c>
      <c r="Q705" t="s">
        <v>8271</v>
      </c>
    </row>
    <row r="706" spans="1:17" ht="44.25" x14ac:dyDescent="0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0">
        <f t="shared" si="30"/>
        <v>42726.192916666667</v>
      </c>
      <c r="L706" s="10">
        <f t="shared" si="31"/>
        <v>42786.192916666667</v>
      </c>
      <c r="M706">
        <f t="shared" si="32"/>
        <v>2017</v>
      </c>
      <c r="N706" t="b">
        <v>0</v>
      </c>
      <c r="O706">
        <v>4</v>
      </c>
      <c r="P706" t="b">
        <v>0</v>
      </c>
      <c r="Q706" t="s">
        <v>8271</v>
      </c>
    </row>
    <row r="707" spans="1:17" ht="29.5" x14ac:dyDescent="0.7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0">
        <f t="shared" ref="K707:K770" si="33">(((J707/60)/60)/24)+DATE(1970,1,1)</f>
        <v>42726.491643518515</v>
      </c>
      <c r="L707" s="10">
        <f t="shared" ref="L707:L770" si="34">(((I707/60)/60)/24)+DATE(1970,1,1)</f>
        <v>42756.491643518515</v>
      </c>
      <c r="M707">
        <f t="shared" ref="M707:M770" si="35">YEAR(L707)</f>
        <v>2017</v>
      </c>
      <c r="N707" t="b">
        <v>0</v>
      </c>
      <c r="O707">
        <v>5</v>
      </c>
      <c r="P707" t="b">
        <v>0</v>
      </c>
      <c r="Q707" t="s">
        <v>8271</v>
      </c>
    </row>
    <row r="708" spans="1:17" ht="44.25" x14ac:dyDescent="0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0">
        <f t="shared" si="33"/>
        <v>42676.995173611111</v>
      </c>
      <c r="L708" s="10">
        <f t="shared" si="34"/>
        <v>42718.777083333334</v>
      </c>
      <c r="M708">
        <f t="shared" si="35"/>
        <v>2016</v>
      </c>
      <c r="N708" t="b">
        <v>0</v>
      </c>
      <c r="O708">
        <v>0</v>
      </c>
      <c r="P708" t="b">
        <v>0</v>
      </c>
      <c r="Q708" t="s">
        <v>8271</v>
      </c>
    </row>
    <row r="709" spans="1:17" ht="44.25" x14ac:dyDescent="0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0">
        <f t="shared" si="33"/>
        <v>42696.663506944446</v>
      </c>
      <c r="L709" s="10">
        <f t="shared" si="34"/>
        <v>42736.663506944446</v>
      </c>
      <c r="M709">
        <f t="shared" si="35"/>
        <v>2017</v>
      </c>
      <c r="N709" t="b">
        <v>0</v>
      </c>
      <c r="O709">
        <v>456</v>
      </c>
      <c r="P709" t="b">
        <v>0</v>
      </c>
      <c r="Q709" t="s">
        <v>8271</v>
      </c>
    </row>
    <row r="710" spans="1:17" ht="44.25" x14ac:dyDescent="0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0">
        <f t="shared" si="33"/>
        <v>41835.581018518518</v>
      </c>
      <c r="L710" s="10">
        <f t="shared" si="34"/>
        <v>41895.581018518518</v>
      </c>
      <c r="M710">
        <f t="shared" si="35"/>
        <v>2014</v>
      </c>
      <c r="N710" t="b">
        <v>0</v>
      </c>
      <c r="O710">
        <v>369</v>
      </c>
      <c r="P710" t="b">
        <v>0</v>
      </c>
      <c r="Q710" t="s">
        <v>8271</v>
      </c>
    </row>
    <row r="711" spans="1:17" ht="29.5" x14ac:dyDescent="0.7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0">
        <f t="shared" si="33"/>
        <v>41948.041192129633</v>
      </c>
      <c r="L711" s="10">
        <f t="shared" si="34"/>
        <v>41978.041192129633</v>
      </c>
      <c r="M711">
        <f t="shared" si="35"/>
        <v>2014</v>
      </c>
      <c r="N711" t="b">
        <v>0</v>
      </c>
      <c r="O711">
        <v>2</v>
      </c>
      <c r="P711" t="b">
        <v>0</v>
      </c>
      <c r="Q711" t="s">
        <v>8271</v>
      </c>
    </row>
    <row r="712" spans="1:17" ht="29.5" x14ac:dyDescent="0.7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0">
        <f t="shared" si="33"/>
        <v>41837.984976851854</v>
      </c>
      <c r="L712" s="10">
        <f t="shared" si="34"/>
        <v>41871.030555555553</v>
      </c>
      <c r="M712">
        <f t="shared" si="35"/>
        <v>2014</v>
      </c>
      <c r="N712" t="b">
        <v>0</v>
      </c>
      <c r="O712">
        <v>0</v>
      </c>
      <c r="P712" t="b">
        <v>0</v>
      </c>
      <c r="Q712" t="s">
        <v>8271</v>
      </c>
    </row>
    <row r="713" spans="1:17" ht="59" x14ac:dyDescent="0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0">
        <f t="shared" si="33"/>
        <v>42678.459120370375</v>
      </c>
      <c r="L713" s="10">
        <f t="shared" si="34"/>
        <v>42718.500787037032</v>
      </c>
      <c r="M713">
        <f t="shared" si="35"/>
        <v>2016</v>
      </c>
      <c r="N713" t="b">
        <v>0</v>
      </c>
      <c r="O713">
        <v>338</v>
      </c>
      <c r="P713" t="b">
        <v>0</v>
      </c>
      <c r="Q713" t="s">
        <v>8271</v>
      </c>
    </row>
    <row r="714" spans="1:17" ht="59" x14ac:dyDescent="0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0">
        <f t="shared" si="33"/>
        <v>42384.680925925932</v>
      </c>
      <c r="L714" s="10">
        <f t="shared" si="34"/>
        <v>42414.680925925932</v>
      </c>
      <c r="M714">
        <f t="shared" si="35"/>
        <v>2016</v>
      </c>
      <c r="N714" t="b">
        <v>0</v>
      </c>
      <c r="O714">
        <v>4</v>
      </c>
      <c r="P714" t="b">
        <v>0</v>
      </c>
      <c r="Q714" t="s">
        <v>8271</v>
      </c>
    </row>
    <row r="715" spans="1:17" ht="44.25" x14ac:dyDescent="0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0">
        <f t="shared" si="33"/>
        <v>42496.529305555552</v>
      </c>
      <c r="L715" s="10">
        <f t="shared" si="34"/>
        <v>42526.529305555552</v>
      </c>
      <c r="M715">
        <f t="shared" si="35"/>
        <v>2016</v>
      </c>
      <c r="N715" t="b">
        <v>0</v>
      </c>
      <c r="O715">
        <v>1</v>
      </c>
      <c r="P715" t="b">
        <v>0</v>
      </c>
      <c r="Q715" t="s">
        <v>8271</v>
      </c>
    </row>
    <row r="716" spans="1:17" ht="44.25" x14ac:dyDescent="0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0">
        <f t="shared" si="33"/>
        <v>42734.787986111114</v>
      </c>
      <c r="L716" s="10">
        <f t="shared" si="34"/>
        <v>42794.787986111114</v>
      </c>
      <c r="M716">
        <f t="shared" si="35"/>
        <v>2017</v>
      </c>
      <c r="N716" t="b">
        <v>0</v>
      </c>
      <c r="O716">
        <v>28</v>
      </c>
      <c r="P716" t="b">
        <v>0</v>
      </c>
      <c r="Q716" t="s">
        <v>8271</v>
      </c>
    </row>
    <row r="717" spans="1:17" ht="59" x14ac:dyDescent="0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0">
        <f t="shared" si="33"/>
        <v>42273.090740740736</v>
      </c>
      <c r="L717" s="10">
        <f t="shared" si="34"/>
        <v>42313.132407407407</v>
      </c>
      <c r="M717">
        <f t="shared" si="35"/>
        <v>2015</v>
      </c>
      <c r="N717" t="b">
        <v>0</v>
      </c>
      <c r="O717">
        <v>12</v>
      </c>
      <c r="P717" t="b">
        <v>0</v>
      </c>
      <c r="Q717" t="s">
        <v>8271</v>
      </c>
    </row>
    <row r="718" spans="1:17" ht="44.25" x14ac:dyDescent="0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0">
        <f t="shared" si="33"/>
        <v>41940.658645833333</v>
      </c>
      <c r="L718" s="10">
        <f t="shared" si="34"/>
        <v>41974</v>
      </c>
      <c r="M718">
        <f t="shared" si="35"/>
        <v>2014</v>
      </c>
      <c r="N718" t="b">
        <v>0</v>
      </c>
      <c r="O718">
        <v>16</v>
      </c>
      <c r="P718" t="b">
        <v>0</v>
      </c>
      <c r="Q718" t="s">
        <v>8271</v>
      </c>
    </row>
    <row r="719" spans="1:17" x14ac:dyDescent="0.7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0">
        <f t="shared" si="33"/>
        <v>41857.854189814818</v>
      </c>
      <c r="L719" s="10">
        <f t="shared" si="34"/>
        <v>41887.854189814818</v>
      </c>
      <c r="M719">
        <f t="shared" si="35"/>
        <v>2014</v>
      </c>
      <c r="N719" t="b">
        <v>0</v>
      </c>
      <c r="O719">
        <v>4</v>
      </c>
      <c r="P719" t="b">
        <v>0</v>
      </c>
      <c r="Q719" t="s">
        <v>8271</v>
      </c>
    </row>
    <row r="720" spans="1:17" ht="44.25" x14ac:dyDescent="0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0">
        <f t="shared" si="33"/>
        <v>42752.845451388886</v>
      </c>
      <c r="L720" s="10">
        <f t="shared" si="34"/>
        <v>42784.249305555553</v>
      </c>
      <c r="M720">
        <f t="shared" si="35"/>
        <v>2017</v>
      </c>
      <c r="N720" t="b">
        <v>0</v>
      </c>
      <c r="O720">
        <v>4</v>
      </c>
      <c r="P720" t="b">
        <v>0</v>
      </c>
      <c r="Q720" t="s">
        <v>8271</v>
      </c>
    </row>
    <row r="721" spans="1:17" ht="44.25" x14ac:dyDescent="0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0">
        <f t="shared" si="33"/>
        <v>42409.040231481486</v>
      </c>
      <c r="L721" s="10">
        <f t="shared" si="34"/>
        <v>42423.040231481486</v>
      </c>
      <c r="M721">
        <f t="shared" si="35"/>
        <v>2016</v>
      </c>
      <c r="N721" t="b">
        <v>0</v>
      </c>
      <c r="O721">
        <v>10</v>
      </c>
      <c r="P721" t="b">
        <v>0</v>
      </c>
      <c r="Q721" t="s">
        <v>8271</v>
      </c>
    </row>
    <row r="722" spans="1:17" ht="44.25" x14ac:dyDescent="0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0">
        <f t="shared" si="33"/>
        <v>40909.649201388893</v>
      </c>
      <c r="L722" s="10">
        <f t="shared" si="34"/>
        <v>40937.649201388893</v>
      </c>
      <c r="M722">
        <f t="shared" si="35"/>
        <v>2012</v>
      </c>
      <c r="N722" t="b">
        <v>0</v>
      </c>
      <c r="O722">
        <v>41</v>
      </c>
      <c r="P722" t="b">
        <v>1</v>
      </c>
      <c r="Q722" t="s">
        <v>8272</v>
      </c>
    </row>
    <row r="723" spans="1:17" ht="59" x14ac:dyDescent="0.7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0">
        <f t="shared" si="33"/>
        <v>41807.571840277778</v>
      </c>
      <c r="L723" s="10">
        <f t="shared" si="34"/>
        <v>41852.571840277778</v>
      </c>
      <c r="M723">
        <f t="shared" si="35"/>
        <v>2014</v>
      </c>
      <c r="N723" t="b">
        <v>0</v>
      </c>
      <c r="O723">
        <v>119</v>
      </c>
      <c r="P723" t="b">
        <v>1</v>
      </c>
      <c r="Q723" t="s">
        <v>8272</v>
      </c>
    </row>
    <row r="724" spans="1:17" ht="44.25" x14ac:dyDescent="0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0">
        <f t="shared" si="33"/>
        <v>40977.805300925924</v>
      </c>
      <c r="L724" s="10">
        <f t="shared" si="34"/>
        <v>41007.76363425926</v>
      </c>
      <c r="M724">
        <f t="shared" si="35"/>
        <v>2012</v>
      </c>
      <c r="N724" t="b">
        <v>0</v>
      </c>
      <c r="O724">
        <v>153</v>
      </c>
      <c r="P724" t="b">
        <v>1</v>
      </c>
      <c r="Q724" t="s">
        <v>8272</v>
      </c>
    </row>
    <row r="725" spans="1:17" ht="29.5" x14ac:dyDescent="0.7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0">
        <f t="shared" si="33"/>
        <v>42184.816539351858</v>
      </c>
      <c r="L725" s="10">
        <f t="shared" si="34"/>
        <v>42215.165972222225</v>
      </c>
      <c r="M725">
        <f t="shared" si="35"/>
        <v>2015</v>
      </c>
      <c r="N725" t="b">
        <v>0</v>
      </c>
      <c r="O725">
        <v>100</v>
      </c>
      <c r="P725" t="b">
        <v>1</v>
      </c>
      <c r="Q725" t="s">
        <v>8272</v>
      </c>
    </row>
    <row r="726" spans="1:17" ht="44.25" x14ac:dyDescent="0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0">
        <f t="shared" si="33"/>
        <v>40694.638460648144</v>
      </c>
      <c r="L726" s="10">
        <f t="shared" si="34"/>
        <v>40724.638460648144</v>
      </c>
      <c r="M726">
        <f t="shared" si="35"/>
        <v>2011</v>
      </c>
      <c r="N726" t="b">
        <v>0</v>
      </c>
      <c r="O726">
        <v>143</v>
      </c>
      <c r="P726" t="b">
        <v>1</v>
      </c>
      <c r="Q726" t="s">
        <v>8272</v>
      </c>
    </row>
    <row r="727" spans="1:17" ht="44.25" x14ac:dyDescent="0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0">
        <f t="shared" si="33"/>
        <v>42321.626296296294</v>
      </c>
      <c r="L727" s="10">
        <f t="shared" si="34"/>
        <v>42351.626296296294</v>
      </c>
      <c r="M727">
        <f t="shared" si="35"/>
        <v>2015</v>
      </c>
      <c r="N727" t="b">
        <v>0</v>
      </c>
      <c r="O727">
        <v>140</v>
      </c>
      <c r="P727" t="b">
        <v>1</v>
      </c>
      <c r="Q727" t="s">
        <v>8272</v>
      </c>
    </row>
    <row r="728" spans="1:17" ht="44.25" x14ac:dyDescent="0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0">
        <f t="shared" si="33"/>
        <v>41346.042673611111</v>
      </c>
      <c r="L728" s="10">
        <f t="shared" si="34"/>
        <v>41376.042673611111</v>
      </c>
      <c r="M728">
        <f t="shared" si="35"/>
        <v>2013</v>
      </c>
      <c r="N728" t="b">
        <v>0</v>
      </c>
      <c r="O728">
        <v>35</v>
      </c>
      <c r="P728" t="b">
        <v>1</v>
      </c>
      <c r="Q728" t="s">
        <v>8272</v>
      </c>
    </row>
    <row r="729" spans="1:17" ht="59" x14ac:dyDescent="0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0">
        <f t="shared" si="33"/>
        <v>41247.020243055551</v>
      </c>
      <c r="L729" s="10">
        <f t="shared" si="34"/>
        <v>41288.888888888891</v>
      </c>
      <c r="M729">
        <f t="shared" si="35"/>
        <v>2013</v>
      </c>
      <c r="N729" t="b">
        <v>0</v>
      </c>
      <c r="O729">
        <v>149</v>
      </c>
      <c r="P729" t="b">
        <v>1</v>
      </c>
      <c r="Q729" t="s">
        <v>8272</v>
      </c>
    </row>
    <row r="730" spans="1:17" ht="44.25" x14ac:dyDescent="0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0">
        <f t="shared" si="33"/>
        <v>40731.837465277778</v>
      </c>
      <c r="L730" s="10">
        <f t="shared" si="34"/>
        <v>40776.837465277778</v>
      </c>
      <c r="M730">
        <f t="shared" si="35"/>
        <v>2011</v>
      </c>
      <c r="N730" t="b">
        <v>0</v>
      </c>
      <c r="O730">
        <v>130</v>
      </c>
      <c r="P730" t="b">
        <v>1</v>
      </c>
      <c r="Q730" t="s">
        <v>8272</v>
      </c>
    </row>
    <row r="731" spans="1:17" ht="44.25" x14ac:dyDescent="0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0">
        <f t="shared" si="33"/>
        <v>41111.185891203706</v>
      </c>
      <c r="L731" s="10">
        <f t="shared" si="34"/>
        <v>41171.185891203706</v>
      </c>
      <c r="M731">
        <f t="shared" si="35"/>
        <v>2012</v>
      </c>
      <c r="N731" t="b">
        <v>0</v>
      </c>
      <c r="O731">
        <v>120</v>
      </c>
      <c r="P731" t="b">
        <v>1</v>
      </c>
      <c r="Q731" t="s">
        <v>8272</v>
      </c>
    </row>
    <row r="732" spans="1:17" ht="29.5" x14ac:dyDescent="0.7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0">
        <f t="shared" si="33"/>
        <v>40854.745266203703</v>
      </c>
      <c r="L732" s="10">
        <f t="shared" si="34"/>
        <v>40884.745266203703</v>
      </c>
      <c r="M732">
        <f t="shared" si="35"/>
        <v>2011</v>
      </c>
      <c r="N732" t="b">
        <v>0</v>
      </c>
      <c r="O732">
        <v>265</v>
      </c>
      <c r="P732" t="b">
        <v>1</v>
      </c>
      <c r="Q732" t="s">
        <v>8272</v>
      </c>
    </row>
    <row r="733" spans="1:17" ht="44.25" x14ac:dyDescent="0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0">
        <f t="shared" si="33"/>
        <v>40879.795682870368</v>
      </c>
      <c r="L733" s="10">
        <f t="shared" si="34"/>
        <v>40930.25</v>
      </c>
      <c r="M733">
        <f t="shared" si="35"/>
        <v>2012</v>
      </c>
      <c r="N733" t="b">
        <v>0</v>
      </c>
      <c r="O733">
        <v>71</v>
      </c>
      <c r="P733" t="b">
        <v>1</v>
      </c>
      <c r="Q733" t="s">
        <v>8272</v>
      </c>
    </row>
    <row r="734" spans="1:17" ht="44.25" x14ac:dyDescent="0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0">
        <f t="shared" si="33"/>
        <v>41486.424317129626</v>
      </c>
      <c r="L734" s="10">
        <f t="shared" si="34"/>
        <v>41546.424317129626</v>
      </c>
      <c r="M734">
        <f t="shared" si="35"/>
        <v>2013</v>
      </c>
      <c r="N734" t="b">
        <v>0</v>
      </c>
      <c r="O734">
        <v>13</v>
      </c>
      <c r="P734" t="b">
        <v>1</v>
      </c>
      <c r="Q734" t="s">
        <v>8272</v>
      </c>
    </row>
    <row r="735" spans="1:17" ht="59" x14ac:dyDescent="0.7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0">
        <f t="shared" si="33"/>
        <v>41598.420046296298</v>
      </c>
      <c r="L735" s="10">
        <f t="shared" si="34"/>
        <v>41628.420046296298</v>
      </c>
      <c r="M735">
        <f t="shared" si="35"/>
        <v>2013</v>
      </c>
      <c r="N735" t="b">
        <v>0</v>
      </c>
      <c r="O735">
        <v>169</v>
      </c>
      <c r="P735" t="b">
        <v>1</v>
      </c>
      <c r="Q735" t="s">
        <v>8272</v>
      </c>
    </row>
    <row r="736" spans="1:17" ht="44.25" x14ac:dyDescent="0.7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0">
        <f t="shared" si="33"/>
        <v>42102.164583333331</v>
      </c>
      <c r="L736" s="10">
        <f t="shared" si="34"/>
        <v>42133.208333333328</v>
      </c>
      <c r="M736">
        <f t="shared" si="35"/>
        <v>2015</v>
      </c>
      <c r="N736" t="b">
        <v>0</v>
      </c>
      <c r="O736">
        <v>57</v>
      </c>
      <c r="P736" t="b">
        <v>1</v>
      </c>
      <c r="Q736" t="s">
        <v>8272</v>
      </c>
    </row>
    <row r="737" spans="1:17" ht="44.25" x14ac:dyDescent="0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0">
        <f t="shared" si="33"/>
        <v>41946.029467592591</v>
      </c>
      <c r="L737" s="10">
        <f t="shared" si="34"/>
        <v>41977.027083333334</v>
      </c>
      <c r="M737">
        <f t="shared" si="35"/>
        <v>2014</v>
      </c>
      <c r="N737" t="b">
        <v>0</v>
      </c>
      <c r="O737">
        <v>229</v>
      </c>
      <c r="P737" t="b">
        <v>1</v>
      </c>
      <c r="Q737" t="s">
        <v>8272</v>
      </c>
    </row>
    <row r="738" spans="1:17" ht="44.25" x14ac:dyDescent="0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0">
        <f t="shared" si="33"/>
        <v>41579.734259259261</v>
      </c>
      <c r="L738" s="10">
        <f t="shared" si="34"/>
        <v>41599.207638888889</v>
      </c>
      <c r="M738">
        <f t="shared" si="35"/>
        <v>2013</v>
      </c>
      <c r="N738" t="b">
        <v>0</v>
      </c>
      <c r="O738">
        <v>108</v>
      </c>
      <c r="P738" t="b">
        <v>1</v>
      </c>
      <c r="Q738" t="s">
        <v>8272</v>
      </c>
    </row>
    <row r="739" spans="1:17" ht="44.25" x14ac:dyDescent="0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0">
        <f t="shared" si="33"/>
        <v>41667.275312500002</v>
      </c>
      <c r="L739" s="10">
        <f t="shared" si="34"/>
        <v>41684.833333333336</v>
      </c>
      <c r="M739">
        <f t="shared" si="35"/>
        <v>2014</v>
      </c>
      <c r="N739" t="b">
        <v>0</v>
      </c>
      <c r="O739">
        <v>108</v>
      </c>
      <c r="P739" t="b">
        <v>1</v>
      </c>
      <c r="Q739" t="s">
        <v>8272</v>
      </c>
    </row>
    <row r="740" spans="1:17" ht="29.5" x14ac:dyDescent="0.7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0">
        <f t="shared" si="33"/>
        <v>41943.604097222218</v>
      </c>
      <c r="L740" s="10">
        <f t="shared" si="34"/>
        <v>41974.207638888889</v>
      </c>
      <c r="M740">
        <f t="shared" si="35"/>
        <v>2014</v>
      </c>
      <c r="N740" t="b">
        <v>0</v>
      </c>
      <c r="O740">
        <v>41</v>
      </c>
      <c r="P740" t="b">
        <v>1</v>
      </c>
      <c r="Q740" t="s">
        <v>8272</v>
      </c>
    </row>
    <row r="741" spans="1:17" ht="44.25" x14ac:dyDescent="0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0">
        <f t="shared" si="33"/>
        <v>41829.502650462964</v>
      </c>
      <c r="L741" s="10">
        <f t="shared" si="34"/>
        <v>41862.502650462964</v>
      </c>
      <c r="M741">
        <f t="shared" si="35"/>
        <v>2014</v>
      </c>
      <c r="N741" t="b">
        <v>0</v>
      </c>
      <c r="O741">
        <v>139</v>
      </c>
      <c r="P741" t="b">
        <v>1</v>
      </c>
      <c r="Q741" t="s">
        <v>8272</v>
      </c>
    </row>
    <row r="742" spans="1:17" ht="59" x14ac:dyDescent="0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0">
        <f t="shared" si="33"/>
        <v>42162.146782407406</v>
      </c>
      <c r="L742" s="10">
        <f t="shared" si="34"/>
        <v>42176.146782407406</v>
      </c>
      <c r="M742">
        <f t="shared" si="35"/>
        <v>2015</v>
      </c>
      <c r="N742" t="b">
        <v>0</v>
      </c>
      <c r="O742">
        <v>19</v>
      </c>
      <c r="P742" t="b">
        <v>1</v>
      </c>
      <c r="Q742" t="s">
        <v>8272</v>
      </c>
    </row>
    <row r="743" spans="1:17" ht="29.5" x14ac:dyDescent="0.7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0">
        <f t="shared" si="33"/>
        <v>41401.648217592592</v>
      </c>
      <c r="L743" s="10">
        <f t="shared" si="34"/>
        <v>41436.648217592592</v>
      </c>
      <c r="M743">
        <f t="shared" si="35"/>
        <v>2013</v>
      </c>
      <c r="N743" t="b">
        <v>0</v>
      </c>
      <c r="O743">
        <v>94</v>
      </c>
      <c r="P743" t="b">
        <v>1</v>
      </c>
      <c r="Q743" t="s">
        <v>8272</v>
      </c>
    </row>
    <row r="744" spans="1:17" ht="59" x14ac:dyDescent="0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0">
        <f t="shared" si="33"/>
        <v>41689.917962962965</v>
      </c>
      <c r="L744" s="10">
        <f t="shared" si="34"/>
        <v>41719.876296296294</v>
      </c>
      <c r="M744">
        <f t="shared" si="35"/>
        <v>2014</v>
      </c>
      <c r="N744" t="b">
        <v>0</v>
      </c>
      <c r="O744">
        <v>23</v>
      </c>
      <c r="P744" t="b">
        <v>1</v>
      </c>
      <c r="Q744" t="s">
        <v>8272</v>
      </c>
    </row>
    <row r="745" spans="1:17" ht="44.25" x14ac:dyDescent="0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0">
        <f t="shared" si="33"/>
        <v>40990.709317129629</v>
      </c>
      <c r="L745" s="10">
        <f t="shared" si="34"/>
        <v>41015.875</v>
      </c>
      <c r="M745">
        <f t="shared" si="35"/>
        <v>2012</v>
      </c>
      <c r="N745" t="b">
        <v>0</v>
      </c>
      <c r="O745">
        <v>15</v>
      </c>
      <c r="P745" t="b">
        <v>1</v>
      </c>
      <c r="Q745" t="s">
        <v>8272</v>
      </c>
    </row>
    <row r="746" spans="1:17" ht="44.25" x14ac:dyDescent="0.7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0">
        <f t="shared" si="33"/>
        <v>41226.95721064815</v>
      </c>
      <c r="L746" s="10">
        <f t="shared" si="34"/>
        <v>41256.95721064815</v>
      </c>
      <c r="M746">
        <f t="shared" si="35"/>
        <v>2012</v>
      </c>
      <c r="N746" t="b">
        <v>0</v>
      </c>
      <c r="O746">
        <v>62</v>
      </c>
      <c r="P746" t="b">
        <v>1</v>
      </c>
      <c r="Q746" t="s">
        <v>8272</v>
      </c>
    </row>
    <row r="747" spans="1:17" ht="44.25" x14ac:dyDescent="0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0">
        <f t="shared" si="33"/>
        <v>41367.572280092594</v>
      </c>
      <c r="L747" s="10">
        <f t="shared" si="34"/>
        <v>41397.572280092594</v>
      </c>
      <c r="M747">
        <f t="shared" si="35"/>
        <v>2013</v>
      </c>
      <c r="N747" t="b">
        <v>0</v>
      </c>
      <c r="O747">
        <v>74</v>
      </c>
      <c r="P747" t="b">
        <v>1</v>
      </c>
      <c r="Q747" t="s">
        <v>8272</v>
      </c>
    </row>
    <row r="748" spans="1:17" ht="29.5" x14ac:dyDescent="0.7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0">
        <f t="shared" si="33"/>
        <v>41157.042928240742</v>
      </c>
      <c r="L748" s="10">
        <f t="shared" si="34"/>
        <v>41175.165972222225</v>
      </c>
      <c r="M748">
        <f t="shared" si="35"/>
        <v>2012</v>
      </c>
      <c r="N748" t="b">
        <v>0</v>
      </c>
      <c r="O748">
        <v>97</v>
      </c>
      <c r="P748" t="b">
        <v>1</v>
      </c>
      <c r="Q748" t="s">
        <v>8272</v>
      </c>
    </row>
    <row r="749" spans="1:17" ht="44.25" x14ac:dyDescent="0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0">
        <f t="shared" si="33"/>
        <v>41988.548831018517</v>
      </c>
      <c r="L749" s="10">
        <f t="shared" si="34"/>
        <v>42019.454166666663</v>
      </c>
      <c r="M749">
        <f t="shared" si="35"/>
        <v>2015</v>
      </c>
      <c r="N749" t="b">
        <v>0</v>
      </c>
      <c r="O749">
        <v>55</v>
      </c>
      <c r="P749" t="b">
        <v>1</v>
      </c>
      <c r="Q749" t="s">
        <v>8272</v>
      </c>
    </row>
    <row r="750" spans="1:17" ht="44.25" x14ac:dyDescent="0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0">
        <f t="shared" si="33"/>
        <v>41831.846828703703</v>
      </c>
      <c r="L750" s="10">
        <f t="shared" si="34"/>
        <v>41861.846828703703</v>
      </c>
      <c r="M750">
        <f t="shared" si="35"/>
        <v>2014</v>
      </c>
      <c r="N750" t="b">
        <v>0</v>
      </c>
      <c r="O750">
        <v>44</v>
      </c>
      <c r="P750" t="b">
        <v>1</v>
      </c>
      <c r="Q750" t="s">
        <v>8272</v>
      </c>
    </row>
    <row r="751" spans="1:17" ht="44.25" x14ac:dyDescent="0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0">
        <f t="shared" si="33"/>
        <v>42733.94131944445</v>
      </c>
      <c r="L751" s="10">
        <f t="shared" si="34"/>
        <v>42763.94131944445</v>
      </c>
      <c r="M751">
        <f t="shared" si="35"/>
        <v>2017</v>
      </c>
      <c r="N751" t="b">
        <v>0</v>
      </c>
      <c r="O751">
        <v>110</v>
      </c>
      <c r="P751" t="b">
        <v>1</v>
      </c>
      <c r="Q751" t="s">
        <v>8272</v>
      </c>
    </row>
    <row r="752" spans="1:17" ht="44.25" x14ac:dyDescent="0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0">
        <f t="shared" si="33"/>
        <v>41299.878148148149</v>
      </c>
      <c r="L752" s="10">
        <f t="shared" si="34"/>
        <v>41329.878148148149</v>
      </c>
      <c r="M752">
        <f t="shared" si="35"/>
        <v>2013</v>
      </c>
      <c r="N752" t="b">
        <v>0</v>
      </c>
      <c r="O752">
        <v>59</v>
      </c>
      <c r="P752" t="b">
        <v>1</v>
      </c>
      <c r="Q752" t="s">
        <v>8272</v>
      </c>
    </row>
    <row r="753" spans="1:17" ht="44.25" x14ac:dyDescent="0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0">
        <f t="shared" si="33"/>
        <v>40713.630497685182</v>
      </c>
      <c r="L753" s="10">
        <f t="shared" si="34"/>
        <v>40759.630497685182</v>
      </c>
      <c r="M753">
        <f t="shared" si="35"/>
        <v>2011</v>
      </c>
      <c r="N753" t="b">
        <v>0</v>
      </c>
      <c r="O753">
        <v>62</v>
      </c>
      <c r="P753" t="b">
        <v>1</v>
      </c>
      <c r="Q753" t="s">
        <v>8272</v>
      </c>
    </row>
    <row r="754" spans="1:17" ht="59" x14ac:dyDescent="0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0">
        <f t="shared" si="33"/>
        <v>42639.421493055561</v>
      </c>
      <c r="L754" s="10">
        <f t="shared" si="34"/>
        <v>42659.458333333328</v>
      </c>
      <c r="M754">
        <f t="shared" si="35"/>
        <v>2016</v>
      </c>
      <c r="N754" t="b">
        <v>0</v>
      </c>
      <c r="O754">
        <v>105</v>
      </c>
      <c r="P754" t="b">
        <v>1</v>
      </c>
      <c r="Q754" t="s">
        <v>8272</v>
      </c>
    </row>
    <row r="755" spans="1:17" ht="44.25" x14ac:dyDescent="0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0">
        <f t="shared" si="33"/>
        <v>42019.590173611112</v>
      </c>
      <c r="L755" s="10">
        <f t="shared" si="34"/>
        <v>42049.590173611112</v>
      </c>
      <c r="M755">
        <f t="shared" si="35"/>
        <v>2015</v>
      </c>
      <c r="N755" t="b">
        <v>0</v>
      </c>
      <c r="O755">
        <v>26</v>
      </c>
      <c r="P755" t="b">
        <v>1</v>
      </c>
      <c r="Q755" t="s">
        <v>8272</v>
      </c>
    </row>
    <row r="756" spans="1:17" ht="44.25" x14ac:dyDescent="0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0">
        <f t="shared" si="33"/>
        <v>41249.749085648145</v>
      </c>
      <c r="L756" s="10">
        <f t="shared" si="34"/>
        <v>41279.749085648145</v>
      </c>
      <c r="M756">
        <f t="shared" si="35"/>
        <v>2013</v>
      </c>
      <c r="N756" t="b">
        <v>0</v>
      </c>
      <c r="O756">
        <v>49</v>
      </c>
      <c r="P756" t="b">
        <v>1</v>
      </c>
      <c r="Q756" t="s">
        <v>8272</v>
      </c>
    </row>
    <row r="757" spans="1:17" ht="44.25" x14ac:dyDescent="0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0">
        <f t="shared" si="33"/>
        <v>41383.605057870373</v>
      </c>
      <c r="L757" s="10">
        <f t="shared" si="34"/>
        <v>41414.02847222222</v>
      </c>
      <c r="M757">
        <f t="shared" si="35"/>
        <v>2013</v>
      </c>
      <c r="N757" t="b">
        <v>0</v>
      </c>
      <c r="O757">
        <v>68</v>
      </c>
      <c r="P757" t="b">
        <v>1</v>
      </c>
      <c r="Q757" t="s">
        <v>8272</v>
      </c>
    </row>
    <row r="758" spans="1:17" ht="44.25" x14ac:dyDescent="0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0">
        <f t="shared" si="33"/>
        <v>40590.766886574071</v>
      </c>
      <c r="L758" s="10">
        <f t="shared" si="34"/>
        <v>40651.725219907406</v>
      </c>
      <c r="M758">
        <f t="shared" si="35"/>
        <v>2011</v>
      </c>
      <c r="N758" t="b">
        <v>0</v>
      </c>
      <c r="O758">
        <v>22</v>
      </c>
      <c r="P758" t="b">
        <v>1</v>
      </c>
      <c r="Q758" t="s">
        <v>8272</v>
      </c>
    </row>
    <row r="759" spans="1:17" ht="44.25" x14ac:dyDescent="0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0">
        <f t="shared" si="33"/>
        <v>41235.054560185185</v>
      </c>
      <c r="L759" s="10">
        <f t="shared" si="34"/>
        <v>41249.054560185185</v>
      </c>
      <c r="M759">
        <f t="shared" si="35"/>
        <v>2012</v>
      </c>
      <c r="N759" t="b">
        <v>0</v>
      </c>
      <c r="O759">
        <v>18</v>
      </c>
      <c r="P759" t="b">
        <v>1</v>
      </c>
      <c r="Q759" t="s">
        <v>8272</v>
      </c>
    </row>
    <row r="760" spans="1:17" ht="29.5" x14ac:dyDescent="0.7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0">
        <f t="shared" si="33"/>
        <v>40429.836435185185</v>
      </c>
      <c r="L760" s="10">
        <f t="shared" si="34"/>
        <v>40459.836435185185</v>
      </c>
      <c r="M760">
        <f t="shared" si="35"/>
        <v>2010</v>
      </c>
      <c r="N760" t="b">
        <v>0</v>
      </c>
      <c r="O760">
        <v>19</v>
      </c>
      <c r="P760" t="b">
        <v>1</v>
      </c>
      <c r="Q760" t="s">
        <v>8272</v>
      </c>
    </row>
    <row r="761" spans="1:17" ht="44.25" x14ac:dyDescent="0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0">
        <f t="shared" si="33"/>
        <v>41789.330312500002</v>
      </c>
      <c r="L761" s="10">
        <f t="shared" si="34"/>
        <v>41829.330312500002</v>
      </c>
      <c r="M761">
        <f t="shared" si="35"/>
        <v>2014</v>
      </c>
      <c r="N761" t="b">
        <v>0</v>
      </c>
      <c r="O761">
        <v>99</v>
      </c>
      <c r="P761" t="b">
        <v>1</v>
      </c>
      <c r="Q761" t="s">
        <v>8272</v>
      </c>
    </row>
    <row r="762" spans="1:17" ht="44.25" x14ac:dyDescent="0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0">
        <f t="shared" si="33"/>
        <v>42670.764039351852</v>
      </c>
      <c r="L762" s="10">
        <f t="shared" si="34"/>
        <v>42700.805706018517</v>
      </c>
      <c r="M762">
        <f t="shared" si="35"/>
        <v>2016</v>
      </c>
      <c r="N762" t="b">
        <v>0</v>
      </c>
      <c r="O762">
        <v>0</v>
      </c>
      <c r="P762" t="b">
        <v>0</v>
      </c>
      <c r="Q762" t="s">
        <v>8273</v>
      </c>
    </row>
    <row r="763" spans="1:17" ht="44.25" x14ac:dyDescent="0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0">
        <f t="shared" si="33"/>
        <v>41642.751458333332</v>
      </c>
      <c r="L763" s="10">
        <f t="shared" si="34"/>
        <v>41672.751458333332</v>
      </c>
      <c r="M763">
        <f t="shared" si="35"/>
        <v>2014</v>
      </c>
      <c r="N763" t="b">
        <v>0</v>
      </c>
      <c r="O763">
        <v>6</v>
      </c>
      <c r="P763" t="b">
        <v>0</v>
      </c>
      <c r="Q763" t="s">
        <v>8273</v>
      </c>
    </row>
    <row r="764" spans="1:17" ht="44.25" x14ac:dyDescent="0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0">
        <f t="shared" si="33"/>
        <v>42690.858449074076</v>
      </c>
      <c r="L764" s="10">
        <f t="shared" si="34"/>
        <v>42708.25</v>
      </c>
      <c r="M764">
        <f t="shared" si="35"/>
        <v>2016</v>
      </c>
      <c r="N764" t="b">
        <v>0</v>
      </c>
      <c r="O764">
        <v>0</v>
      </c>
      <c r="P764" t="b">
        <v>0</v>
      </c>
      <c r="Q764" t="s">
        <v>8273</v>
      </c>
    </row>
    <row r="765" spans="1:17" ht="44.25" x14ac:dyDescent="0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0">
        <f t="shared" si="33"/>
        <v>41471.446851851848</v>
      </c>
      <c r="L765" s="10">
        <f t="shared" si="34"/>
        <v>41501.446851851848</v>
      </c>
      <c r="M765">
        <f t="shared" si="35"/>
        <v>2013</v>
      </c>
      <c r="N765" t="b">
        <v>0</v>
      </c>
      <c r="O765">
        <v>1</v>
      </c>
      <c r="P765" t="b">
        <v>0</v>
      </c>
      <c r="Q765" t="s">
        <v>8273</v>
      </c>
    </row>
    <row r="766" spans="1:17" ht="44.25" x14ac:dyDescent="0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0">
        <f t="shared" si="33"/>
        <v>42227.173159722224</v>
      </c>
      <c r="L766" s="10">
        <f t="shared" si="34"/>
        <v>42257.173159722224</v>
      </c>
      <c r="M766">
        <f t="shared" si="35"/>
        <v>2015</v>
      </c>
      <c r="N766" t="b">
        <v>0</v>
      </c>
      <c r="O766">
        <v>0</v>
      </c>
      <c r="P766" t="b">
        <v>0</v>
      </c>
      <c r="Q766" t="s">
        <v>8273</v>
      </c>
    </row>
    <row r="767" spans="1:17" ht="44.25" x14ac:dyDescent="0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0">
        <f t="shared" si="33"/>
        <v>41901.542638888888</v>
      </c>
      <c r="L767" s="10">
        <f t="shared" si="34"/>
        <v>41931.542638888888</v>
      </c>
      <c r="M767">
        <f t="shared" si="35"/>
        <v>2014</v>
      </c>
      <c r="N767" t="b">
        <v>0</v>
      </c>
      <c r="O767">
        <v>44</v>
      </c>
      <c r="P767" t="b">
        <v>0</v>
      </c>
      <c r="Q767" t="s">
        <v>8273</v>
      </c>
    </row>
    <row r="768" spans="1:17" ht="44.25" x14ac:dyDescent="0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0">
        <f t="shared" si="33"/>
        <v>42021.783368055556</v>
      </c>
      <c r="L768" s="10">
        <f t="shared" si="34"/>
        <v>42051.783368055556</v>
      </c>
      <c r="M768">
        <f t="shared" si="35"/>
        <v>2015</v>
      </c>
      <c r="N768" t="b">
        <v>0</v>
      </c>
      <c r="O768">
        <v>0</v>
      </c>
      <c r="P768" t="b">
        <v>0</v>
      </c>
      <c r="Q768" t="s">
        <v>8273</v>
      </c>
    </row>
    <row r="769" spans="1:17" ht="59" x14ac:dyDescent="0.7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0">
        <f t="shared" si="33"/>
        <v>42115.143634259264</v>
      </c>
      <c r="L769" s="10">
        <f t="shared" si="34"/>
        <v>42145.143634259264</v>
      </c>
      <c r="M769">
        <f t="shared" si="35"/>
        <v>2015</v>
      </c>
      <c r="N769" t="b">
        <v>0</v>
      </c>
      <c r="O769">
        <v>3</v>
      </c>
      <c r="P769" t="b">
        <v>0</v>
      </c>
      <c r="Q769" t="s">
        <v>8273</v>
      </c>
    </row>
    <row r="770" spans="1:17" ht="44.25" x14ac:dyDescent="0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0">
        <f t="shared" si="33"/>
        <v>41594.207060185188</v>
      </c>
      <c r="L770" s="10">
        <f t="shared" si="34"/>
        <v>41624.207060185188</v>
      </c>
      <c r="M770">
        <f t="shared" si="35"/>
        <v>2013</v>
      </c>
      <c r="N770" t="b">
        <v>0</v>
      </c>
      <c r="O770">
        <v>0</v>
      </c>
      <c r="P770" t="b">
        <v>0</v>
      </c>
      <c r="Q770" t="s">
        <v>8273</v>
      </c>
    </row>
    <row r="771" spans="1:17" ht="59" x14ac:dyDescent="0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0">
        <f t="shared" ref="K771:K834" si="36">(((J771/60)/60)/24)+DATE(1970,1,1)</f>
        <v>41604.996458333335</v>
      </c>
      <c r="L771" s="10">
        <f t="shared" ref="L771:L834" si="37">(((I771/60)/60)/24)+DATE(1970,1,1)</f>
        <v>41634.996458333335</v>
      </c>
      <c r="M771">
        <f t="shared" ref="M771:M834" si="38">YEAR(L771)</f>
        <v>2013</v>
      </c>
      <c r="N771" t="b">
        <v>0</v>
      </c>
      <c r="O771">
        <v>52</v>
      </c>
      <c r="P771" t="b">
        <v>0</v>
      </c>
      <c r="Q771" t="s">
        <v>8273</v>
      </c>
    </row>
    <row r="772" spans="1:17" ht="44.25" x14ac:dyDescent="0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0">
        <f t="shared" si="36"/>
        <v>41289.999641203707</v>
      </c>
      <c r="L772" s="10">
        <f t="shared" si="37"/>
        <v>41329.999641203707</v>
      </c>
      <c r="M772">
        <f t="shared" si="38"/>
        <v>2013</v>
      </c>
      <c r="N772" t="b">
        <v>0</v>
      </c>
      <c r="O772">
        <v>0</v>
      </c>
      <c r="P772" t="b">
        <v>0</v>
      </c>
      <c r="Q772" t="s">
        <v>8273</v>
      </c>
    </row>
    <row r="773" spans="1:17" ht="44.25" x14ac:dyDescent="0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0">
        <f t="shared" si="36"/>
        <v>42349.824097222227</v>
      </c>
      <c r="L773" s="10">
        <f t="shared" si="37"/>
        <v>42399.824097222227</v>
      </c>
      <c r="M773">
        <f t="shared" si="38"/>
        <v>2016</v>
      </c>
      <c r="N773" t="b">
        <v>0</v>
      </c>
      <c r="O773">
        <v>1</v>
      </c>
      <c r="P773" t="b">
        <v>0</v>
      </c>
      <c r="Q773" t="s">
        <v>8273</v>
      </c>
    </row>
    <row r="774" spans="1:17" ht="59" x14ac:dyDescent="0.7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0">
        <f t="shared" si="36"/>
        <v>40068.056932870371</v>
      </c>
      <c r="L774" s="10">
        <f t="shared" si="37"/>
        <v>40118.165972222225</v>
      </c>
      <c r="M774">
        <f t="shared" si="38"/>
        <v>2009</v>
      </c>
      <c r="N774" t="b">
        <v>0</v>
      </c>
      <c r="O774">
        <v>1</v>
      </c>
      <c r="P774" t="b">
        <v>0</v>
      </c>
      <c r="Q774" t="s">
        <v>8273</v>
      </c>
    </row>
    <row r="775" spans="1:17" ht="44.25" x14ac:dyDescent="0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0">
        <f t="shared" si="36"/>
        <v>42100.735937499994</v>
      </c>
      <c r="L775" s="10">
        <f t="shared" si="37"/>
        <v>42134.959027777775</v>
      </c>
      <c r="M775">
        <f t="shared" si="38"/>
        <v>2015</v>
      </c>
      <c r="N775" t="b">
        <v>0</v>
      </c>
      <c r="O775">
        <v>2</v>
      </c>
      <c r="P775" t="b">
        <v>0</v>
      </c>
      <c r="Q775" t="s">
        <v>8273</v>
      </c>
    </row>
    <row r="776" spans="1:17" ht="44.25" x14ac:dyDescent="0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0">
        <f t="shared" si="36"/>
        <v>41663.780300925922</v>
      </c>
      <c r="L776" s="10">
        <f t="shared" si="37"/>
        <v>41693.780300925922</v>
      </c>
      <c r="M776">
        <f t="shared" si="38"/>
        <v>2014</v>
      </c>
      <c r="N776" t="b">
        <v>0</v>
      </c>
      <c r="O776">
        <v>9</v>
      </c>
      <c r="P776" t="b">
        <v>0</v>
      </c>
      <c r="Q776" t="s">
        <v>8273</v>
      </c>
    </row>
    <row r="777" spans="1:17" ht="44.25" x14ac:dyDescent="0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0">
        <f t="shared" si="36"/>
        <v>40863.060127314813</v>
      </c>
      <c r="L777" s="10">
        <f t="shared" si="37"/>
        <v>40893.060127314813</v>
      </c>
      <c r="M777">
        <f t="shared" si="38"/>
        <v>2011</v>
      </c>
      <c r="N777" t="b">
        <v>0</v>
      </c>
      <c r="O777">
        <v>5</v>
      </c>
      <c r="P777" t="b">
        <v>0</v>
      </c>
      <c r="Q777" t="s">
        <v>8273</v>
      </c>
    </row>
    <row r="778" spans="1:17" ht="44.25" x14ac:dyDescent="0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0">
        <f t="shared" si="36"/>
        <v>42250.685706018514</v>
      </c>
      <c r="L778" s="10">
        <f t="shared" si="37"/>
        <v>42288.208333333328</v>
      </c>
      <c r="M778">
        <f t="shared" si="38"/>
        <v>2015</v>
      </c>
      <c r="N778" t="b">
        <v>0</v>
      </c>
      <c r="O778">
        <v>57</v>
      </c>
      <c r="P778" t="b">
        <v>0</v>
      </c>
      <c r="Q778" t="s">
        <v>8273</v>
      </c>
    </row>
    <row r="779" spans="1:17" ht="59" x14ac:dyDescent="0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0">
        <f t="shared" si="36"/>
        <v>41456.981215277774</v>
      </c>
      <c r="L779" s="10">
        <f t="shared" si="37"/>
        <v>41486.981215277774</v>
      </c>
      <c r="M779">
        <f t="shared" si="38"/>
        <v>2013</v>
      </c>
      <c r="N779" t="b">
        <v>0</v>
      </c>
      <c r="O779">
        <v>3</v>
      </c>
      <c r="P779" t="b">
        <v>0</v>
      </c>
      <c r="Q779" t="s">
        <v>8273</v>
      </c>
    </row>
    <row r="780" spans="1:17" ht="44.25" x14ac:dyDescent="0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0">
        <f t="shared" si="36"/>
        <v>41729.702314814815</v>
      </c>
      <c r="L780" s="10">
        <f t="shared" si="37"/>
        <v>41759.702314814815</v>
      </c>
      <c r="M780">
        <f t="shared" si="38"/>
        <v>2014</v>
      </c>
      <c r="N780" t="b">
        <v>0</v>
      </c>
      <c r="O780">
        <v>1</v>
      </c>
      <c r="P780" t="b">
        <v>0</v>
      </c>
      <c r="Q780" t="s">
        <v>8273</v>
      </c>
    </row>
    <row r="781" spans="1:17" ht="59" x14ac:dyDescent="0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0">
        <f t="shared" si="36"/>
        <v>40436.68408564815</v>
      </c>
      <c r="L781" s="10">
        <f t="shared" si="37"/>
        <v>40466.166666666664</v>
      </c>
      <c r="M781">
        <f t="shared" si="38"/>
        <v>2010</v>
      </c>
      <c r="N781" t="b">
        <v>0</v>
      </c>
      <c r="O781">
        <v>6</v>
      </c>
      <c r="P781" t="b">
        <v>0</v>
      </c>
      <c r="Q781" t="s">
        <v>8273</v>
      </c>
    </row>
    <row r="782" spans="1:17" ht="44.25" x14ac:dyDescent="0.7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0">
        <f t="shared" si="36"/>
        <v>40636.673900462964</v>
      </c>
      <c r="L782" s="10">
        <f t="shared" si="37"/>
        <v>40666.673900462964</v>
      </c>
      <c r="M782">
        <f t="shared" si="38"/>
        <v>2011</v>
      </c>
      <c r="N782" t="b">
        <v>0</v>
      </c>
      <c r="O782">
        <v>27</v>
      </c>
      <c r="P782" t="b">
        <v>1</v>
      </c>
      <c r="Q782" t="s">
        <v>8274</v>
      </c>
    </row>
    <row r="783" spans="1:17" ht="44.25" x14ac:dyDescent="0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0">
        <f t="shared" si="36"/>
        <v>41403.000856481485</v>
      </c>
      <c r="L783" s="10">
        <f t="shared" si="37"/>
        <v>41433.000856481485</v>
      </c>
      <c r="M783">
        <f t="shared" si="38"/>
        <v>2013</v>
      </c>
      <c r="N783" t="b">
        <v>0</v>
      </c>
      <c r="O783">
        <v>25</v>
      </c>
      <c r="P783" t="b">
        <v>1</v>
      </c>
      <c r="Q783" t="s">
        <v>8274</v>
      </c>
    </row>
    <row r="784" spans="1:17" ht="44.25" x14ac:dyDescent="0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0">
        <f t="shared" si="36"/>
        <v>41116.758125</v>
      </c>
      <c r="L784" s="10">
        <f t="shared" si="37"/>
        <v>41146.758125</v>
      </c>
      <c r="M784">
        <f t="shared" si="38"/>
        <v>2012</v>
      </c>
      <c r="N784" t="b">
        <v>0</v>
      </c>
      <c r="O784">
        <v>14</v>
      </c>
      <c r="P784" t="b">
        <v>1</v>
      </c>
      <c r="Q784" t="s">
        <v>8274</v>
      </c>
    </row>
    <row r="785" spans="1:17" ht="44.25" x14ac:dyDescent="0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0">
        <f t="shared" si="36"/>
        <v>40987.773715277777</v>
      </c>
      <c r="L785" s="10">
        <f t="shared" si="37"/>
        <v>41026.916666666664</v>
      </c>
      <c r="M785">
        <f t="shared" si="38"/>
        <v>2012</v>
      </c>
      <c r="N785" t="b">
        <v>0</v>
      </c>
      <c r="O785">
        <v>35</v>
      </c>
      <c r="P785" t="b">
        <v>1</v>
      </c>
      <c r="Q785" t="s">
        <v>8274</v>
      </c>
    </row>
    <row r="786" spans="1:17" ht="44.25" x14ac:dyDescent="0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0">
        <f t="shared" si="36"/>
        <v>41675.149525462963</v>
      </c>
      <c r="L786" s="10">
        <f t="shared" si="37"/>
        <v>41715.107858796298</v>
      </c>
      <c r="M786">
        <f t="shared" si="38"/>
        <v>2014</v>
      </c>
      <c r="N786" t="b">
        <v>0</v>
      </c>
      <c r="O786">
        <v>10</v>
      </c>
      <c r="P786" t="b">
        <v>1</v>
      </c>
      <c r="Q786" t="s">
        <v>8274</v>
      </c>
    </row>
    <row r="787" spans="1:17" ht="44.25" x14ac:dyDescent="0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0">
        <f t="shared" si="36"/>
        <v>41303.593923611108</v>
      </c>
      <c r="L787" s="10">
        <f t="shared" si="37"/>
        <v>41333.593923611108</v>
      </c>
      <c r="M787">
        <f t="shared" si="38"/>
        <v>2013</v>
      </c>
      <c r="N787" t="b">
        <v>0</v>
      </c>
      <c r="O787">
        <v>29</v>
      </c>
      <c r="P787" t="b">
        <v>1</v>
      </c>
      <c r="Q787" t="s">
        <v>8274</v>
      </c>
    </row>
    <row r="788" spans="1:17" ht="44.25" x14ac:dyDescent="0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0">
        <f t="shared" si="36"/>
        <v>40983.055949074071</v>
      </c>
      <c r="L788" s="10">
        <f t="shared" si="37"/>
        <v>41040.657638888886</v>
      </c>
      <c r="M788">
        <f t="shared" si="38"/>
        <v>2012</v>
      </c>
      <c r="N788" t="b">
        <v>0</v>
      </c>
      <c r="O788">
        <v>44</v>
      </c>
      <c r="P788" t="b">
        <v>1</v>
      </c>
      <c r="Q788" t="s">
        <v>8274</v>
      </c>
    </row>
    <row r="789" spans="1:17" ht="44.25" x14ac:dyDescent="0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0">
        <f t="shared" si="36"/>
        <v>41549.627615740741</v>
      </c>
      <c r="L789" s="10">
        <f t="shared" si="37"/>
        <v>41579.627615740741</v>
      </c>
      <c r="M789">
        <f t="shared" si="38"/>
        <v>2013</v>
      </c>
      <c r="N789" t="b">
        <v>0</v>
      </c>
      <c r="O789">
        <v>17</v>
      </c>
      <c r="P789" t="b">
        <v>1</v>
      </c>
      <c r="Q789" t="s">
        <v>8274</v>
      </c>
    </row>
    <row r="790" spans="1:17" ht="44.25" x14ac:dyDescent="0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0">
        <f t="shared" si="36"/>
        <v>41059.006805555553</v>
      </c>
      <c r="L790" s="10">
        <f t="shared" si="37"/>
        <v>41097.165972222225</v>
      </c>
      <c r="M790">
        <f t="shared" si="38"/>
        <v>2012</v>
      </c>
      <c r="N790" t="b">
        <v>0</v>
      </c>
      <c r="O790">
        <v>34</v>
      </c>
      <c r="P790" t="b">
        <v>1</v>
      </c>
      <c r="Q790" t="s">
        <v>8274</v>
      </c>
    </row>
    <row r="791" spans="1:17" ht="44.25" x14ac:dyDescent="0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0">
        <f t="shared" si="36"/>
        <v>41277.186111111114</v>
      </c>
      <c r="L791" s="10">
        <f t="shared" si="37"/>
        <v>41295.332638888889</v>
      </c>
      <c r="M791">
        <f t="shared" si="38"/>
        <v>2013</v>
      </c>
      <c r="N791" t="b">
        <v>0</v>
      </c>
      <c r="O791">
        <v>14</v>
      </c>
      <c r="P791" t="b">
        <v>1</v>
      </c>
      <c r="Q791" t="s">
        <v>8274</v>
      </c>
    </row>
    <row r="792" spans="1:17" ht="44.25" x14ac:dyDescent="0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0">
        <f t="shared" si="36"/>
        <v>41276.047905092593</v>
      </c>
      <c r="L792" s="10">
        <f t="shared" si="37"/>
        <v>41306.047905092593</v>
      </c>
      <c r="M792">
        <f t="shared" si="38"/>
        <v>2013</v>
      </c>
      <c r="N792" t="b">
        <v>0</v>
      </c>
      <c r="O792">
        <v>156</v>
      </c>
      <c r="P792" t="b">
        <v>1</v>
      </c>
      <c r="Q792" t="s">
        <v>8274</v>
      </c>
    </row>
    <row r="793" spans="1:17" ht="44.25" x14ac:dyDescent="0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0">
        <f t="shared" si="36"/>
        <v>41557.780624999999</v>
      </c>
      <c r="L793" s="10">
        <f t="shared" si="37"/>
        <v>41591.249305555553</v>
      </c>
      <c r="M793">
        <f t="shared" si="38"/>
        <v>2013</v>
      </c>
      <c r="N793" t="b">
        <v>0</v>
      </c>
      <c r="O793">
        <v>128</v>
      </c>
      <c r="P793" t="b">
        <v>1</v>
      </c>
      <c r="Q793" t="s">
        <v>8274</v>
      </c>
    </row>
    <row r="794" spans="1:17" ht="29.5" x14ac:dyDescent="0.7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0">
        <f t="shared" si="36"/>
        <v>41555.873645833337</v>
      </c>
      <c r="L794" s="10">
        <f t="shared" si="37"/>
        <v>41585.915312500001</v>
      </c>
      <c r="M794">
        <f t="shared" si="38"/>
        <v>2013</v>
      </c>
      <c r="N794" t="b">
        <v>0</v>
      </c>
      <c r="O794">
        <v>60</v>
      </c>
      <c r="P794" t="b">
        <v>1</v>
      </c>
      <c r="Q794" t="s">
        <v>8274</v>
      </c>
    </row>
    <row r="795" spans="1:17" ht="44.25" x14ac:dyDescent="0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0">
        <f t="shared" si="36"/>
        <v>41442.741249999999</v>
      </c>
      <c r="L795" s="10">
        <f t="shared" si="37"/>
        <v>41458.207638888889</v>
      </c>
      <c r="M795">
        <f t="shared" si="38"/>
        <v>2013</v>
      </c>
      <c r="N795" t="b">
        <v>0</v>
      </c>
      <c r="O795">
        <v>32</v>
      </c>
      <c r="P795" t="b">
        <v>1</v>
      </c>
      <c r="Q795" t="s">
        <v>8274</v>
      </c>
    </row>
    <row r="796" spans="1:17" ht="44.25" x14ac:dyDescent="0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0">
        <f t="shared" si="36"/>
        <v>40736.115011574075</v>
      </c>
      <c r="L796" s="10">
        <f t="shared" si="37"/>
        <v>40791.712500000001</v>
      </c>
      <c r="M796">
        <f t="shared" si="38"/>
        <v>2011</v>
      </c>
      <c r="N796" t="b">
        <v>0</v>
      </c>
      <c r="O796">
        <v>53</v>
      </c>
      <c r="P796" t="b">
        <v>1</v>
      </c>
      <c r="Q796" t="s">
        <v>8274</v>
      </c>
    </row>
    <row r="797" spans="1:17" ht="44.25" x14ac:dyDescent="0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0">
        <f t="shared" si="36"/>
        <v>40963.613032407404</v>
      </c>
      <c r="L797" s="10">
        <f t="shared" si="37"/>
        <v>41006.207638888889</v>
      </c>
      <c r="M797">
        <f t="shared" si="38"/>
        <v>2012</v>
      </c>
      <c r="N797" t="b">
        <v>0</v>
      </c>
      <c r="O797">
        <v>184</v>
      </c>
      <c r="P797" t="b">
        <v>1</v>
      </c>
      <c r="Q797" t="s">
        <v>8274</v>
      </c>
    </row>
    <row r="798" spans="1:17" ht="59" x14ac:dyDescent="0.7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0">
        <f t="shared" si="36"/>
        <v>41502.882928240739</v>
      </c>
      <c r="L798" s="10">
        <f t="shared" si="37"/>
        <v>41532.881944444445</v>
      </c>
      <c r="M798">
        <f t="shared" si="38"/>
        <v>2013</v>
      </c>
      <c r="N798" t="b">
        <v>0</v>
      </c>
      <c r="O798">
        <v>90</v>
      </c>
      <c r="P798" t="b">
        <v>1</v>
      </c>
      <c r="Q798" t="s">
        <v>8274</v>
      </c>
    </row>
    <row r="799" spans="1:17" ht="44.25" x14ac:dyDescent="0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0">
        <f t="shared" si="36"/>
        <v>40996.994074074071</v>
      </c>
      <c r="L799" s="10">
        <f t="shared" si="37"/>
        <v>41028.166666666664</v>
      </c>
      <c r="M799">
        <f t="shared" si="38"/>
        <v>2012</v>
      </c>
      <c r="N799" t="b">
        <v>0</v>
      </c>
      <c r="O799">
        <v>71</v>
      </c>
      <c r="P799" t="b">
        <v>1</v>
      </c>
      <c r="Q799" t="s">
        <v>8274</v>
      </c>
    </row>
    <row r="800" spans="1:17" ht="44.25" x14ac:dyDescent="0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0">
        <f t="shared" si="36"/>
        <v>41882.590127314819</v>
      </c>
      <c r="L800" s="10">
        <f t="shared" si="37"/>
        <v>41912.590127314819</v>
      </c>
      <c r="M800">
        <f t="shared" si="38"/>
        <v>2014</v>
      </c>
      <c r="N800" t="b">
        <v>0</v>
      </c>
      <c r="O800">
        <v>87</v>
      </c>
      <c r="P800" t="b">
        <v>1</v>
      </c>
      <c r="Q800" t="s">
        <v>8274</v>
      </c>
    </row>
    <row r="801" spans="1:17" ht="44.25" x14ac:dyDescent="0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0">
        <f t="shared" si="36"/>
        <v>40996.667199074072</v>
      </c>
      <c r="L801" s="10">
        <f t="shared" si="37"/>
        <v>41026.667199074072</v>
      </c>
      <c r="M801">
        <f t="shared" si="38"/>
        <v>2012</v>
      </c>
      <c r="N801" t="b">
        <v>0</v>
      </c>
      <c r="O801">
        <v>28</v>
      </c>
      <c r="P801" t="b">
        <v>1</v>
      </c>
      <c r="Q801" t="s">
        <v>8274</v>
      </c>
    </row>
    <row r="802" spans="1:17" ht="44.25" x14ac:dyDescent="0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0">
        <f t="shared" si="36"/>
        <v>41863.433495370373</v>
      </c>
      <c r="L802" s="10">
        <f t="shared" si="37"/>
        <v>41893.433495370373</v>
      </c>
      <c r="M802">
        <f t="shared" si="38"/>
        <v>2014</v>
      </c>
      <c r="N802" t="b">
        <v>0</v>
      </c>
      <c r="O802">
        <v>56</v>
      </c>
      <c r="P802" t="b">
        <v>1</v>
      </c>
      <c r="Q802" t="s">
        <v>8274</v>
      </c>
    </row>
    <row r="803" spans="1:17" ht="44.25" x14ac:dyDescent="0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0">
        <f t="shared" si="36"/>
        <v>40695.795370370368</v>
      </c>
      <c r="L803" s="10">
        <f t="shared" si="37"/>
        <v>40725.795370370368</v>
      </c>
      <c r="M803">
        <f t="shared" si="38"/>
        <v>2011</v>
      </c>
      <c r="N803" t="b">
        <v>0</v>
      </c>
      <c r="O803">
        <v>51</v>
      </c>
      <c r="P803" t="b">
        <v>1</v>
      </c>
      <c r="Q803" t="s">
        <v>8274</v>
      </c>
    </row>
    <row r="804" spans="1:17" ht="59" x14ac:dyDescent="0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0">
        <f t="shared" si="36"/>
        <v>41123.022268518522</v>
      </c>
      <c r="L804" s="10">
        <f t="shared" si="37"/>
        <v>41169.170138888891</v>
      </c>
      <c r="M804">
        <f t="shared" si="38"/>
        <v>2012</v>
      </c>
      <c r="N804" t="b">
        <v>0</v>
      </c>
      <c r="O804">
        <v>75</v>
      </c>
      <c r="P804" t="b">
        <v>1</v>
      </c>
      <c r="Q804" t="s">
        <v>8274</v>
      </c>
    </row>
    <row r="805" spans="1:17" ht="44.25" x14ac:dyDescent="0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0">
        <f t="shared" si="36"/>
        <v>40665.949976851851</v>
      </c>
      <c r="L805" s="10">
        <f t="shared" si="37"/>
        <v>40692.041666666664</v>
      </c>
      <c r="M805">
        <f t="shared" si="38"/>
        <v>2011</v>
      </c>
      <c r="N805" t="b">
        <v>0</v>
      </c>
      <c r="O805">
        <v>38</v>
      </c>
      <c r="P805" t="b">
        <v>1</v>
      </c>
      <c r="Q805" t="s">
        <v>8274</v>
      </c>
    </row>
    <row r="806" spans="1:17" ht="44.25" x14ac:dyDescent="0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0">
        <f t="shared" si="36"/>
        <v>40730.105625000004</v>
      </c>
      <c r="L806" s="10">
        <f t="shared" si="37"/>
        <v>40747.165972222225</v>
      </c>
      <c r="M806">
        <f t="shared" si="38"/>
        <v>2011</v>
      </c>
      <c r="N806" t="b">
        <v>0</v>
      </c>
      <c r="O806">
        <v>18</v>
      </c>
      <c r="P806" t="b">
        <v>1</v>
      </c>
      <c r="Q806" t="s">
        <v>8274</v>
      </c>
    </row>
    <row r="807" spans="1:17" ht="44.25" x14ac:dyDescent="0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0">
        <f t="shared" si="36"/>
        <v>40690.823055555556</v>
      </c>
      <c r="L807" s="10">
        <f t="shared" si="37"/>
        <v>40740.958333333336</v>
      </c>
      <c r="M807">
        <f t="shared" si="38"/>
        <v>2011</v>
      </c>
      <c r="N807" t="b">
        <v>0</v>
      </c>
      <c r="O807">
        <v>54</v>
      </c>
      <c r="P807" t="b">
        <v>1</v>
      </c>
      <c r="Q807" t="s">
        <v>8274</v>
      </c>
    </row>
    <row r="808" spans="1:17" x14ac:dyDescent="0.7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0">
        <f t="shared" si="36"/>
        <v>40763.691423611112</v>
      </c>
      <c r="L808" s="10">
        <f t="shared" si="37"/>
        <v>40793.691423611112</v>
      </c>
      <c r="M808">
        <f t="shared" si="38"/>
        <v>2011</v>
      </c>
      <c r="N808" t="b">
        <v>0</v>
      </c>
      <c r="O808">
        <v>71</v>
      </c>
      <c r="P808" t="b">
        <v>1</v>
      </c>
      <c r="Q808" t="s">
        <v>8274</v>
      </c>
    </row>
    <row r="809" spans="1:17" ht="29.5" x14ac:dyDescent="0.7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0">
        <f t="shared" si="36"/>
        <v>42759.628599537042</v>
      </c>
      <c r="L809" s="10">
        <f t="shared" si="37"/>
        <v>42795.083333333328</v>
      </c>
      <c r="M809">
        <f t="shared" si="38"/>
        <v>2017</v>
      </c>
      <c r="N809" t="b">
        <v>0</v>
      </c>
      <c r="O809">
        <v>57</v>
      </c>
      <c r="P809" t="b">
        <v>1</v>
      </c>
      <c r="Q809" t="s">
        <v>8274</v>
      </c>
    </row>
    <row r="810" spans="1:17" ht="44.25" x14ac:dyDescent="0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0">
        <f t="shared" si="36"/>
        <v>41962.100532407407</v>
      </c>
      <c r="L810" s="10">
        <f t="shared" si="37"/>
        <v>41995.207638888889</v>
      </c>
      <c r="M810">
        <f t="shared" si="38"/>
        <v>2014</v>
      </c>
      <c r="N810" t="b">
        <v>0</v>
      </c>
      <c r="O810">
        <v>43</v>
      </c>
      <c r="P810" t="b">
        <v>1</v>
      </c>
      <c r="Q810" t="s">
        <v>8274</v>
      </c>
    </row>
    <row r="811" spans="1:17" ht="44.25" x14ac:dyDescent="0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0">
        <f t="shared" si="36"/>
        <v>41628.833680555559</v>
      </c>
      <c r="L811" s="10">
        <f t="shared" si="37"/>
        <v>41658.833680555559</v>
      </c>
      <c r="M811">
        <f t="shared" si="38"/>
        <v>2014</v>
      </c>
      <c r="N811" t="b">
        <v>0</v>
      </c>
      <c r="O811">
        <v>52</v>
      </c>
      <c r="P811" t="b">
        <v>1</v>
      </c>
      <c r="Q811" t="s">
        <v>8274</v>
      </c>
    </row>
    <row r="812" spans="1:17" ht="44.25" x14ac:dyDescent="0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0">
        <f t="shared" si="36"/>
        <v>41123.056273148148</v>
      </c>
      <c r="L812" s="10">
        <f t="shared" si="37"/>
        <v>41153.056273148148</v>
      </c>
      <c r="M812">
        <f t="shared" si="38"/>
        <v>2012</v>
      </c>
      <c r="N812" t="b">
        <v>0</v>
      </c>
      <c r="O812">
        <v>27</v>
      </c>
      <c r="P812" t="b">
        <v>1</v>
      </c>
      <c r="Q812" t="s">
        <v>8274</v>
      </c>
    </row>
    <row r="813" spans="1:17" ht="29.5" x14ac:dyDescent="0.7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0">
        <f t="shared" si="36"/>
        <v>41443.643541666665</v>
      </c>
      <c r="L813" s="10">
        <f t="shared" si="37"/>
        <v>41465.702777777777</v>
      </c>
      <c r="M813">
        <f t="shared" si="38"/>
        <v>2013</v>
      </c>
      <c r="N813" t="b">
        <v>0</v>
      </c>
      <c r="O813">
        <v>12</v>
      </c>
      <c r="P813" t="b">
        <v>1</v>
      </c>
      <c r="Q813" t="s">
        <v>8274</v>
      </c>
    </row>
    <row r="814" spans="1:17" ht="44.25" x14ac:dyDescent="0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0">
        <f t="shared" si="36"/>
        <v>41282.017962962964</v>
      </c>
      <c r="L814" s="10">
        <f t="shared" si="37"/>
        <v>41334.581944444442</v>
      </c>
      <c r="M814">
        <f t="shared" si="38"/>
        <v>2013</v>
      </c>
      <c r="N814" t="b">
        <v>0</v>
      </c>
      <c r="O814">
        <v>33</v>
      </c>
      <c r="P814" t="b">
        <v>1</v>
      </c>
      <c r="Q814" t="s">
        <v>8274</v>
      </c>
    </row>
    <row r="815" spans="1:17" ht="29.5" x14ac:dyDescent="0.7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0">
        <f t="shared" si="36"/>
        <v>41080.960243055553</v>
      </c>
      <c r="L815" s="10">
        <f t="shared" si="37"/>
        <v>41110.960243055553</v>
      </c>
      <c r="M815">
        <f t="shared" si="38"/>
        <v>2012</v>
      </c>
      <c r="N815" t="b">
        <v>0</v>
      </c>
      <c r="O815">
        <v>96</v>
      </c>
      <c r="P815" t="b">
        <v>1</v>
      </c>
      <c r="Q815" t="s">
        <v>8274</v>
      </c>
    </row>
    <row r="816" spans="1:17" ht="44.25" x14ac:dyDescent="0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0">
        <f t="shared" si="36"/>
        <v>40679.743067129632</v>
      </c>
      <c r="L816" s="10">
        <f t="shared" si="37"/>
        <v>40694.75277777778</v>
      </c>
      <c r="M816">
        <f t="shared" si="38"/>
        <v>2011</v>
      </c>
      <c r="N816" t="b">
        <v>0</v>
      </c>
      <c r="O816">
        <v>28</v>
      </c>
      <c r="P816" t="b">
        <v>1</v>
      </c>
      <c r="Q816" t="s">
        <v>8274</v>
      </c>
    </row>
    <row r="817" spans="1:17" ht="29.5" x14ac:dyDescent="0.7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0">
        <f t="shared" si="36"/>
        <v>41914.917858796296</v>
      </c>
      <c r="L817" s="10">
        <f t="shared" si="37"/>
        <v>41944.917858796296</v>
      </c>
      <c r="M817">
        <f t="shared" si="38"/>
        <v>2014</v>
      </c>
      <c r="N817" t="b">
        <v>0</v>
      </c>
      <c r="O817">
        <v>43</v>
      </c>
      <c r="P817" t="b">
        <v>1</v>
      </c>
      <c r="Q817" t="s">
        <v>8274</v>
      </c>
    </row>
    <row r="818" spans="1:17" ht="29.5" x14ac:dyDescent="0.7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0">
        <f t="shared" si="36"/>
        <v>41341.870868055557</v>
      </c>
      <c r="L818" s="10">
        <f t="shared" si="37"/>
        <v>41373.270833333336</v>
      </c>
      <c r="M818">
        <f t="shared" si="38"/>
        <v>2013</v>
      </c>
      <c r="N818" t="b">
        <v>0</v>
      </c>
      <c r="O818">
        <v>205</v>
      </c>
      <c r="P818" t="b">
        <v>1</v>
      </c>
      <c r="Q818" t="s">
        <v>8274</v>
      </c>
    </row>
    <row r="819" spans="1:17" ht="44.25" x14ac:dyDescent="0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0">
        <f t="shared" si="36"/>
        <v>40925.599664351852</v>
      </c>
      <c r="L819" s="10">
        <f t="shared" si="37"/>
        <v>40979.207638888889</v>
      </c>
      <c r="M819">
        <f t="shared" si="38"/>
        <v>2012</v>
      </c>
      <c r="N819" t="b">
        <v>0</v>
      </c>
      <c r="O819">
        <v>23</v>
      </c>
      <c r="P819" t="b">
        <v>1</v>
      </c>
      <c r="Q819" t="s">
        <v>8274</v>
      </c>
    </row>
    <row r="820" spans="1:17" ht="44.25" x14ac:dyDescent="0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0">
        <f t="shared" si="36"/>
        <v>41120.882881944446</v>
      </c>
      <c r="L820" s="10">
        <f t="shared" si="37"/>
        <v>41128.709027777775</v>
      </c>
      <c r="M820">
        <f t="shared" si="38"/>
        <v>2012</v>
      </c>
      <c r="N820" t="b">
        <v>0</v>
      </c>
      <c r="O820">
        <v>19</v>
      </c>
      <c r="P820" t="b">
        <v>1</v>
      </c>
      <c r="Q820" t="s">
        <v>8274</v>
      </c>
    </row>
    <row r="821" spans="1:17" ht="29.5" x14ac:dyDescent="0.7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0">
        <f t="shared" si="36"/>
        <v>41619.998310185183</v>
      </c>
      <c r="L821" s="10">
        <f t="shared" si="37"/>
        <v>41629.197222222225</v>
      </c>
      <c r="M821">
        <f t="shared" si="38"/>
        <v>2013</v>
      </c>
      <c r="N821" t="b">
        <v>0</v>
      </c>
      <c r="O821">
        <v>14</v>
      </c>
      <c r="P821" t="b">
        <v>1</v>
      </c>
      <c r="Q821" t="s">
        <v>8274</v>
      </c>
    </row>
    <row r="822" spans="1:17" ht="44.25" x14ac:dyDescent="0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0">
        <f t="shared" si="36"/>
        <v>41768.841921296298</v>
      </c>
      <c r="L822" s="10">
        <f t="shared" si="37"/>
        <v>41799.208333333336</v>
      </c>
      <c r="M822">
        <f t="shared" si="38"/>
        <v>2014</v>
      </c>
      <c r="N822" t="b">
        <v>0</v>
      </c>
      <c r="O822">
        <v>38</v>
      </c>
      <c r="P822" t="b">
        <v>1</v>
      </c>
      <c r="Q822" t="s">
        <v>8274</v>
      </c>
    </row>
    <row r="823" spans="1:17" ht="44.25" x14ac:dyDescent="0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0">
        <f t="shared" si="36"/>
        <v>42093.922048611115</v>
      </c>
      <c r="L823" s="10">
        <f t="shared" si="37"/>
        <v>42128.167361111111</v>
      </c>
      <c r="M823">
        <f t="shared" si="38"/>
        <v>2015</v>
      </c>
      <c r="N823" t="b">
        <v>0</v>
      </c>
      <c r="O823">
        <v>78</v>
      </c>
      <c r="P823" t="b">
        <v>1</v>
      </c>
      <c r="Q823" t="s">
        <v>8274</v>
      </c>
    </row>
    <row r="824" spans="1:17" ht="44.25" x14ac:dyDescent="0.7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0">
        <f t="shared" si="36"/>
        <v>41157.947337962964</v>
      </c>
      <c r="L824" s="10">
        <f t="shared" si="37"/>
        <v>41187.947337962964</v>
      </c>
      <c r="M824">
        <f t="shared" si="38"/>
        <v>2012</v>
      </c>
      <c r="N824" t="b">
        <v>0</v>
      </c>
      <c r="O824">
        <v>69</v>
      </c>
      <c r="P824" t="b">
        <v>1</v>
      </c>
      <c r="Q824" t="s">
        <v>8274</v>
      </c>
    </row>
    <row r="825" spans="1:17" ht="44.25" x14ac:dyDescent="0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0">
        <f t="shared" si="36"/>
        <v>42055.972824074073</v>
      </c>
      <c r="L825" s="10">
        <f t="shared" si="37"/>
        <v>42085.931157407409</v>
      </c>
      <c r="M825">
        <f t="shared" si="38"/>
        <v>2015</v>
      </c>
      <c r="N825" t="b">
        <v>0</v>
      </c>
      <c r="O825">
        <v>33</v>
      </c>
      <c r="P825" t="b">
        <v>1</v>
      </c>
      <c r="Q825" t="s">
        <v>8274</v>
      </c>
    </row>
    <row r="826" spans="1:17" ht="59" x14ac:dyDescent="0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0">
        <f t="shared" si="36"/>
        <v>40250.242106481484</v>
      </c>
      <c r="L826" s="10">
        <f t="shared" si="37"/>
        <v>40286.290972222225</v>
      </c>
      <c r="M826">
        <f t="shared" si="38"/>
        <v>2010</v>
      </c>
      <c r="N826" t="b">
        <v>0</v>
      </c>
      <c r="O826">
        <v>54</v>
      </c>
      <c r="P826" t="b">
        <v>1</v>
      </c>
      <c r="Q826" t="s">
        <v>8274</v>
      </c>
    </row>
    <row r="827" spans="1:17" ht="29.5" x14ac:dyDescent="0.7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0">
        <f t="shared" si="36"/>
        <v>41186.306527777779</v>
      </c>
      <c r="L827" s="10">
        <f t="shared" si="37"/>
        <v>41211.306527777779</v>
      </c>
      <c r="M827">
        <f t="shared" si="38"/>
        <v>2012</v>
      </c>
      <c r="N827" t="b">
        <v>0</v>
      </c>
      <c r="O827">
        <v>99</v>
      </c>
      <c r="P827" t="b">
        <v>1</v>
      </c>
      <c r="Q827" t="s">
        <v>8274</v>
      </c>
    </row>
    <row r="828" spans="1:17" ht="44.25" x14ac:dyDescent="0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0">
        <f t="shared" si="36"/>
        <v>40973.038541666669</v>
      </c>
      <c r="L828" s="10">
        <f t="shared" si="37"/>
        <v>40993.996874999997</v>
      </c>
      <c r="M828">
        <f t="shared" si="38"/>
        <v>2012</v>
      </c>
      <c r="N828" t="b">
        <v>0</v>
      </c>
      <c r="O828">
        <v>49</v>
      </c>
      <c r="P828" t="b">
        <v>1</v>
      </c>
      <c r="Q828" t="s">
        <v>8274</v>
      </c>
    </row>
    <row r="829" spans="1:17" ht="59" x14ac:dyDescent="0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0">
        <f t="shared" si="36"/>
        <v>40927.473460648151</v>
      </c>
      <c r="L829" s="10">
        <f t="shared" si="37"/>
        <v>40953.825694444444</v>
      </c>
      <c r="M829">
        <f t="shared" si="38"/>
        <v>2012</v>
      </c>
      <c r="N829" t="b">
        <v>0</v>
      </c>
      <c r="O829">
        <v>11</v>
      </c>
      <c r="P829" t="b">
        <v>1</v>
      </c>
      <c r="Q829" t="s">
        <v>8274</v>
      </c>
    </row>
    <row r="830" spans="1:17" ht="59" x14ac:dyDescent="0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0">
        <f t="shared" si="36"/>
        <v>41073.050717592596</v>
      </c>
      <c r="L830" s="10">
        <f t="shared" si="37"/>
        <v>41085.683333333334</v>
      </c>
      <c r="M830">
        <f t="shared" si="38"/>
        <v>2012</v>
      </c>
      <c r="N830" t="b">
        <v>0</v>
      </c>
      <c r="O830">
        <v>38</v>
      </c>
      <c r="P830" t="b">
        <v>1</v>
      </c>
      <c r="Q830" t="s">
        <v>8274</v>
      </c>
    </row>
    <row r="831" spans="1:17" ht="59" x14ac:dyDescent="0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0">
        <f t="shared" si="36"/>
        <v>42504.801388888889</v>
      </c>
      <c r="L831" s="10">
        <f t="shared" si="37"/>
        <v>42564.801388888889</v>
      </c>
      <c r="M831">
        <f t="shared" si="38"/>
        <v>2016</v>
      </c>
      <c r="N831" t="b">
        <v>0</v>
      </c>
      <c r="O831">
        <v>16</v>
      </c>
      <c r="P831" t="b">
        <v>1</v>
      </c>
      <c r="Q831" t="s">
        <v>8274</v>
      </c>
    </row>
    <row r="832" spans="1:17" ht="44.25" x14ac:dyDescent="0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0">
        <f t="shared" si="36"/>
        <v>41325.525752314818</v>
      </c>
      <c r="L832" s="10">
        <f t="shared" si="37"/>
        <v>41355.484085648146</v>
      </c>
      <c r="M832">
        <f t="shared" si="38"/>
        <v>2013</v>
      </c>
      <c r="N832" t="b">
        <v>0</v>
      </c>
      <c r="O832">
        <v>32</v>
      </c>
      <c r="P832" t="b">
        <v>1</v>
      </c>
      <c r="Q832" t="s">
        <v>8274</v>
      </c>
    </row>
    <row r="833" spans="1:17" ht="29.5" x14ac:dyDescent="0.7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0">
        <f t="shared" si="36"/>
        <v>40996.646921296298</v>
      </c>
      <c r="L833" s="10">
        <f t="shared" si="37"/>
        <v>41026.646921296298</v>
      </c>
      <c r="M833">
        <f t="shared" si="38"/>
        <v>2012</v>
      </c>
      <c r="N833" t="b">
        <v>0</v>
      </c>
      <c r="O833">
        <v>20</v>
      </c>
      <c r="P833" t="b">
        <v>1</v>
      </c>
      <c r="Q833" t="s">
        <v>8274</v>
      </c>
    </row>
    <row r="834" spans="1:17" ht="44.25" x14ac:dyDescent="0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0">
        <f t="shared" si="36"/>
        <v>40869.675173611111</v>
      </c>
      <c r="L834" s="10">
        <f t="shared" si="37"/>
        <v>40929.342361111114</v>
      </c>
      <c r="M834">
        <f t="shared" si="38"/>
        <v>2012</v>
      </c>
      <c r="N834" t="b">
        <v>0</v>
      </c>
      <c r="O834">
        <v>154</v>
      </c>
      <c r="P834" t="b">
        <v>1</v>
      </c>
      <c r="Q834" t="s">
        <v>8274</v>
      </c>
    </row>
    <row r="835" spans="1:17" x14ac:dyDescent="0.7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0">
        <f t="shared" ref="K835:K898" si="39">(((J835/60)/60)/24)+DATE(1970,1,1)</f>
        <v>41718.878182870372</v>
      </c>
      <c r="L835" s="10">
        <f t="shared" ref="L835:L898" si="40">(((I835/60)/60)/24)+DATE(1970,1,1)</f>
        <v>41748.878182870372</v>
      </c>
      <c r="M835">
        <f t="shared" ref="M835:M898" si="41">YEAR(L835)</f>
        <v>2014</v>
      </c>
      <c r="N835" t="b">
        <v>0</v>
      </c>
      <c r="O835">
        <v>41</v>
      </c>
      <c r="P835" t="b">
        <v>1</v>
      </c>
      <c r="Q835" t="s">
        <v>8274</v>
      </c>
    </row>
    <row r="836" spans="1:17" ht="59" x14ac:dyDescent="0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0">
        <f t="shared" si="39"/>
        <v>41422.822824074072</v>
      </c>
      <c r="L836" s="10">
        <f t="shared" si="40"/>
        <v>41456.165972222225</v>
      </c>
      <c r="M836">
        <f t="shared" si="41"/>
        <v>2013</v>
      </c>
      <c r="N836" t="b">
        <v>0</v>
      </c>
      <c r="O836">
        <v>75</v>
      </c>
      <c r="P836" t="b">
        <v>1</v>
      </c>
      <c r="Q836" t="s">
        <v>8274</v>
      </c>
    </row>
    <row r="837" spans="1:17" ht="44.25" x14ac:dyDescent="0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0">
        <f t="shared" si="39"/>
        <v>41005.45784722222</v>
      </c>
      <c r="L837" s="10">
        <f t="shared" si="40"/>
        <v>41048.125</v>
      </c>
      <c r="M837">
        <f t="shared" si="41"/>
        <v>2012</v>
      </c>
      <c r="N837" t="b">
        <v>0</v>
      </c>
      <c r="O837">
        <v>40</v>
      </c>
      <c r="P837" t="b">
        <v>1</v>
      </c>
      <c r="Q837" t="s">
        <v>8274</v>
      </c>
    </row>
    <row r="838" spans="1:17" x14ac:dyDescent="0.7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0">
        <f t="shared" si="39"/>
        <v>41524.056921296295</v>
      </c>
      <c r="L838" s="10">
        <f t="shared" si="40"/>
        <v>41554.056921296295</v>
      </c>
      <c r="M838">
        <f t="shared" si="41"/>
        <v>2013</v>
      </c>
      <c r="N838" t="b">
        <v>0</v>
      </c>
      <c r="O838">
        <v>46</v>
      </c>
      <c r="P838" t="b">
        <v>1</v>
      </c>
      <c r="Q838" t="s">
        <v>8274</v>
      </c>
    </row>
    <row r="839" spans="1:17" ht="44.25" x14ac:dyDescent="0.7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0">
        <f t="shared" si="39"/>
        <v>41730.998402777775</v>
      </c>
      <c r="L839" s="10">
        <f t="shared" si="40"/>
        <v>41760.998402777775</v>
      </c>
      <c r="M839">
        <f t="shared" si="41"/>
        <v>2014</v>
      </c>
      <c r="N839" t="b">
        <v>0</v>
      </c>
      <c r="O839">
        <v>62</v>
      </c>
      <c r="P839" t="b">
        <v>1</v>
      </c>
      <c r="Q839" t="s">
        <v>8274</v>
      </c>
    </row>
    <row r="840" spans="1:17" ht="44.25" x14ac:dyDescent="0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0">
        <f t="shared" si="39"/>
        <v>40895.897974537038</v>
      </c>
      <c r="L840" s="10">
        <f t="shared" si="40"/>
        <v>40925.897974537038</v>
      </c>
      <c r="M840">
        <f t="shared" si="41"/>
        <v>2012</v>
      </c>
      <c r="N840" t="b">
        <v>0</v>
      </c>
      <c r="O840">
        <v>61</v>
      </c>
      <c r="P840" t="b">
        <v>1</v>
      </c>
      <c r="Q840" t="s">
        <v>8274</v>
      </c>
    </row>
    <row r="841" spans="1:17" ht="44.25" x14ac:dyDescent="0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0">
        <f t="shared" si="39"/>
        <v>41144.763379629629</v>
      </c>
      <c r="L841" s="10">
        <f t="shared" si="40"/>
        <v>41174.763379629629</v>
      </c>
      <c r="M841">
        <f t="shared" si="41"/>
        <v>2012</v>
      </c>
      <c r="N841" t="b">
        <v>0</v>
      </c>
      <c r="O841">
        <v>96</v>
      </c>
      <c r="P841" t="b">
        <v>1</v>
      </c>
      <c r="Q841" t="s">
        <v>8274</v>
      </c>
    </row>
    <row r="842" spans="1:17" ht="44.25" x14ac:dyDescent="0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0">
        <f t="shared" si="39"/>
        <v>42607.226701388892</v>
      </c>
      <c r="L842" s="10">
        <f t="shared" si="40"/>
        <v>42637.226701388892</v>
      </c>
      <c r="M842">
        <f t="shared" si="41"/>
        <v>2016</v>
      </c>
      <c r="N842" t="b">
        <v>0</v>
      </c>
      <c r="O842">
        <v>190</v>
      </c>
      <c r="P842" t="b">
        <v>1</v>
      </c>
      <c r="Q842" t="s">
        <v>8275</v>
      </c>
    </row>
    <row r="843" spans="1:17" ht="59" x14ac:dyDescent="0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0">
        <f t="shared" si="39"/>
        <v>41923.838692129626</v>
      </c>
      <c r="L843" s="10">
        <f t="shared" si="40"/>
        <v>41953.88035879629</v>
      </c>
      <c r="M843">
        <f t="shared" si="41"/>
        <v>2014</v>
      </c>
      <c r="N843" t="b">
        <v>1</v>
      </c>
      <c r="O843">
        <v>94</v>
      </c>
      <c r="P843" t="b">
        <v>1</v>
      </c>
      <c r="Q843" t="s">
        <v>8275</v>
      </c>
    </row>
    <row r="844" spans="1:17" ht="44.25" x14ac:dyDescent="0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0">
        <f t="shared" si="39"/>
        <v>41526.592395833337</v>
      </c>
      <c r="L844" s="10">
        <f t="shared" si="40"/>
        <v>41561.165972222225</v>
      </c>
      <c r="M844">
        <f t="shared" si="41"/>
        <v>2013</v>
      </c>
      <c r="N844" t="b">
        <v>1</v>
      </c>
      <c r="O844">
        <v>39</v>
      </c>
      <c r="P844" t="b">
        <v>1</v>
      </c>
      <c r="Q844" t="s">
        <v>8275</v>
      </c>
    </row>
    <row r="845" spans="1:17" ht="44.25" x14ac:dyDescent="0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0">
        <f t="shared" si="39"/>
        <v>42695.257870370369</v>
      </c>
      <c r="L845" s="10">
        <f t="shared" si="40"/>
        <v>42712.333333333328</v>
      </c>
      <c r="M845">
        <f t="shared" si="41"/>
        <v>2016</v>
      </c>
      <c r="N845" t="b">
        <v>0</v>
      </c>
      <c r="O845">
        <v>127</v>
      </c>
      <c r="P845" t="b">
        <v>1</v>
      </c>
      <c r="Q845" t="s">
        <v>8275</v>
      </c>
    </row>
    <row r="846" spans="1:17" ht="59" x14ac:dyDescent="0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0">
        <f t="shared" si="39"/>
        <v>41905.684629629628</v>
      </c>
      <c r="L846" s="10">
        <f t="shared" si="40"/>
        <v>41944.207638888889</v>
      </c>
      <c r="M846">
        <f t="shared" si="41"/>
        <v>2014</v>
      </c>
      <c r="N846" t="b">
        <v>1</v>
      </c>
      <c r="O846">
        <v>159</v>
      </c>
      <c r="P846" t="b">
        <v>1</v>
      </c>
      <c r="Q846" t="s">
        <v>8275</v>
      </c>
    </row>
    <row r="847" spans="1:17" ht="44.25" x14ac:dyDescent="0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0">
        <f t="shared" si="39"/>
        <v>42578.205972222218</v>
      </c>
      <c r="L847" s="10">
        <f t="shared" si="40"/>
        <v>42618.165972222225</v>
      </c>
      <c r="M847">
        <f t="shared" si="41"/>
        <v>2016</v>
      </c>
      <c r="N847" t="b">
        <v>0</v>
      </c>
      <c r="O847">
        <v>177</v>
      </c>
      <c r="P847" t="b">
        <v>1</v>
      </c>
      <c r="Q847" t="s">
        <v>8275</v>
      </c>
    </row>
    <row r="848" spans="1:17" ht="44.25" x14ac:dyDescent="0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0">
        <f t="shared" si="39"/>
        <v>41694.391840277778</v>
      </c>
      <c r="L848" s="10">
        <f t="shared" si="40"/>
        <v>41708.583333333336</v>
      </c>
      <c r="M848">
        <f t="shared" si="41"/>
        <v>2014</v>
      </c>
      <c r="N848" t="b">
        <v>0</v>
      </c>
      <c r="O848">
        <v>47</v>
      </c>
      <c r="P848" t="b">
        <v>1</v>
      </c>
      <c r="Q848" t="s">
        <v>8275</v>
      </c>
    </row>
    <row r="849" spans="1:17" ht="29.5" x14ac:dyDescent="0.7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0">
        <f t="shared" si="39"/>
        <v>42165.79833333334</v>
      </c>
      <c r="L849" s="10">
        <f t="shared" si="40"/>
        <v>42195.79833333334</v>
      </c>
      <c r="M849">
        <f t="shared" si="41"/>
        <v>2015</v>
      </c>
      <c r="N849" t="b">
        <v>0</v>
      </c>
      <c r="O849">
        <v>1</v>
      </c>
      <c r="P849" t="b">
        <v>1</v>
      </c>
      <c r="Q849" t="s">
        <v>8275</v>
      </c>
    </row>
    <row r="850" spans="1:17" ht="44.25" x14ac:dyDescent="0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0">
        <f t="shared" si="39"/>
        <v>42078.792048611111</v>
      </c>
      <c r="L850" s="10">
        <f t="shared" si="40"/>
        <v>42108.792048611111</v>
      </c>
      <c r="M850">
        <f t="shared" si="41"/>
        <v>2015</v>
      </c>
      <c r="N850" t="b">
        <v>0</v>
      </c>
      <c r="O850">
        <v>16</v>
      </c>
      <c r="P850" t="b">
        <v>1</v>
      </c>
      <c r="Q850" t="s">
        <v>8275</v>
      </c>
    </row>
    <row r="851" spans="1:17" ht="59" x14ac:dyDescent="0.7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0">
        <f t="shared" si="39"/>
        <v>42051.148888888885</v>
      </c>
      <c r="L851" s="10">
        <f t="shared" si="40"/>
        <v>42079.107222222221</v>
      </c>
      <c r="M851">
        <f t="shared" si="41"/>
        <v>2015</v>
      </c>
      <c r="N851" t="b">
        <v>0</v>
      </c>
      <c r="O851">
        <v>115</v>
      </c>
      <c r="P851" t="b">
        <v>1</v>
      </c>
      <c r="Q851" t="s">
        <v>8275</v>
      </c>
    </row>
    <row r="852" spans="1:17" ht="44.25" x14ac:dyDescent="0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0">
        <f t="shared" si="39"/>
        <v>42452.827743055561</v>
      </c>
      <c r="L852" s="10">
        <f t="shared" si="40"/>
        <v>42485.207638888889</v>
      </c>
      <c r="M852">
        <f t="shared" si="41"/>
        <v>2016</v>
      </c>
      <c r="N852" t="b">
        <v>0</v>
      </c>
      <c r="O852">
        <v>133</v>
      </c>
      <c r="P852" t="b">
        <v>1</v>
      </c>
      <c r="Q852" t="s">
        <v>8275</v>
      </c>
    </row>
    <row r="853" spans="1:17" ht="44.25" x14ac:dyDescent="0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0">
        <f t="shared" si="39"/>
        <v>42522.880243055552</v>
      </c>
      <c r="L853" s="10">
        <f t="shared" si="40"/>
        <v>42582.822916666672</v>
      </c>
      <c r="M853">
        <f t="shared" si="41"/>
        <v>2016</v>
      </c>
      <c r="N853" t="b">
        <v>0</v>
      </c>
      <c r="O853">
        <v>70</v>
      </c>
      <c r="P853" t="b">
        <v>1</v>
      </c>
      <c r="Q853" t="s">
        <v>8275</v>
      </c>
    </row>
    <row r="854" spans="1:17" ht="29.5" x14ac:dyDescent="0.7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0">
        <f t="shared" si="39"/>
        <v>42656.805497685185</v>
      </c>
      <c r="L854" s="10">
        <f t="shared" si="40"/>
        <v>42667.875</v>
      </c>
      <c r="M854">
        <f t="shared" si="41"/>
        <v>2016</v>
      </c>
      <c r="N854" t="b">
        <v>0</v>
      </c>
      <c r="O854">
        <v>62</v>
      </c>
      <c r="P854" t="b">
        <v>1</v>
      </c>
      <c r="Q854" t="s">
        <v>8275</v>
      </c>
    </row>
    <row r="855" spans="1:17" ht="44.25" x14ac:dyDescent="0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0">
        <f t="shared" si="39"/>
        <v>42021.832280092596</v>
      </c>
      <c r="L855" s="10">
        <f t="shared" si="40"/>
        <v>42051.832280092596</v>
      </c>
      <c r="M855">
        <f t="shared" si="41"/>
        <v>2015</v>
      </c>
      <c r="N855" t="b">
        <v>0</v>
      </c>
      <c r="O855">
        <v>10</v>
      </c>
      <c r="P855" t="b">
        <v>1</v>
      </c>
      <c r="Q855" t="s">
        <v>8275</v>
      </c>
    </row>
    <row r="856" spans="1:17" ht="44.25" x14ac:dyDescent="0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0">
        <f t="shared" si="39"/>
        <v>42702.212337962963</v>
      </c>
      <c r="L856" s="10">
        <f t="shared" si="40"/>
        <v>42732.212337962963</v>
      </c>
      <c r="M856">
        <f t="shared" si="41"/>
        <v>2016</v>
      </c>
      <c r="N856" t="b">
        <v>0</v>
      </c>
      <c r="O856">
        <v>499</v>
      </c>
      <c r="P856" t="b">
        <v>1</v>
      </c>
      <c r="Q856" t="s">
        <v>8275</v>
      </c>
    </row>
    <row r="857" spans="1:17" ht="29.5" x14ac:dyDescent="0.7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0">
        <f t="shared" si="39"/>
        <v>42545.125196759262</v>
      </c>
      <c r="L857" s="10">
        <f t="shared" si="40"/>
        <v>42575.125196759262</v>
      </c>
      <c r="M857">
        <f t="shared" si="41"/>
        <v>2016</v>
      </c>
      <c r="N857" t="b">
        <v>0</v>
      </c>
      <c r="O857">
        <v>47</v>
      </c>
      <c r="P857" t="b">
        <v>1</v>
      </c>
      <c r="Q857" t="s">
        <v>8275</v>
      </c>
    </row>
    <row r="858" spans="1:17" ht="59" x14ac:dyDescent="0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0">
        <f t="shared" si="39"/>
        <v>42609.311990740738</v>
      </c>
      <c r="L858" s="10">
        <f t="shared" si="40"/>
        <v>42668.791666666672</v>
      </c>
      <c r="M858">
        <f t="shared" si="41"/>
        <v>2016</v>
      </c>
      <c r="N858" t="b">
        <v>0</v>
      </c>
      <c r="O858">
        <v>28</v>
      </c>
      <c r="P858" t="b">
        <v>1</v>
      </c>
      <c r="Q858" t="s">
        <v>8275</v>
      </c>
    </row>
    <row r="859" spans="1:17" ht="44.25" x14ac:dyDescent="0.7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0">
        <f t="shared" si="39"/>
        <v>42291.581377314811</v>
      </c>
      <c r="L859" s="10">
        <f t="shared" si="40"/>
        <v>42333.623043981483</v>
      </c>
      <c r="M859">
        <f t="shared" si="41"/>
        <v>2015</v>
      </c>
      <c r="N859" t="b">
        <v>0</v>
      </c>
      <c r="O859">
        <v>24</v>
      </c>
      <c r="P859" t="b">
        <v>1</v>
      </c>
      <c r="Q859" t="s">
        <v>8275</v>
      </c>
    </row>
    <row r="860" spans="1:17" ht="44.25" x14ac:dyDescent="0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0">
        <f t="shared" si="39"/>
        <v>42079.745578703703</v>
      </c>
      <c r="L860" s="10">
        <f t="shared" si="40"/>
        <v>42109.957638888889</v>
      </c>
      <c r="M860">
        <f t="shared" si="41"/>
        <v>2015</v>
      </c>
      <c r="N860" t="b">
        <v>0</v>
      </c>
      <c r="O860">
        <v>76</v>
      </c>
      <c r="P860" t="b">
        <v>1</v>
      </c>
      <c r="Q860" t="s">
        <v>8275</v>
      </c>
    </row>
    <row r="861" spans="1:17" ht="44.25" x14ac:dyDescent="0.7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0">
        <f t="shared" si="39"/>
        <v>42128.820231481484</v>
      </c>
      <c r="L861" s="10">
        <f t="shared" si="40"/>
        <v>42159</v>
      </c>
      <c r="M861">
        <f t="shared" si="41"/>
        <v>2015</v>
      </c>
      <c r="N861" t="b">
        <v>0</v>
      </c>
      <c r="O861">
        <v>98</v>
      </c>
      <c r="P861" t="b">
        <v>1</v>
      </c>
      <c r="Q861" t="s">
        <v>8275</v>
      </c>
    </row>
    <row r="862" spans="1:17" ht="44.25" x14ac:dyDescent="0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0">
        <f t="shared" si="39"/>
        <v>41570.482789351852</v>
      </c>
      <c r="L862" s="10">
        <f t="shared" si="40"/>
        <v>41600.524456018517</v>
      </c>
      <c r="M862">
        <f t="shared" si="41"/>
        <v>2013</v>
      </c>
      <c r="N862" t="b">
        <v>0</v>
      </c>
      <c r="O862">
        <v>48</v>
      </c>
      <c r="P862" t="b">
        <v>0</v>
      </c>
      <c r="Q862" t="s">
        <v>8276</v>
      </c>
    </row>
    <row r="863" spans="1:17" ht="44.25" x14ac:dyDescent="0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0">
        <f t="shared" si="39"/>
        <v>42599.965324074074</v>
      </c>
      <c r="L863" s="10">
        <f t="shared" si="40"/>
        <v>42629.965324074074</v>
      </c>
      <c r="M863">
        <f t="shared" si="41"/>
        <v>2016</v>
      </c>
      <c r="N863" t="b">
        <v>0</v>
      </c>
      <c r="O863">
        <v>2</v>
      </c>
      <c r="P863" t="b">
        <v>0</v>
      </c>
      <c r="Q863" t="s">
        <v>8276</v>
      </c>
    </row>
    <row r="864" spans="1:17" ht="44.25" x14ac:dyDescent="0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0">
        <f t="shared" si="39"/>
        <v>41559.5549537037</v>
      </c>
      <c r="L864" s="10">
        <f t="shared" si="40"/>
        <v>41589.596620370372</v>
      </c>
      <c r="M864">
        <f t="shared" si="41"/>
        <v>2013</v>
      </c>
      <c r="N864" t="b">
        <v>0</v>
      </c>
      <c r="O864">
        <v>4</v>
      </c>
      <c r="P864" t="b">
        <v>0</v>
      </c>
      <c r="Q864" t="s">
        <v>8276</v>
      </c>
    </row>
    <row r="865" spans="1:17" ht="44.25" x14ac:dyDescent="0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0">
        <f t="shared" si="39"/>
        <v>40921.117662037039</v>
      </c>
      <c r="L865" s="10">
        <f t="shared" si="40"/>
        <v>40951.117662037039</v>
      </c>
      <c r="M865">
        <f t="shared" si="41"/>
        <v>2012</v>
      </c>
      <c r="N865" t="b">
        <v>0</v>
      </c>
      <c r="O865">
        <v>5</v>
      </c>
      <c r="P865" t="b">
        <v>0</v>
      </c>
      <c r="Q865" t="s">
        <v>8276</v>
      </c>
    </row>
    <row r="866" spans="1:17" ht="44.25" x14ac:dyDescent="0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0">
        <f t="shared" si="39"/>
        <v>41541.106921296298</v>
      </c>
      <c r="L866" s="10">
        <f t="shared" si="40"/>
        <v>41563.415972222225</v>
      </c>
      <c r="M866">
        <f t="shared" si="41"/>
        <v>2013</v>
      </c>
      <c r="N866" t="b">
        <v>0</v>
      </c>
      <c r="O866">
        <v>79</v>
      </c>
      <c r="P866" t="b">
        <v>0</v>
      </c>
      <c r="Q866" t="s">
        <v>8276</v>
      </c>
    </row>
    <row r="867" spans="1:17" ht="44.25" x14ac:dyDescent="0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0">
        <f t="shared" si="39"/>
        <v>41230.77311342593</v>
      </c>
      <c r="L867" s="10">
        <f t="shared" si="40"/>
        <v>41290.77311342593</v>
      </c>
      <c r="M867">
        <f t="shared" si="41"/>
        <v>2013</v>
      </c>
      <c r="N867" t="b">
        <v>0</v>
      </c>
      <c r="O867">
        <v>2</v>
      </c>
      <c r="P867" t="b">
        <v>0</v>
      </c>
      <c r="Q867" t="s">
        <v>8276</v>
      </c>
    </row>
    <row r="868" spans="1:17" ht="44.25" x14ac:dyDescent="0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0">
        <f t="shared" si="39"/>
        <v>42025.637939814813</v>
      </c>
      <c r="L868" s="10">
        <f t="shared" si="40"/>
        <v>42063.631944444445</v>
      </c>
      <c r="M868">
        <f t="shared" si="41"/>
        <v>2015</v>
      </c>
      <c r="N868" t="b">
        <v>0</v>
      </c>
      <c r="O868">
        <v>11</v>
      </c>
      <c r="P868" t="b">
        <v>0</v>
      </c>
      <c r="Q868" t="s">
        <v>8276</v>
      </c>
    </row>
    <row r="869" spans="1:17" ht="59" x14ac:dyDescent="0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0">
        <f t="shared" si="39"/>
        <v>40088.105393518519</v>
      </c>
      <c r="L869" s="10">
        <f t="shared" si="40"/>
        <v>40148.207638888889</v>
      </c>
      <c r="M869">
        <f t="shared" si="41"/>
        <v>2009</v>
      </c>
      <c r="N869" t="b">
        <v>0</v>
      </c>
      <c r="O869">
        <v>11</v>
      </c>
      <c r="P869" t="b">
        <v>0</v>
      </c>
      <c r="Q869" t="s">
        <v>8276</v>
      </c>
    </row>
    <row r="870" spans="1:17" ht="59" x14ac:dyDescent="0.7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0">
        <f t="shared" si="39"/>
        <v>41616.027754629627</v>
      </c>
      <c r="L870" s="10">
        <f t="shared" si="40"/>
        <v>41646.027754629627</v>
      </c>
      <c r="M870">
        <f t="shared" si="41"/>
        <v>2014</v>
      </c>
      <c r="N870" t="b">
        <v>0</v>
      </c>
      <c r="O870">
        <v>1</v>
      </c>
      <c r="P870" t="b">
        <v>0</v>
      </c>
      <c r="Q870" t="s">
        <v>8276</v>
      </c>
    </row>
    <row r="871" spans="1:17" ht="59" x14ac:dyDescent="0.7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0">
        <f t="shared" si="39"/>
        <v>41342.845567129632</v>
      </c>
      <c r="L871" s="10">
        <f t="shared" si="40"/>
        <v>41372.803900462961</v>
      </c>
      <c r="M871">
        <f t="shared" si="41"/>
        <v>2013</v>
      </c>
      <c r="N871" t="b">
        <v>0</v>
      </c>
      <c r="O871">
        <v>3</v>
      </c>
      <c r="P871" t="b">
        <v>0</v>
      </c>
      <c r="Q871" t="s">
        <v>8276</v>
      </c>
    </row>
    <row r="872" spans="1:17" ht="44.25" x14ac:dyDescent="0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0">
        <f t="shared" si="39"/>
        <v>41488.022256944445</v>
      </c>
      <c r="L872" s="10">
        <f t="shared" si="40"/>
        <v>41518.022256944445</v>
      </c>
      <c r="M872">
        <f t="shared" si="41"/>
        <v>2013</v>
      </c>
      <c r="N872" t="b">
        <v>0</v>
      </c>
      <c r="O872">
        <v>5</v>
      </c>
      <c r="P872" t="b">
        <v>0</v>
      </c>
      <c r="Q872" t="s">
        <v>8276</v>
      </c>
    </row>
    <row r="873" spans="1:17" ht="44.25" x14ac:dyDescent="0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0">
        <f t="shared" si="39"/>
        <v>41577.561284722222</v>
      </c>
      <c r="L873" s="10">
        <f t="shared" si="40"/>
        <v>41607.602951388886</v>
      </c>
      <c r="M873">
        <f t="shared" si="41"/>
        <v>2013</v>
      </c>
      <c r="N873" t="b">
        <v>0</v>
      </c>
      <c r="O873">
        <v>12</v>
      </c>
      <c r="P873" t="b">
        <v>0</v>
      </c>
      <c r="Q873" t="s">
        <v>8276</v>
      </c>
    </row>
    <row r="874" spans="1:17" ht="44.25" x14ac:dyDescent="0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0">
        <f t="shared" si="39"/>
        <v>40567.825543981482</v>
      </c>
      <c r="L874" s="10">
        <f t="shared" si="40"/>
        <v>40612.825543981482</v>
      </c>
      <c r="M874">
        <f t="shared" si="41"/>
        <v>2011</v>
      </c>
      <c r="N874" t="b">
        <v>0</v>
      </c>
      <c r="O874">
        <v>2</v>
      </c>
      <c r="P874" t="b">
        <v>0</v>
      </c>
      <c r="Q874" t="s">
        <v>8276</v>
      </c>
    </row>
    <row r="875" spans="1:17" ht="29.5" x14ac:dyDescent="0.7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0">
        <f t="shared" si="39"/>
        <v>41184.167129629634</v>
      </c>
      <c r="L875" s="10">
        <f t="shared" si="40"/>
        <v>41224.208796296298</v>
      </c>
      <c r="M875">
        <f t="shared" si="41"/>
        <v>2012</v>
      </c>
      <c r="N875" t="b">
        <v>0</v>
      </c>
      <c r="O875">
        <v>5</v>
      </c>
      <c r="P875" t="b">
        <v>0</v>
      </c>
      <c r="Q875" t="s">
        <v>8276</v>
      </c>
    </row>
    <row r="876" spans="1:17" ht="59" x14ac:dyDescent="0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0">
        <f t="shared" si="39"/>
        <v>41368.583726851852</v>
      </c>
      <c r="L876" s="10">
        <f t="shared" si="40"/>
        <v>41398.583726851852</v>
      </c>
      <c r="M876">
        <f t="shared" si="41"/>
        <v>2013</v>
      </c>
      <c r="N876" t="b">
        <v>0</v>
      </c>
      <c r="O876">
        <v>21</v>
      </c>
      <c r="P876" t="b">
        <v>0</v>
      </c>
      <c r="Q876" t="s">
        <v>8276</v>
      </c>
    </row>
    <row r="877" spans="1:17" ht="59" x14ac:dyDescent="0.7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0">
        <f t="shared" si="39"/>
        <v>42248.723738425921</v>
      </c>
      <c r="L877" s="10">
        <f t="shared" si="40"/>
        <v>42268.723738425921</v>
      </c>
      <c r="M877">
        <f t="shared" si="41"/>
        <v>2015</v>
      </c>
      <c r="N877" t="b">
        <v>0</v>
      </c>
      <c r="O877">
        <v>0</v>
      </c>
      <c r="P877" t="b">
        <v>0</v>
      </c>
      <c r="Q877" t="s">
        <v>8276</v>
      </c>
    </row>
    <row r="878" spans="1:17" ht="29.5" x14ac:dyDescent="0.7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0">
        <f t="shared" si="39"/>
        <v>41276.496840277774</v>
      </c>
      <c r="L878" s="10">
        <f t="shared" si="40"/>
        <v>41309.496840277774</v>
      </c>
      <c r="M878">
        <f t="shared" si="41"/>
        <v>2013</v>
      </c>
      <c r="N878" t="b">
        <v>0</v>
      </c>
      <c r="O878">
        <v>45</v>
      </c>
      <c r="P878" t="b">
        <v>0</v>
      </c>
      <c r="Q878" t="s">
        <v>8276</v>
      </c>
    </row>
    <row r="879" spans="1:17" ht="44.25" x14ac:dyDescent="0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0">
        <f t="shared" si="39"/>
        <v>41597.788888888892</v>
      </c>
      <c r="L879" s="10">
        <f t="shared" si="40"/>
        <v>41627.788888888892</v>
      </c>
      <c r="M879">
        <f t="shared" si="41"/>
        <v>2013</v>
      </c>
      <c r="N879" t="b">
        <v>0</v>
      </c>
      <c r="O879">
        <v>29</v>
      </c>
      <c r="P879" t="b">
        <v>0</v>
      </c>
      <c r="Q879" t="s">
        <v>8276</v>
      </c>
    </row>
    <row r="880" spans="1:17" ht="44.25" x14ac:dyDescent="0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0">
        <f t="shared" si="39"/>
        <v>40505.232916666668</v>
      </c>
      <c r="L880" s="10">
        <f t="shared" si="40"/>
        <v>40535.232916666668</v>
      </c>
      <c r="M880">
        <f t="shared" si="41"/>
        <v>2010</v>
      </c>
      <c r="N880" t="b">
        <v>0</v>
      </c>
      <c r="O880">
        <v>2</v>
      </c>
      <c r="P880" t="b">
        <v>0</v>
      </c>
      <c r="Q880" t="s">
        <v>8276</v>
      </c>
    </row>
    <row r="881" spans="1:17" ht="44.25" x14ac:dyDescent="0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0">
        <f t="shared" si="39"/>
        <v>41037.829918981479</v>
      </c>
      <c r="L881" s="10">
        <f t="shared" si="40"/>
        <v>41058.829918981479</v>
      </c>
      <c r="M881">
        <f t="shared" si="41"/>
        <v>2012</v>
      </c>
      <c r="N881" t="b">
        <v>0</v>
      </c>
      <c r="O881">
        <v>30</v>
      </c>
      <c r="P881" t="b">
        <v>0</v>
      </c>
      <c r="Q881" t="s">
        <v>8276</v>
      </c>
    </row>
    <row r="882" spans="1:17" ht="44.25" x14ac:dyDescent="0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0">
        <f t="shared" si="39"/>
        <v>41179.32104166667</v>
      </c>
      <c r="L882" s="10">
        <f t="shared" si="40"/>
        <v>41212.32104166667</v>
      </c>
      <c r="M882">
        <f t="shared" si="41"/>
        <v>2012</v>
      </c>
      <c r="N882" t="b">
        <v>0</v>
      </c>
      <c r="O882">
        <v>8</v>
      </c>
      <c r="P882" t="b">
        <v>0</v>
      </c>
      <c r="Q882" t="s">
        <v>8277</v>
      </c>
    </row>
    <row r="883" spans="1:17" ht="44.25" x14ac:dyDescent="0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0">
        <f t="shared" si="39"/>
        <v>40877.25099537037</v>
      </c>
      <c r="L883" s="10">
        <f t="shared" si="40"/>
        <v>40922.25099537037</v>
      </c>
      <c r="M883">
        <f t="shared" si="41"/>
        <v>2012</v>
      </c>
      <c r="N883" t="b">
        <v>0</v>
      </c>
      <c r="O883">
        <v>1</v>
      </c>
      <c r="P883" t="b">
        <v>0</v>
      </c>
      <c r="Q883" t="s">
        <v>8277</v>
      </c>
    </row>
    <row r="884" spans="1:17" ht="44.25" x14ac:dyDescent="0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0">
        <f t="shared" si="39"/>
        <v>40759.860532407409</v>
      </c>
      <c r="L884" s="10">
        <f t="shared" si="40"/>
        <v>40792.860532407409</v>
      </c>
      <c r="M884">
        <f t="shared" si="41"/>
        <v>2011</v>
      </c>
      <c r="N884" t="b">
        <v>0</v>
      </c>
      <c r="O884">
        <v>14</v>
      </c>
      <c r="P884" t="b">
        <v>0</v>
      </c>
      <c r="Q884" t="s">
        <v>8277</v>
      </c>
    </row>
    <row r="885" spans="1:17" ht="59" x14ac:dyDescent="0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0">
        <f t="shared" si="39"/>
        <v>42371.935590277775</v>
      </c>
      <c r="L885" s="10">
        <f t="shared" si="40"/>
        <v>42431.935590277775</v>
      </c>
      <c r="M885">
        <f t="shared" si="41"/>
        <v>2016</v>
      </c>
      <c r="N885" t="b">
        <v>0</v>
      </c>
      <c r="O885">
        <v>24</v>
      </c>
      <c r="P885" t="b">
        <v>0</v>
      </c>
      <c r="Q885" t="s">
        <v>8277</v>
      </c>
    </row>
    <row r="886" spans="1:17" ht="44.25" x14ac:dyDescent="0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0">
        <f t="shared" si="39"/>
        <v>40981.802615740737</v>
      </c>
      <c r="L886" s="10">
        <f t="shared" si="40"/>
        <v>41041.104861111111</v>
      </c>
      <c r="M886">
        <f t="shared" si="41"/>
        <v>2012</v>
      </c>
      <c r="N886" t="b">
        <v>0</v>
      </c>
      <c r="O886">
        <v>2</v>
      </c>
      <c r="P886" t="b">
        <v>0</v>
      </c>
      <c r="Q886" t="s">
        <v>8277</v>
      </c>
    </row>
    <row r="887" spans="1:17" ht="44.25" x14ac:dyDescent="0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0">
        <f t="shared" si="39"/>
        <v>42713.941099537042</v>
      </c>
      <c r="L887" s="10">
        <f t="shared" si="40"/>
        <v>42734.941099537042</v>
      </c>
      <c r="M887">
        <f t="shared" si="41"/>
        <v>2016</v>
      </c>
      <c r="N887" t="b">
        <v>0</v>
      </c>
      <c r="O887">
        <v>21</v>
      </c>
      <c r="P887" t="b">
        <v>0</v>
      </c>
      <c r="Q887" t="s">
        <v>8277</v>
      </c>
    </row>
    <row r="888" spans="1:17" ht="59" x14ac:dyDescent="0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0">
        <f t="shared" si="39"/>
        <v>42603.870520833334</v>
      </c>
      <c r="L888" s="10">
        <f t="shared" si="40"/>
        <v>42628.870520833334</v>
      </c>
      <c r="M888">
        <f t="shared" si="41"/>
        <v>2016</v>
      </c>
      <c r="N888" t="b">
        <v>0</v>
      </c>
      <c r="O888">
        <v>7</v>
      </c>
      <c r="P888" t="b">
        <v>0</v>
      </c>
      <c r="Q888" t="s">
        <v>8277</v>
      </c>
    </row>
    <row r="889" spans="1:17" ht="44.25" x14ac:dyDescent="0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0">
        <f t="shared" si="39"/>
        <v>41026.958969907406</v>
      </c>
      <c r="L889" s="10">
        <f t="shared" si="40"/>
        <v>41056.958969907406</v>
      </c>
      <c r="M889">
        <f t="shared" si="41"/>
        <v>2012</v>
      </c>
      <c r="N889" t="b">
        <v>0</v>
      </c>
      <c r="O889">
        <v>0</v>
      </c>
      <c r="P889" t="b">
        <v>0</v>
      </c>
      <c r="Q889" t="s">
        <v>8277</v>
      </c>
    </row>
    <row r="890" spans="1:17" ht="59" x14ac:dyDescent="0.7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0">
        <f t="shared" si="39"/>
        <v>40751.753298611111</v>
      </c>
      <c r="L890" s="10">
        <f t="shared" si="40"/>
        <v>40787.25</v>
      </c>
      <c r="M890">
        <f t="shared" si="41"/>
        <v>2011</v>
      </c>
      <c r="N890" t="b">
        <v>0</v>
      </c>
      <c r="O890">
        <v>4</v>
      </c>
      <c r="P890" t="b">
        <v>0</v>
      </c>
      <c r="Q890" t="s">
        <v>8277</v>
      </c>
    </row>
    <row r="891" spans="1:17" ht="44.25" x14ac:dyDescent="0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0">
        <f t="shared" si="39"/>
        <v>41887.784062500003</v>
      </c>
      <c r="L891" s="10">
        <f t="shared" si="40"/>
        <v>41917.784062500003</v>
      </c>
      <c r="M891">
        <f t="shared" si="41"/>
        <v>2014</v>
      </c>
      <c r="N891" t="b">
        <v>0</v>
      </c>
      <c r="O891">
        <v>32</v>
      </c>
      <c r="P891" t="b">
        <v>0</v>
      </c>
      <c r="Q891" t="s">
        <v>8277</v>
      </c>
    </row>
    <row r="892" spans="1:17" ht="59" x14ac:dyDescent="0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0">
        <f t="shared" si="39"/>
        <v>41569.698831018519</v>
      </c>
      <c r="L892" s="10">
        <f t="shared" si="40"/>
        <v>41599.740497685183</v>
      </c>
      <c r="M892">
        <f t="shared" si="41"/>
        <v>2013</v>
      </c>
      <c r="N892" t="b">
        <v>0</v>
      </c>
      <c r="O892">
        <v>4</v>
      </c>
      <c r="P892" t="b">
        <v>0</v>
      </c>
      <c r="Q892" t="s">
        <v>8277</v>
      </c>
    </row>
    <row r="893" spans="1:17" ht="44.25" x14ac:dyDescent="0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0">
        <f t="shared" si="39"/>
        <v>41842.031597222223</v>
      </c>
      <c r="L893" s="10">
        <f t="shared" si="40"/>
        <v>41872.031597222223</v>
      </c>
      <c r="M893">
        <f t="shared" si="41"/>
        <v>2014</v>
      </c>
      <c r="N893" t="b">
        <v>0</v>
      </c>
      <c r="O893">
        <v>9</v>
      </c>
      <c r="P893" t="b">
        <v>0</v>
      </c>
      <c r="Q893" t="s">
        <v>8277</v>
      </c>
    </row>
    <row r="894" spans="1:17" ht="44.25" x14ac:dyDescent="0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0">
        <f t="shared" si="39"/>
        <v>40304.20003472222</v>
      </c>
      <c r="L894" s="10">
        <f t="shared" si="40"/>
        <v>40391.166666666664</v>
      </c>
      <c r="M894">
        <f t="shared" si="41"/>
        <v>2010</v>
      </c>
      <c r="N894" t="b">
        <v>0</v>
      </c>
      <c r="O894">
        <v>17</v>
      </c>
      <c r="P894" t="b">
        <v>0</v>
      </c>
      <c r="Q894" t="s">
        <v>8277</v>
      </c>
    </row>
    <row r="895" spans="1:17" ht="44.25" x14ac:dyDescent="0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0">
        <f t="shared" si="39"/>
        <v>42065.897719907407</v>
      </c>
      <c r="L895" s="10">
        <f t="shared" si="40"/>
        <v>42095.856053240743</v>
      </c>
      <c r="M895">
        <f t="shared" si="41"/>
        <v>2015</v>
      </c>
      <c r="N895" t="b">
        <v>0</v>
      </c>
      <c r="O895">
        <v>5</v>
      </c>
      <c r="P895" t="b">
        <v>0</v>
      </c>
      <c r="Q895" t="s">
        <v>8277</v>
      </c>
    </row>
    <row r="896" spans="1:17" ht="44.25" x14ac:dyDescent="0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0">
        <f t="shared" si="39"/>
        <v>42496.981597222228</v>
      </c>
      <c r="L896" s="10">
        <f t="shared" si="40"/>
        <v>42526.981597222228</v>
      </c>
      <c r="M896">
        <f t="shared" si="41"/>
        <v>2016</v>
      </c>
      <c r="N896" t="b">
        <v>0</v>
      </c>
      <c r="O896">
        <v>53</v>
      </c>
      <c r="P896" t="b">
        <v>0</v>
      </c>
      <c r="Q896" t="s">
        <v>8277</v>
      </c>
    </row>
    <row r="897" spans="1:17" ht="59" x14ac:dyDescent="0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0">
        <f t="shared" si="39"/>
        <v>40431.127650462964</v>
      </c>
      <c r="L897" s="10">
        <f t="shared" si="40"/>
        <v>40476.127650462964</v>
      </c>
      <c r="M897">
        <f t="shared" si="41"/>
        <v>2010</v>
      </c>
      <c r="N897" t="b">
        <v>0</v>
      </c>
      <c r="O897">
        <v>7</v>
      </c>
      <c r="P897" t="b">
        <v>0</v>
      </c>
      <c r="Q897" t="s">
        <v>8277</v>
      </c>
    </row>
    <row r="898" spans="1:17" ht="44.25" x14ac:dyDescent="0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0">
        <f t="shared" si="39"/>
        <v>42218.872986111113</v>
      </c>
      <c r="L898" s="10">
        <f t="shared" si="40"/>
        <v>42244.166666666672</v>
      </c>
      <c r="M898">
        <f t="shared" si="41"/>
        <v>2015</v>
      </c>
      <c r="N898" t="b">
        <v>0</v>
      </c>
      <c r="O898">
        <v>72</v>
      </c>
      <c r="P898" t="b">
        <v>0</v>
      </c>
      <c r="Q898" t="s">
        <v>8277</v>
      </c>
    </row>
    <row r="899" spans="1:17" ht="44.25" x14ac:dyDescent="0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0">
        <f t="shared" ref="K899:K962" si="42">(((J899/60)/60)/24)+DATE(1970,1,1)</f>
        <v>41211.688750000001</v>
      </c>
      <c r="L899" s="10">
        <f t="shared" ref="L899:L962" si="43">(((I899/60)/60)/24)+DATE(1970,1,1)</f>
        <v>41241.730416666665</v>
      </c>
      <c r="M899">
        <f t="shared" ref="M899:M962" si="44">YEAR(L899)</f>
        <v>2012</v>
      </c>
      <c r="N899" t="b">
        <v>0</v>
      </c>
      <c r="O899">
        <v>0</v>
      </c>
      <c r="P899" t="b">
        <v>0</v>
      </c>
      <c r="Q899" t="s">
        <v>8277</v>
      </c>
    </row>
    <row r="900" spans="1:17" ht="44.25" x14ac:dyDescent="0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0">
        <f t="shared" si="42"/>
        <v>40878.758217592593</v>
      </c>
      <c r="L900" s="10">
        <f t="shared" si="43"/>
        <v>40923.758217592593</v>
      </c>
      <c r="M900">
        <f t="shared" si="44"/>
        <v>2012</v>
      </c>
      <c r="N900" t="b">
        <v>0</v>
      </c>
      <c r="O900">
        <v>2</v>
      </c>
      <c r="P900" t="b">
        <v>0</v>
      </c>
      <c r="Q900" t="s">
        <v>8277</v>
      </c>
    </row>
    <row r="901" spans="1:17" ht="44.25" x14ac:dyDescent="0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0">
        <f t="shared" si="42"/>
        <v>40646.099097222221</v>
      </c>
      <c r="L901" s="10">
        <f t="shared" si="43"/>
        <v>40691.099097222221</v>
      </c>
      <c r="M901">
        <f t="shared" si="44"/>
        <v>2011</v>
      </c>
      <c r="N901" t="b">
        <v>0</v>
      </c>
      <c r="O901">
        <v>8</v>
      </c>
      <c r="P901" t="b">
        <v>0</v>
      </c>
      <c r="Q901" t="s">
        <v>8277</v>
      </c>
    </row>
    <row r="902" spans="1:17" ht="29.5" x14ac:dyDescent="0.7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0">
        <f t="shared" si="42"/>
        <v>42429.84956018519</v>
      </c>
      <c r="L902" s="10">
        <f t="shared" si="43"/>
        <v>42459.807893518519</v>
      </c>
      <c r="M902">
        <f t="shared" si="44"/>
        <v>2016</v>
      </c>
      <c r="N902" t="b">
        <v>0</v>
      </c>
      <c r="O902">
        <v>2</v>
      </c>
      <c r="P902" t="b">
        <v>0</v>
      </c>
      <c r="Q902" t="s">
        <v>8276</v>
      </c>
    </row>
    <row r="903" spans="1:17" ht="59" x14ac:dyDescent="0.7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0">
        <f t="shared" si="42"/>
        <v>40291.81150462963</v>
      </c>
      <c r="L903" s="10">
        <f t="shared" si="43"/>
        <v>40337.799305555556</v>
      </c>
      <c r="M903">
        <f t="shared" si="44"/>
        <v>2010</v>
      </c>
      <c r="N903" t="b">
        <v>0</v>
      </c>
      <c r="O903">
        <v>0</v>
      </c>
      <c r="P903" t="b">
        <v>0</v>
      </c>
      <c r="Q903" t="s">
        <v>8276</v>
      </c>
    </row>
    <row r="904" spans="1:17" ht="59" x14ac:dyDescent="0.7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0">
        <f t="shared" si="42"/>
        <v>41829.965532407405</v>
      </c>
      <c r="L904" s="10">
        <f t="shared" si="43"/>
        <v>41881.645833333336</v>
      </c>
      <c r="M904">
        <f t="shared" si="44"/>
        <v>2014</v>
      </c>
      <c r="N904" t="b">
        <v>0</v>
      </c>
      <c r="O904">
        <v>3</v>
      </c>
      <c r="P904" t="b">
        <v>0</v>
      </c>
      <c r="Q904" t="s">
        <v>8276</v>
      </c>
    </row>
    <row r="905" spans="1:17" ht="44.25" x14ac:dyDescent="0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0">
        <f t="shared" si="42"/>
        <v>41149.796064814815</v>
      </c>
      <c r="L905" s="10">
        <f t="shared" si="43"/>
        <v>41175.100694444445</v>
      </c>
      <c r="M905">
        <f t="shared" si="44"/>
        <v>2012</v>
      </c>
      <c r="N905" t="b">
        <v>0</v>
      </c>
      <c r="O905">
        <v>4</v>
      </c>
      <c r="P905" t="b">
        <v>0</v>
      </c>
      <c r="Q905" t="s">
        <v>8276</v>
      </c>
    </row>
    <row r="906" spans="1:17" ht="44.25" x14ac:dyDescent="0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0">
        <f t="shared" si="42"/>
        <v>42342.080289351856</v>
      </c>
      <c r="L906" s="10">
        <f t="shared" si="43"/>
        <v>42372.080289351856</v>
      </c>
      <c r="M906">
        <f t="shared" si="44"/>
        <v>2016</v>
      </c>
      <c r="N906" t="b">
        <v>0</v>
      </c>
      <c r="O906">
        <v>3</v>
      </c>
      <c r="P906" t="b">
        <v>0</v>
      </c>
      <c r="Q906" t="s">
        <v>8276</v>
      </c>
    </row>
    <row r="907" spans="1:17" ht="44.25" x14ac:dyDescent="0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0">
        <f t="shared" si="42"/>
        <v>40507.239884259259</v>
      </c>
      <c r="L907" s="10">
        <f t="shared" si="43"/>
        <v>40567.239884259259</v>
      </c>
      <c r="M907">
        <f t="shared" si="44"/>
        <v>2011</v>
      </c>
      <c r="N907" t="b">
        <v>0</v>
      </c>
      <c r="O907">
        <v>6</v>
      </c>
      <c r="P907" t="b">
        <v>0</v>
      </c>
      <c r="Q907" t="s">
        <v>8276</v>
      </c>
    </row>
    <row r="908" spans="1:17" ht="29.5" x14ac:dyDescent="0.7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0">
        <f t="shared" si="42"/>
        <v>41681.189699074072</v>
      </c>
      <c r="L908" s="10">
        <f t="shared" si="43"/>
        <v>41711.148032407407</v>
      </c>
      <c r="M908">
        <f t="shared" si="44"/>
        <v>2014</v>
      </c>
      <c r="N908" t="b">
        <v>0</v>
      </c>
      <c r="O908">
        <v>0</v>
      </c>
      <c r="P908" t="b">
        <v>0</v>
      </c>
      <c r="Q908" t="s">
        <v>8276</v>
      </c>
    </row>
    <row r="909" spans="1:17" ht="44.25" x14ac:dyDescent="0.7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0">
        <f t="shared" si="42"/>
        <v>40767.192395833335</v>
      </c>
      <c r="L909" s="10">
        <f t="shared" si="43"/>
        <v>40797.192395833335</v>
      </c>
      <c r="M909">
        <f t="shared" si="44"/>
        <v>2011</v>
      </c>
      <c r="N909" t="b">
        <v>0</v>
      </c>
      <c r="O909">
        <v>0</v>
      </c>
      <c r="P909" t="b">
        <v>0</v>
      </c>
      <c r="Q909" t="s">
        <v>8276</v>
      </c>
    </row>
    <row r="910" spans="1:17" ht="44.25" x14ac:dyDescent="0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0">
        <f t="shared" si="42"/>
        <v>40340.801562499997</v>
      </c>
      <c r="L910" s="10">
        <f t="shared" si="43"/>
        <v>40386.207638888889</v>
      </c>
      <c r="M910">
        <f t="shared" si="44"/>
        <v>2010</v>
      </c>
      <c r="N910" t="b">
        <v>0</v>
      </c>
      <c r="O910">
        <v>0</v>
      </c>
      <c r="P910" t="b">
        <v>0</v>
      </c>
      <c r="Q910" t="s">
        <v>8276</v>
      </c>
    </row>
    <row r="911" spans="1:17" ht="59" x14ac:dyDescent="0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0">
        <f t="shared" si="42"/>
        <v>41081.69027777778</v>
      </c>
      <c r="L911" s="10">
        <f t="shared" si="43"/>
        <v>41113.166666666664</v>
      </c>
      <c r="M911">
        <f t="shared" si="44"/>
        <v>2012</v>
      </c>
      <c r="N911" t="b">
        <v>0</v>
      </c>
      <c r="O911">
        <v>8</v>
      </c>
      <c r="P911" t="b">
        <v>0</v>
      </c>
      <c r="Q911" t="s">
        <v>8276</v>
      </c>
    </row>
    <row r="912" spans="1:17" ht="44.25" x14ac:dyDescent="0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0">
        <f t="shared" si="42"/>
        <v>42737.545358796298</v>
      </c>
      <c r="L912" s="10">
        <f t="shared" si="43"/>
        <v>42797.545358796298</v>
      </c>
      <c r="M912">
        <f t="shared" si="44"/>
        <v>2017</v>
      </c>
      <c r="N912" t="b">
        <v>0</v>
      </c>
      <c r="O912">
        <v>5</v>
      </c>
      <c r="P912" t="b">
        <v>0</v>
      </c>
      <c r="Q912" t="s">
        <v>8276</v>
      </c>
    </row>
    <row r="913" spans="1:17" ht="44.25" x14ac:dyDescent="0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0">
        <f t="shared" si="42"/>
        <v>41642.005150462966</v>
      </c>
      <c r="L913" s="10">
        <f t="shared" si="43"/>
        <v>41663.005150462966</v>
      </c>
      <c r="M913">
        <f t="shared" si="44"/>
        <v>2014</v>
      </c>
      <c r="N913" t="b">
        <v>0</v>
      </c>
      <c r="O913">
        <v>0</v>
      </c>
      <c r="P913" t="b">
        <v>0</v>
      </c>
      <c r="Q913" t="s">
        <v>8276</v>
      </c>
    </row>
    <row r="914" spans="1:17" ht="44.25" x14ac:dyDescent="0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0">
        <f t="shared" si="42"/>
        <v>41194.109340277777</v>
      </c>
      <c r="L914" s="10">
        <f t="shared" si="43"/>
        <v>41254.151006944441</v>
      </c>
      <c r="M914">
        <f t="shared" si="44"/>
        <v>2012</v>
      </c>
      <c r="N914" t="b">
        <v>0</v>
      </c>
      <c r="O914">
        <v>2</v>
      </c>
      <c r="P914" t="b">
        <v>0</v>
      </c>
      <c r="Q914" t="s">
        <v>8276</v>
      </c>
    </row>
    <row r="915" spans="1:17" ht="44.25" x14ac:dyDescent="0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0">
        <f t="shared" si="42"/>
        <v>41004.139108796298</v>
      </c>
      <c r="L915" s="10">
        <f t="shared" si="43"/>
        <v>41034.139108796298</v>
      </c>
      <c r="M915">
        <f t="shared" si="44"/>
        <v>2012</v>
      </c>
      <c r="N915" t="b">
        <v>0</v>
      </c>
      <c r="O915">
        <v>24</v>
      </c>
      <c r="P915" t="b">
        <v>0</v>
      </c>
      <c r="Q915" t="s">
        <v>8276</v>
      </c>
    </row>
    <row r="916" spans="1:17" ht="44.25" x14ac:dyDescent="0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0">
        <f t="shared" si="42"/>
        <v>41116.763275462967</v>
      </c>
      <c r="L916" s="10">
        <f t="shared" si="43"/>
        <v>41146.763275462967</v>
      </c>
      <c r="M916">
        <f t="shared" si="44"/>
        <v>2012</v>
      </c>
      <c r="N916" t="b">
        <v>0</v>
      </c>
      <c r="O916">
        <v>0</v>
      </c>
      <c r="P916" t="b">
        <v>0</v>
      </c>
      <c r="Q916" t="s">
        <v>8276</v>
      </c>
    </row>
    <row r="917" spans="1:17" ht="44.25" x14ac:dyDescent="0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0">
        <f t="shared" si="42"/>
        <v>40937.679560185185</v>
      </c>
      <c r="L917" s="10">
        <f t="shared" si="43"/>
        <v>40969.207638888889</v>
      </c>
      <c r="M917">
        <f t="shared" si="44"/>
        <v>2012</v>
      </c>
      <c r="N917" t="b">
        <v>0</v>
      </c>
      <c r="O917">
        <v>9</v>
      </c>
      <c r="P917" t="b">
        <v>0</v>
      </c>
      <c r="Q917" t="s">
        <v>8276</v>
      </c>
    </row>
    <row r="918" spans="1:17" ht="44.25" x14ac:dyDescent="0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0">
        <f t="shared" si="42"/>
        <v>40434.853402777779</v>
      </c>
      <c r="L918" s="10">
        <f t="shared" si="43"/>
        <v>40473.208333333336</v>
      </c>
      <c r="M918">
        <f t="shared" si="44"/>
        <v>2010</v>
      </c>
      <c r="N918" t="b">
        <v>0</v>
      </c>
      <c r="O918">
        <v>0</v>
      </c>
      <c r="P918" t="b">
        <v>0</v>
      </c>
      <c r="Q918" t="s">
        <v>8276</v>
      </c>
    </row>
    <row r="919" spans="1:17" ht="44.25" x14ac:dyDescent="0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0">
        <f t="shared" si="42"/>
        <v>41802.94363425926</v>
      </c>
      <c r="L919" s="10">
        <f t="shared" si="43"/>
        <v>41834.104166666664</v>
      </c>
      <c r="M919">
        <f t="shared" si="44"/>
        <v>2014</v>
      </c>
      <c r="N919" t="b">
        <v>0</v>
      </c>
      <c r="O919">
        <v>1</v>
      </c>
      <c r="P919" t="b">
        <v>0</v>
      </c>
      <c r="Q919" t="s">
        <v>8276</v>
      </c>
    </row>
    <row r="920" spans="1:17" ht="59" x14ac:dyDescent="0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0">
        <f t="shared" si="42"/>
        <v>41944.916215277779</v>
      </c>
      <c r="L920" s="10">
        <f t="shared" si="43"/>
        <v>41974.957881944443</v>
      </c>
      <c r="M920">
        <f t="shared" si="44"/>
        <v>2014</v>
      </c>
      <c r="N920" t="b">
        <v>0</v>
      </c>
      <c r="O920">
        <v>10</v>
      </c>
      <c r="P920" t="b">
        <v>0</v>
      </c>
      <c r="Q920" t="s">
        <v>8276</v>
      </c>
    </row>
    <row r="921" spans="1:17" x14ac:dyDescent="0.7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0">
        <f t="shared" si="42"/>
        <v>41227.641724537039</v>
      </c>
      <c r="L921" s="10">
        <f t="shared" si="43"/>
        <v>41262.641724537039</v>
      </c>
      <c r="M921">
        <f t="shared" si="44"/>
        <v>2012</v>
      </c>
      <c r="N921" t="b">
        <v>0</v>
      </c>
      <c r="O921">
        <v>1</v>
      </c>
      <c r="P921" t="b">
        <v>0</v>
      </c>
      <c r="Q921" t="s">
        <v>8276</v>
      </c>
    </row>
    <row r="922" spans="1:17" ht="44.25" x14ac:dyDescent="0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0">
        <f t="shared" si="42"/>
        <v>41562.67155092593</v>
      </c>
      <c r="L922" s="10">
        <f t="shared" si="43"/>
        <v>41592.713217592594</v>
      </c>
      <c r="M922">
        <f t="shared" si="44"/>
        <v>2013</v>
      </c>
      <c r="N922" t="b">
        <v>0</v>
      </c>
      <c r="O922">
        <v>0</v>
      </c>
      <c r="P922" t="b">
        <v>0</v>
      </c>
      <c r="Q922" t="s">
        <v>8276</v>
      </c>
    </row>
    <row r="923" spans="1:17" ht="44.25" x14ac:dyDescent="0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0">
        <f t="shared" si="42"/>
        <v>40847.171018518515</v>
      </c>
      <c r="L923" s="10">
        <f t="shared" si="43"/>
        <v>40889.212685185186</v>
      </c>
      <c r="M923">
        <f t="shared" si="44"/>
        <v>2011</v>
      </c>
      <c r="N923" t="b">
        <v>0</v>
      </c>
      <c r="O923">
        <v>20</v>
      </c>
      <c r="P923" t="b">
        <v>0</v>
      </c>
      <c r="Q923" t="s">
        <v>8276</v>
      </c>
    </row>
    <row r="924" spans="1:17" ht="44.25" x14ac:dyDescent="0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0">
        <f t="shared" si="42"/>
        <v>41878.530011574076</v>
      </c>
      <c r="L924" s="10">
        <f t="shared" si="43"/>
        <v>41913.530011574076</v>
      </c>
      <c r="M924">
        <f t="shared" si="44"/>
        <v>2014</v>
      </c>
      <c r="N924" t="b">
        <v>0</v>
      </c>
      <c r="O924">
        <v>30</v>
      </c>
      <c r="P924" t="b">
        <v>0</v>
      </c>
      <c r="Q924" t="s">
        <v>8276</v>
      </c>
    </row>
    <row r="925" spans="1:17" ht="44.25" x14ac:dyDescent="0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0">
        <f t="shared" si="42"/>
        <v>41934.959756944445</v>
      </c>
      <c r="L925" s="10">
        <f t="shared" si="43"/>
        <v>41965.001423611116</v>
      </c>
      <c r="M925">
        <f t="shared" si="44"/>
        <v>2014</v>
      </c>
      <c r="N925" t="b">
        <v>0</v>
      </c>
      <c r="O925">
        <v>6</v>
      </c>
      <c r="P925" t="b">
        <v>0</v>
      </c>
      <c r="Q925" t="s">
        <v>8276</v>
      </c>
    </row>
    <row r="926" spans="1:17" ht="44.25" x14ac:dyDescent="0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0">
        <f t="shared" si="42"/>
        <v>41288.942928240744</v>
      </c>
      <c r="L926" s="10">
        <f t="shared" si="43"/>
        <v>41318.942928240744</v>
      </c>
      <c r="M926">
        <f t="shared" si="44"/>
        <v>2013</v>
      </c>
      <c r="N926" t="b">
        <v>0</v>
      </c>
      <c r="O926">
        <v>15</v>
      </c>
      <c r="P926" t="b">
        <v>0</v>
      </c>
      <c r="Q926" t="s">
        <v>8276</v>
      </c>
    </row>
    <row r="927" spans="1:17" ht="44.25" x14ac:dyDescent="0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0">
        <f t="shared" si="42"/>
        <v>41575.880914351852</v>
      </c>
      <c r="L927" s="10">
        <f t="shared" si="43"/>
        <v>41605.922581018516</v>
      </c>
      <c r="M927">
        <f t="shared" si="44"/>
        <v>2013</v>
      </c>
      <c r="N927" t="b">
        <v>0</v>
      </c>
      <c r="O927">
        <v>5</v>
      </c>
      <c r="P927" t="b">
        <v>0</v>
      </c>
      <c r="Q927" t="s">
        <v>8276</v>
      </c>
    </row>
    <row r="928" spans="1:17" ht="59" x14ac:dyDescent="0.7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0">
        <f t="shared" si="42"/>
        <v>40338.02002314815</v>
      </c>
      <c r="L928" s="10">
        <f t="shared" si="43"/>
        <v>40367.944444444445</v>
      </c>
      <c r="M928">
        <f t="shared" si="44"/>
        <v>2010</v>
      </c>
      <c r="N928" t="b">
        <v>0</v>
      </c>
      <c r="O928">
        <v>0</v>
      </c>
      <c r="P928" t="b">
        <v>0</v>
      </c>
      <c r="Q928" t="s">
        <v>8276</v>
      </c>
    </row>
    <row r="929" spans="1:17" ht="29.5" x14ac:dyDescent="0.7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0">
        <f t="shared" si="42"/>
        <v>41013.822858796295</v>
      </c>
      <c r="L929" s="10">
        <f t="shared" si="43"/>
        <v>41043.822858796295</v>
      </c>
      <c r="M929">
        <f t="shared" si="44"/>
        <v>2012</v>
      </c>
      <c r="N929" t="b">
        <v>0</v>
      </c>
      <c r="O929">
        <v>0</v>
      </c>
      <c r="P929" t="b">
        <v>0</v>
      </c>
      <c r="Q929" t="s">
        <v>8276</v>
      </c>
    </row>
    <row r="930" spans="1:17" ht="44.25" x14ac:dyDescent="0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0">
        <f t="shared" si="42"/>
        <v>41180.86241898148</v>
      </c>
      <c r="L930" s="10">
        <f t="shared" si="43"/>
        <v>41231</v>
      </c>
      <c r="M930">
        <f t="shared" si="44"/>
        <v>2012</v>
      </c>
      <c r="N930" t="b">
        <v>0</v>
      </c>
      <c r="O930">
        <v>28</v>
      </c>
      <c r="P930" t="b">
        <v>0</v>
      </c>
      <c r="Q930" t="s">
        <v>8276</v>
      </c>
    </row>
    <row r="931" spans="1:17" ht="44.25" x14ac:dyDescent="0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0">
        <f t="shared" si="42"/>
        <v>40978.238067129627</v>
      </c>
      <c r="L931" s="10">
        <f t="shared" si="43"/>
        <v>41008.196400462963</v>
      </c>
      <c r="M931">
        <f t="shared" si="44"/>
        <v>2012</v>
      </c>
      <c r="N931" t="b">
        <v>0</v>
      </c>
      <c r="O931">
        <v>0</v>
      </c>
      <c r="P931" t="b">
        <v>0</v>
      </c>
      <c r="Q931" t="s">
        <v>8276</v>
      </c>
    </row>
    <row r="932" spans="1:17" ht="59" x14ac:dyDescent="0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0">
        <f t="shared" si="42"/>
        <v>40312.915578703702</v>
      </c>
      <c r="L932" s="10">
        <f t="shared" si="43"/>
        <v>40354.897222222222</v>
      </c>
      <c r="M932">
        <f t="shared" si="44"/>
        <v>2010</v>
      </c>
      <c r="N932" t="b">
        <v>0</v>
      </c>
      <c r="O932">
        <v>5</v>
      </c>
      <c r="P932" t="b">
        <v>0</v>
      </c>
      <c r="Q932" t="s">
        <v>8276</v>
      </c>
    </row>
    <row r="933" spans="1:17" ht="44.25" x14ac:dyDescent="0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0">
        <f t="shared" si="42"/>
        <v>41680.359976851854</v>
      </c>
      <c r="L933" s="10">
        <f t="shared" si="43"/>
        <v>41714.916666666664</v>
      </c>
      <c r="M933">
        <f t="shared" si="44"/>
        <v>2014</v>
      </c>
      <c r="N933" t="b">
        <v>0</v>
      </c>
      <c r="O933">
        <v>7</v>
      </c>
      <c r="P933" t="b">
        <v>0</v>
      </c>
      <c r="Q933" t="s">
        <v>8276</v>
      </c>
    </row>
    <row r="934" spans="1:17" ht="29.5" x14ac:dyDescent="0.7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0">
        <f t="shared" si="42"/>
        <v>41310.969270833331</v>
      </c>
      <c r="L934" s="10">
        <f t="shared" si="43"/>
        <v>41355.927604166667</v>
      </c>
      <c r="M934">
        <f t="shared" si="44"/>
        <v>2013</v>
      </c>
      <c r="N934" t="b">
        <v>0</v>
      </c>
      <c r="O934">
        <v>30</v>
      </c>
      <c r="P934" t="b">
        <v>0</v>
      </c>
      <c r="Q934" t="s">
        <v>8276</v>
      </c>
    </row>
    <row r="935" spans="1:17" ht="44.25" x14ac:dyDescent="0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0">
        <f t="shared" si="42"/>
        <v>41711.169085648151</v>
      </c>
      <c r="L935" s="10">
        <f t="shared" si="43"/>
        <v>41771.169085648151</v>
      </c>
      <c r="M935">
        <f t="shared" si="44"/>
        <v>2014</v>
      </c>
      <c r="N935" t="b">
        <v>0</v>
      </c>
      <c r="O935">
        <v>2</v>
      </c>
      <c r="P935" t="b">
        <v>0</v>
      </c>
      <c r="Q935" t="s">
        <v>8276</v>
      </c>
    </row>
    <row r="936" spans="1:17" ht="44.25" x14ac:dyDescent="0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0">
        <f t="shared" si="42"/>
        <v>41733.737083333333</v>
      </c>
      <c r="L936" s="10">
        <f t="shared" si="43"/>
        <v>41763.25</v>
      </c>
      <c r="M936">
        <f t="shared" si="44"/>
        <v>2014</v>
      </c>
      <c r="N936" t="b">
        <v>0</v>
      </c>
      <c r="O936">
        <v>30</v>
      </c>
      <c r="P936" t="b">
        <v>0</v>
      </c>
      <c r="Q936" t="s">
        <v>8276</v>
      </c>
    </row>
    <row r="937" spans="1:17" ht="44.25" x14ac:dyDescent="0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0">
        <f t="shared" si="42"/>
        <v>42368.333668981482</v>
      </c>
      <c r="L937" s="10">
        <f t="shared" si="43"/>
        <v>42398.333668981482</v>
      </c>
      <c r="M937">
        <f t="shared" si="44"/>
        <v>2016</v>
      </c>
      <c r="N937" t="b">
        <v>0</v>
      </c>
      <c r="O937">
        <v>2</v>
      </c>
      <c r="P937" t="b">
        <v>0</v>
      </c>
      <c r="Q937" t="s">
        <v>8276</v>
      </c>
    </row>
    <row r="938" spans="1:17" ht="44.25" x14ac:dyDescent="0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0">
        <f t="shared" si="42"/>
        <v>40883.024178240739</v>
      </c>
      <c r="L938" s="10">
        <f t="shared" si="43"/>
        <v>40926.833333333336</v>
      </c>
      <c r="M938">
        <f t="shared" si="44"/>
        <v>2012</v>
      </c>
      <c r="N938" t="b">
        <v>0</v>
      </c>
      <c r="O938">
        <v>0</v>
      </c>
      <c r="P938" t="b">
        <v>0</v>
      </c>
      <c r="Q938" t="s">
        <v>8276</v>
      </c>
    </row>
    <row r="939" spans="1:17" ht="44.25" x14ac:dyDescent="0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0">
        <f t="shared" si="42"/>
        <v>41551.798113425924</v>
      </c>
      <c r="L939" s="10">
        <f t="shared" si="43"/>
        <v>41581.839780092596</v>
      </c>
      <c r="M939">
        <f t="shared" si="44"/>
        <v>2013</v>
      </c>
      <c r="N939" t="b">
        <v>0</v>
      </c>
      <c r="O939">
        <v>2</v>
      </c>
      <c r="P939" t="b">
        <v>0</v>
      </c>
      <c r="Q939" t="s">
        <v>8276</v>
      </c>
    </row>
    <row r="940" spans="1:17" ht="44.25" x14ac:dyDescent="0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0">
        <f t="shared" si="42"/>
        <v>41124.479722222226</v>
      </c>
      <c r="L940" s="10">
        <f t="shared" si="43"/>
        <v>41154.479722222226</v>
      </c>
      <c r="M940">
        <f t="shared" si="44"/>
        <v>2012</v>
      </c>
      <c r="N940" t="b">
        <v>0</v>
      </c>
      <c r="O940">
        <v>1</v>
      </c>
      <c r="P940" t="b">
        <v>0</v>
      </c>
      <c r="Q940" t="s">
        <v>8276</v>
      </c>
    </row>
    <row r="941" spans="1:17" ht="44.25" x14ac:dyDescent="0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0">
        <f t="shared" si="42"/>
        <v>41416.763171296298</v>
      </c>
      <c r="L941" s="10">
        <f t="shared" si="43"/>
        <v>41455.831944444442</v>
      </c>
      <c r="M941">
        <f t="shared" si="44"/>
        <v>2013</v>
      </c>
      <c r="N941" t="b">
        <v>0</v>
      </c>
      <c r="O941">
        <v>2</v>
      </c>
      <c r="P941" t="b">
        <v>0</v>
      </c>
      <c r="Q941" t="s">
        <v>8276</v>
      </c>
    </row>
    <row r="942" spans="1:17" ht="44.25" x14ac:dyDescent="0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0">
        <f t="shared" si="42"/>
        <v>42182.008402777778</v>
      </c>
      <c r="L942" s="10">
        <f t="shared" si="43"/>
        <v>42227.008402777778</v>
      </c>
      <c r="M942">
        <f t="shared" si="44"/>
        <v>2015</v>
      </c>
      <c r="N942" t="b">
        <v>0</v>
      </c>
      <c r="O942">
        <v>14</v>
      </c>
      <c r="P942" t="b">
        <v>0</v>
      </c>
      <c r="Q942" t="s">
        <v>8271</v>
      </c>
    </row>
    <row r="943" spans="1:17" ht="59" x14ac:dyDescent="0.7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0">
        <f t="shared" si="42"/>
        <v>42746.096585648149</v>
      </c>
      <c r="L943" s="10">
        <f t="shared" si="43"/>
        <v>42776.096585648149</v>
      </c>
      <c r="M943">
        <f t="shared" si="44"/>
        <v>2017</v>
      </c>
      <c r="N943" t="b">
        <v>0</v>
      </c>
      <c r="O943">
        <v>31</v>
      </c>
      <c r="P943" t="b">
        <v>0</v>
      </c>
      <c r="Q943" t="s">
        <v>8271</v>
      </c>
    </row>
    <row r="944" spans="1:17" ht="59" x14ac:dyDescent="0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0">
        <f t="shared" si="42"/>
        <v>42382.843287037031</v>
      </c>
      <c r="L944" s="10">
        <f t="shared" si="43"/>
        <v>42418.843287037031</v>
      </c>
      <c r="M944">
        <f t="shared" si="44"/>
        <v>2016</v>
      </c>
      <c r="N944" t="b">
        <v>0</v>
      </c>
      <c r="O944">
        <v>16</v>
      </c>
      <c r="P944" t="b">
        <v>0</v>
      </c>
      <c r="Q944" t="s">
        <v>8271</v>
      </c>
    </row>
    <row r="945" spans="1:17" ht="29.5" x14ac:dyDescent="0.7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0">
        <f t="shared" si="42"/>
        <v>42673.66788194445</v>
      </c>
      <c r="L945" s="10">
        <f t="shared" si="43"/>
        <v>42703.709548611107</v>
      </c>
      <c r="M945">
        <f t="shared" si="44"/>
        <v>2016</v>
      </c>
      <c r="N945" t="b">
        <v>0</v>
      </c>
      <c r="O945">
        <v>12</v>
      </c>
      <c r="P945" t="b">
        <v>0</v>
      </c>
      <c r="Q945" t="s">
        <v>8271</v>
      </c>
    </row>
    <row r="946" spans="1:17" ht="44.25" x14ac:dyDescent="0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0">
        <f t="shared" si="42"/>
        <v>42444.583912037036</v>
      </c>
      <c r="L946" s="10">
        <f t="shared" si="43"/>
        <v>42478.583333333328</v>
      </c>
      <c r="M946">
        <f t="shared" si="44"/>
        <v>2016</v>
      </c>
      <c r="N946" t="b">
        <v>0</v>
      </c>
      <c r="O946">
        <v>96</v>
      </c>
      <c r="P946" t="b">
        <v>0</v>
      </c>
      <c r="Q946" t="s">
        <v>8271</v>
      </c>
    </row>
    <row r="947" spans="1:17" ht="44.25" x14ac:dyDescent="0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0">
        <f t="shared" si="42"/>
        <v>42732.872986111113</v>
      </c>
      <c r="L947" s="10">
        <f t="shared" si="43"/>
        <v>42784.999305555553</v>
      </c>
      <c r="M947">
        <f t="shared" si="44"/>
        <v>2017</v>
      </c>
      <c r="N947" t="b">
        <v>0</v>
      </c>
      <c r="O947">
        <v>16</v>
      </c>
      <c r="P947" t="b">
        <v>0</v>
      </c>
      <c r="Q947" t="s">
        <v>8271</v>
      </c>
    </row>
    <row r="948" spans="1:17" ht="44.25" x14ac:dyDescent="0.7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0">
        <f t="shared" si="42"/>
        <v>42592.750555555554</v>
      </c>
      <c r="L948" s="10">
        <f t="shared" si="43"/>
        <v>42622.750555555554</v>
      </c>
      <c r="M948">
        <f t="shared" si="44"/>
        <v>2016</v>
      </c>
      <c r="N948" t="b">
        <v>0</v>
      </c>
      <c r="O948">
        <v>5</v>
      </c>
      <c r="P948" t="b">
        <v>0</v>
      </c>
      <c r="Q948" t="s">
        <v>8271</v>
      </c>
    </row>
    <row r="949" spans="1:17" ht="59" x14ac:dyDescent="0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0">
        <f t="shared" si="42"/>
        <v>42491.781319444446</v>
      </c>
      <c r="L949" s="10">
        <f t="shared" si="43"/>
        <v>42551.781319444446</v>
      </c>
      <c r="M949">
        <f t="shared" si="44"/>
        <v>2016</v>
      </c>
      <c r="N949" t="b">
        <v>0</v>
      </c>
      <c r="O949">
        <v>0</v>
      </c>
      <c r="P949" t="b">
        <v>0</v>
      </c>
      <c r="Q949" t="s">
        <v>8271</v>
      </c>
    </row>
    <row r="950" spans="1:17" ht="59" x14ac:dyDescent="0.7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0">
        <f t="shared" si="42"/>
        <v>42411.828287037039</v>
      </c>
      <c r="L950" s="10">
        <f t="shared" si="43"/>
        <v>42441.828287037039</v>
      </c>
      <c r="M950">
        <f t="shared" si="44"/>
        <v>2016</v>
      </c>
      <c r="N950" t="b">
        <v>0</v>
      </c>
      <c r="O950">
        <v>8</v>
      </c>
      <c r="P950" t="b">
        <v>0</v>
      </c>
      <c r="Q950" t="s">
        <v>8271</v>
      </c>
    </row>
    <row r="951" spans="1:17" ht="44.25" x14ac:dyDescent="0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0">
        <f t="shared" si="42"/>
        <v>42361.043703703705</v>
      </c>
      <c r="L951" s="10">
        <f t="shared" si="43"/>
        <v>42421.043703703705</v>
      </c>
      <c r="M951">
        <f t="shared" si="44"/>
        <v>2016</v>
      </c>
      <c r="N951" t="b">
        <v>0</v>
      </c>
      <c r="O951">
        <v>7</v>
      </c>
      <c r="P951" t="b">
        <v>0</v>
      </c>
      <c r="Q951" t="s">
        <v>8271</v>
      </c>
    </row>
    <row r="952" spans="1:17" ht="44.25" x14ac:dyDescent="0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0">
        <f t="shared" si="42"/>
        <v>42356.750706018516</v>
      </c>
      <c r="L952" s="10">
        <f t="shared" si="43"/>
        <v>42386.750706018516</v>
      </c>
      <c r="M952">
        <f t="shared" si="44"/>
        <v>2016</v>
      </c>
      <c r="N952" t="b">
        <v>0</v>
      </c>
      <c r="O952">
        <v>24</v>
      </c>
      <c r="P952" t="b">
        <v>0</v>
      </c>
      <c r="Q952" t="s">
        <v>8271</v>
      </c>
    </row>
    <row r="953" spans="1:17" x14ac:dyDescent="0.7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0">
        <f t="shared" si="42"/>
        <v>42480.653611111105</v>
      </c>
      <c r="L953" s="10">
        <f t="shared" si="43"/>
        <v>42525.653611111105</v>
      </c>
      <c r="M953">
        <f t="shared" si="44"/>
        <v>2016</v>
      </c>
      <c r="N953" t="b">
        <v>0</v>
      </c>
      <c r="O953">
        <v>121</v>
      </c>
      <c r="P953" t="b">
        <v>0</v>
      </c>
      <c r="Q953" t="s">
        <v>8271</v>
      </c>
    </row>
    <row r="954" spans="1:17" ht="29.5" x14ac:dyDescent="0.7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0">
        <f t="shared" si="42"/>
        <v>42662.613564814819</v>
      </c>
      <c r="L954" s="10">
        <f t="shared" si="43"/>
        <v>42692.655231481483</v>
      </c>
      <c r="M954">
        <f t="shared" si="44"/>
        <v>2016</v>
      </c>
      <c r="N954" t="b">
        <v>0</v>
      </c>
      <c r="O954">
        <v>196</v>
      </c>
      <c r="P954" t="b">
        <v>0</v>
      </c>
      <c r="Q954" t="s">
        <v>8271</v>
      </c>
    </row>
    <row r="955" spans="1:17" ht="44.25" x14ac:dyDescent="0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0">
        <f t="shared" si="42"/>
        <v>41999.164340277777</v>
      </c>
      <c r="L955" s="10">
        <f t="shared" si="43"/>
        <v>42029.164340277777</v>
      </c>
      <c r="M955">
        <f t="shared" si="44"/>
        <v>2015</v>
      </c>
      <c r="N955" t="b">
        <v>0</v>
      </c>
      <c r="O955">
        <v>5</v>
      </c>
      <c r="P955" t="b">
        <v>0</v>
      </c>
      <c r="Q955" t="s">
        <v>8271</v>
      </c>
    </row>
    <row r="956" spans="1:17" ht="44.25" x14ac:dyDescent="0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0">
        <f t="shared" si="42"/>
        <v>42194.833784722221</v>
      </c>
      <c r="L956" s="10">
        <f t="shared" si="43"/>
        <v>42236.833784722221</v>
      </c>
      <c r="M956">
        <f t="shared" si="44"/>
        <v>2015</v>
      </c>
      <c r="N956" t="b">
        <v>0</v>
      </c>
      <c r="O956">
        <v>73</v>
      </c>
      <c r="P956" t="b">
        <v>0</v>
      </c>
      <c r="Q956" t="s">
        <v>8271</v>
      </c>
    </row>
    <row r="957" spans="1:17" ht="44.25" x14ac:dyDescent="0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0">
        <f t="shared" si="42"/>
        <v>42586.295138888891</v>
      </c>
      <c r="L957" s="10">
        <f t="shared" si="43"/>
        <v>42626.295138888891</v>
      </c>
      <c r="M957">
        <f t="shared" si="44"/>
        <v>2016</v>
      </c>
      <c r="N957" t="b">
        <v>0</v>
      </c>
      <c r="O957">
        <v>93</v>
      </c>
      <c r="P957" t="b">
        <v>0</v>
      </c>
      <c r="Q957" t="s">
        <v>8271</v>
      </c>
    </row>
    <row r="958" spans="1:17" ht="59" x14ac:dyDescent="0.7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0">
        <f t="shared" si="42"/>
        <v>42060.913877314815</v>
      </c>
      <c r="L958" s="10">
        <f t="shared" si="43"/>
        <v>42120.872210648144</v>
      </c>
      <c r="M958">
        <f t="shared" si="44"/>
        <v>2015</v>
      </c>
      <c r="N958" t="b">
        <v>0</v>
      </c>
      <c r="O958">
        <v>17</v>
      </c>
      <c r="P958" t="b">
        <v>0</v>
      </c>
      <c r="Q958" t="s">
        <v>8271</v>
      </c>
    </row>
    <row r="959" spans="1:17" ht="29.5" x14ac:dyDescent="0.7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0">
        <f t="shared" si="42"/>
        <v>42660.552465277782</v>
      </c>
      <c r="L959" s="10">
        <f t="shared" si="43"/>
        <v>42691.594131944439</v>
      </c>
      <c r="M959">
        <f t="shared" si="44"/>
        <v>2016</v>
      </c>
      <c r="N959" t="b">
        <v>0</v>
      </c>
      <c r="O959">
        <v>7</v>
      </c>
      <c r="P959" t="b">
        <v>0</v>
      </c>
      <c r="Q959" t="s">
        <v>8271</v>
      </c>
    </row>
    <row r="960" spans="1:17" ht="59" x14ac:dyDescent="0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0">
        <f t="shared" si="42"/>
        <v>42082.802812499998</v>
      </c>
      <c r="L960" s="10">
        <f t="shared" si="43"/>
        <v>42104.207638888889</v>
      </c>
      <c r="M960">
        <f t="shared" si="44"/>
        <v>2015</v>
      </c>
      <c r="N960" t="b">
        <v>0</v>
      </c>
      <c r="O960">
        <v>17</v>
      </c>
      <c r="P960" t="b">
        <v>0</v>
      </c>
      <c r="Q960" t="s">
        <v>8271</v>
      </c>
    </row>
    <row r="961" spans="1:17" ht="44.25" x14ac:dyDescent="0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0">
        <f t="shared" si="42"/>
        <v>41993.174363425926</v>
      </c>
      <c r="L961" s="10">
        <f t="shared" si="43"/>
        <v>42023.174363425926</v>
      </c>
      <c r="M961">
        <f t="shared" si="44"/>
        <v>2015</v>
      </c>
      <c r="N961" t="b">
        <v>0</v>
      </c>
      <c r="O961">
        <v>171</v>
      </c>
      <c r="P961" t="b">
        <v>0</v>
      </c>
      <c r="Q961" t="s">
        <v>8271</v>
      </c>
    </row>
    <row r="962" spans="1:17" ht="44.25" x14ac:dyDescent="0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0">
        <f t="shared" si="42"/>
        <v>42766.626793981486</v>
      </c>
      <c r="L962" s="10">
        <f t="shared" si="43"/>
        <v>42808.585127314815</v>
      </c>
      <c r="M962">
        <f t="shared" si="44"/>
        <v>2017</v>
      </c>
      <c r="N962" t="b">
        <v>0</v>
      </c>
      <c r="O962">
        <v>188</v>
      </c>
      <c r="P962" t="b">
        <v>0</v>
      </c>
      <c r="Q962" t="s">
        <v>8271</v>
      </c>
    </row>
    <row r="963" spans="1:17" ht="44.25" x14ac:dyDescent="0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0">
        <f t="shared" ref="K963:K1026" si="45">(((J963/60)/60)/24)+DATE(1970,1,1)</f>
        <v>42740.693692129629</v>
      </c>
      <c r="L963" s="10">
        <f t="shared" ref="L963:L1026" si="46">(((I963/60)/60)/24)+DATE(1970,1,1)</f>
        <v>42786.791666666672</v>
      </c>
      <c r="M963">
        <f t="shared" ref="M963:M1026" si="47">YEAR(L963)</f>
        <v>2017</v>
      </c>
      <c r="N963" t="b">
        <v>0</v>
      </c>
      <c r="O963">
        <v>110</v>
      </c>
      <c r="P963" t="b">
        <v>0</v>
      </c>
      <c r="Q963" t="s">
        <v>8271</v>
      </c>
    </row>
    <row r="964" spans="1:17" ht="44.25" x14ac:dyDescent="0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0">
        <f t="shared" si="45"/>
        <v>42373.712418981479</v>
      </c>
      <c r="L964" s="10">
        <f t="shared" si="46"/>
        <v>42411.712418981479</v>
      </c>
      <c r="M964">
        <f t="shared" si="47"/>
        <v>2016</v>
      </c>
      <c r="N964" t="b">
        <v>0</v>
      </c>
      <c r="O964">
        <v>37</v>
      </c>
      <c r="P964" t="b">
        <v>0</v>
      </c>
      <c r="Q964" t="s">
        <v>8271</v>
      </c>
    </row>
    <row r="965" spans="1:17" ht="29.5" x14ac:dyDescent="0.7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0">
        <f t="shared" si="45"/>
        <v>42625.635636574079</v>
      </c>
      <c r="L965" s="10">
        <f t="shared" si="46"/>
        <v>42660.635636574079</v>
      </c>
      <c r="M965">
        <f t="shared" si="47"/>
        <v>2016</v>
      </c>
      <c r="N965" t="b">
        <v>0</v>
      </c>
      <c r="O965">
        <v>9</v>
      </c>
      <c r="P965" t="b">
        <v>0</v>
      </c>
      <c r="Q965" t="s">
        <v>8271</v>
      </c>
    </row>
    <row r="966" spans="1:17" ht="44.25" x14ac:dyDescent="0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0">
        <f t="shared" si="45"/>
        <v>42208.628692129627</v>
      </c>
      <c r="L966" s="10">
        <f t="shared" si="46"/>
        <v>42248.628692129627</v>
      </c>
      <c r="M966">
        <f t="shared" si="47"/>
        <v>2015</v>
      </c>
      <c r="N966" t="b">
        <v>0</v>
      </c>
      <c r="O966">
        <v>29</v>
      </c>
      <c r="P966" t="b">
        <v>0</v>
      </c>
      <c r="Q966" t="s">
        <v>8271</v>
      </c>
    </row>
    <row r="967" spans="1:17" ht="44.25" x14ac:dyDescent="0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0">
        <f t="shared" si="45"/>
        <v>42637.016736111109</v>
      </c>
      <c r="L967" s="10">
        <f t="shared" si="46"/>
        <v>42669.165972222225</v>
      </c>
      <c r="M967">
        <f t="shared" si="47"/>
        <v>2016</v>
      </c>
      <c r="N967" t="b">
        <v>0</v>
      </c>
      <c r="O967">
        <v>6</v>
      </c>
      <c r="P967" t="b">
        <v>0</v>
      </c>
      <c r="Q967" t="s">
        <v>8271</v>
      </c>
    </row>
    <row r="968" spans="1:17" ht="44.25" x14ac:dyDescent="0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0">
        <f t="shared" si="45"/>
        <v>42619.635787037041</v>
      </c>
      <c r="L968" s="10">
        <f t="shared" si="46"/>
        <v>42649.635787037041</v>
      </c>
      <c r="M968">
        <f t="shared" si="47"/>
        <v>2016</v>
      </c>
      <c r="N968" t="b">
        <v>0</v>
      </c>
      <c r="O968">
        <v>30</v>
      </c>
      <c r="P968" t="b">
        <v>0</v>
      </c>
      <c r="Q968" t="s">
        <v>8271</v>
      </c>
    </row>
    <row r="969" spans="1:17" ht="44.25" x14ac:dyDescent="0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0">
        <f t="shared" si="45"/>
        <v>42422.254328703704</v>
      </c>
      <c r="L969" s="10">
        <f t="shared" si="46"/>
        <v>42482.21266203704</v>
      </c>
      <c r="M969">
        <f t="shared" si="47"/>
        <v>2016</v>
      </c>
      <c r="N969" t="b">
        <v>0</v>
      </c>
      <c r="O969">
        <v>81</v>
      </c>
      <c r="P969" t="b">
        <v>0</v>
      </c>
      <c r="Q969" t="s">
        <v>8271</v>
      </c>
    </row>
    <row r="970" spans="1:17" ht="44.25" x14ac:dyDescent="0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0">
        <f t="shared" si="45"/>
        <v>41836.847615740742</v>
      </c>
      <c r="L970" s="10">
        <f t="shared" si="46"/>
        <v>41866.847615740742</v>
      </c>
      <c r="M970">
        <f t="shared" si="47"/>
        <v>2014</v>
      </c>
      <c r="N970" t="b">
        <v>0</v>
      </c>
      <c r="O970">
        <v>4</v>
      </c>
      <c r="P970" t="b">
        <v>0</v>
      </c>
      <c r="Q970" t="s">
        <v>8271</v>
      </c>
    </row>
    <row r="971" spans="1:17" ht="29.5" x14ac:dyDescent="0.7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0">
        <f t="shared" si="45"/>
        <v>42742.30332175926</v>
      </c>
      <c r="L971" s="10">
        <f t="shared" si="46"/>
        <v>42775.30332175926</v>
      </c>
      <c r="M971">
        <f t="shared" si="47"/>
        <v>2017</v>
      </c>
      <c r="N971" t="b">
        <v>0</v>
      </c>
      <c r="O971">
        <v>11</v>
      </c>
      <c r="P971" t="b">
        <v>0</v>
      </c>
      <c r="Q971" t="s">
        <v>8271</v>
      </c>
    </row>
    <row r="972" spans="1:17" ht="59" x14ac:dyDescent="0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0">
        <f t="shared" si="45"/>
        <v>42721.220520833333</v>
      </c>
      <c r="L972" s="10">
        <f t="shared" si="46"/>
        <v>42758.207638888889</v>
      </c>
      <c r="M972">
        <f t="shared" si="47"/>
        <v>2017</v>
      </c>
      <c r="N972" t="b">
        <v>0</v>
      </c>
      <c r="O972">
        <v>14</v>
      </c>
      <c r="P972" t="b">
        <v>0</v>
      </c>
      <c r="Q972" t="s">
        <v>8271</v>
      </c>
    </row>
    <row r="973" spans="1:17" ht="44.25" x14ac:dyDescent="0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0">
        <f t="shared" si="45"/>
        <v>42111.709027777775</v>
      </c>
      <c r="L973" s="10">
        <f t="shared" si="46"/>
        <v>42156.709027777775</v>
      </c>
      <c r="M973">
        <f t="shared" si="47"/>
        <v>2015</v>
      </c>
      <c r="N973" t="b">
        <v>0</v>
      </c>
      <c r="O973">
        <v>5</v>
      </c>
      <c r="P973" t="b">
        <v>0</v>
      </c>
      <c r="Q973" t="s">
        <v>8271</v>
      </c>
    </row>
    <row r="974" spans="1:17" ht="44.25" x14ac:dyDescent="0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0">
        <f t="shared" si="45"/>
        <v>41856.865717592591</v>
      </c>
      <c r="L974" s="10">
        <f t="shared" si="46"/>
        <v>41886.290972222225</v>
      </c>
      <c r="M974">
        <f t="shared" si="47"/>
        <v>2014</v>
      </c>
      <c r="N974" t="b">
        <v>0</v>
      </c>
      <c r="O974">
        <v>45</v>
      </c>
      <c r="P974" t="b">
        <v>0</v>
      </c>
      <c r="Q974" t="s">
        <v>8271</v>
      </c>
    </row>
    <row r="975" spans="1:17" ht="44.25" x14ac:dyDescent="0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0">
        <f t="shared" si="45"/>
        <v>42257.014965277776</v>
      </c>
      <c r="L975" s="10">
        <f t="shared" si="46"/>
        <v>42317.056631944448</v>
      </c>
      <c r="M975">
        <f t="shared" si="47"/>
        <v>2015</v>
      </c>
      <c r="N975" t="b">
        <v>0</v>
      </c>
      <c r="O975">
        <v>8</v>
      </c>
      <c r="P975" t="b">
        <v>0</v>
      </c>
      <c r="Q975" t="s">
        <v>8271</v>
      </c>
    </row>
    <row r="976" spans="1:17" ht="44.25" x14ac:dyDescent="0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0">
        <f t="shared" si="45"/>
        <v>42424.749490740738</v>
      </c>
      <c r="L976" s="10">
        <f t="shared" si="46"/>
        <v>42454.707824074074</v>
      </c>
      <c r="M976">
        <f t="shared" si="47"/>
        <v>2016</v>
      </c>
      <c r="N976" t="b">
        <v>0</v>
      </c>
      <c r="O976">
        <v>3</v>
      </c>
      <c r="P976" t="b">
        <v>0</v>
      </c>
      <c r="Q976" t="s">
        <v>8271</v>
      </c>
    </row>
    <row r="977" spans="1:17" ht="44.25" x14ac:dyDescent="0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0">
        <f t="shared" si="45"/>
        <v>42489.696585648147</v>
      </c>
      <c r="L977" s="10">
        <f t="shared" si="46"/>
        <v>42549.696585648147</v>
      </c>
      <c r="M977">
        <f t="shared" si="47"/>
        <v>2016</v>
      </c>
      <c r="N977" t="b">
        <v>0</v>
      </c>
      <c r="O977">
        <v>24</v>
      </c>
      <c r="P977" t="b">
        <v>0</v>
      </c>
      <c r="Q977" t="s">
        <v>8271</v>
      </c>
    </row>
    <row r="978" spans="1:17" ht="44.25" x14ac:dyDescent="0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0">
        <f t="shared" si="45"/>
        <v>42185.058993055558</v>
      </c>
      <c r="L978" s="10">
        <f t="shared" si="46"/>
        <v>42230.058993055558</v>
      </c>
      <c r="M978">
        <f t="shared" si="47"/>
        <v>2015</v>
      </c>
      <c r="N978" t="b">
        <v>0</v>
      </c>
      <c r="O978">
        <v>18</v>
      </c>
      <c r="P978" t="b">
        <v>0</v>
      </c>
      <c r="Q978" t="s">
        <v>8271</v>
      </c>
    </row>
    <row r="979" spans="1:17" ht="44.25" x14ac:dyDescent="0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0">
        <f t="shared" si="45"/>
        <v>42391.942094907412</v>
      </c>
      <c r="L979" s="10">
        <f t="shared" si="46"/>
        <v>42421.942094907412</v>
      </c>
      <c r="M979">
        <f t="shared" si="47"/>
        <v>2016</v>
      </c>
      <c r="N979" t="b">
        <v>0</v>
      </c>
      <c r="O979">
        <v>12</v>
      </c>
      <c r="P979" t="b">
        <v>0</v>
      </c>
      <c r="Q979" t="s">
        <v>8271</v>
      </c>
    </row>
    <row r="980" spans="1:17" ht="44.25" x14ac:dyDescent="0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0">
        <f t="shared" si="45"/>
        <v>42395.309039351851</v>
      </c>
      <c r="L980" s="10">
        <f t="shared" si="46"/>
        <v>42425.309039351851</v>
      </c>
      <c r="M980">
        <f t="shared" si="47"/>
        <v>2016</v>
      </c>
      <c r="N980" t="b">
        <v>0</v>
      </c>
      <c r="O980">
        <v>123</v>
      </c>
      <c r="P980" t="b">
        <v>0</v>
      </c>
      <c r="Q980" t="s">
        <v>8271</v>
      </c>
    </row>
    <row r="981" spans="1:17" ht="44.25" x14ac:dyDescent="0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0">
        <f t="shared" si="45"/>
        <v>42506.416990740734</v>
      </c>
      <c r="L981" s="10">
        <f t="shared" si="46"/>
        <v>42541.790972222225</v>
      </c>
      <c r="M981">
        <f t="shared" si="47"/>
        <v>2016</v>
      </c>
      <c r="N981" t="b">
        <v>0</v>
      </c>
      <c r="O981">
        <v>96</v>
      </c>
      <c r="P981" t="b">
        <v>0</v>
      </c>
      <c r="Q981" t="s">
        <v>8271</v>
      </c>
    </row>
    <row r="982" spans="1:17" ht="59" x14ac:dyDescent="0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0">
        <f t="shared" si="45"/>
        <v>41928.904189814813</v>
      </c>
      <c r="L982" s="10">
        <f t="shared" si="46"/>
        <v>41973.945856481485</v>
      </c>
      <c r="M982">
        <f t="shared" si="47"/>
        <v>2014</v>
      </c>
      <c r="N982" t="b">
        <v>0</v>
      </c>
      <c r="O982">
        <v>31</v>
      </c>
      <c r="P982" t="b">
        <v>0</v>
      </c>
      <c r="Q982" t="s">
        <v>8271</v>
      </c>
    </row>
    <row r="983" spans="1:17" ht="59" x14ac:dyDescent="0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0">
        <f t="shared" si="45"/>
        <v>41830.947013888886</v>
      </c>
      <c r="L983" s="10">
        <f t="shared" si="46"/>
        <v>41860.947013888886</v>
      </c>
      <c r="M983">
        <f t="shared" si="47"/>
        <v>2014</v>
      </c>
      <c r="N983" t="b">
        <v>0</v>
      </c>
      <c r="O983">
        <v>4</v>
      </c>
      <c r="P983" t="b">
        <v>0</v>
      </c>
      <c r="Q983" t="s">
        <v>8271</v>
      </c>
    </row>
    <row r="984" spans="1:17" ht="29.5" x14ac:dyDescent="0.7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0">
        <f t="shared" si="45"/>
        <v>42615.753310185188</v>
      </c>
      <c r="L984" s="10">
        <f t="shared" si="46"/>
        <v>42645.753310185188</v>
      </c>
      <c r="M984">
        <f t="shared" si="47"/>
        <v>2016</v>
      </c>
      <c r="N984" t="b">
        <v>0</v>
      </c>
      <c r="O984">
        <v>3</v>
      </c>
      <c r="P984" t="b">
        <v>0</v>
      </c>
      <c r="Q984" t="s">
        <v>8271</v>
      </c>
    </row>
    <row r="985" spans="1:17" ht="59" x14ac:dyDescent="0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0">
        <f t="shared" si="45"/>
        <v>42574.667650462965</v>
      </c>
      <c r="L985" s="10">
        <f t="shared" si="46"/>
        <v>42605.870833333334</v>
      </c>
      <c r="M985">
        <f t="shared" si="47"/>
        <v>2016</v>
      </c>
      <c r="N985" t="b">
        <v>0</v>
      </c>
      <c r="O985">
        <v>179</v>
      </c>
      <c r="P985" t="b">
        <v>0</v>
      </c>
      <c r="Q985" t="s">
        <v>8271</v>
      </c>
    </row>
    <row r="986" spans="1:17" ht="73.75" x14ac:dyDescent="0.7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0">
        <f t="shared" si="45"/>
        <v>42061.11583333333</v>
      </c>
      <c r="L986" s="10">
        <f t="shared" si="46"/>
        <v>42091.074166666673</v>
      </c>
      <c r="M986">
        <f t="shared" si="47"/>
        <v>2015</v>
      </c>
      <c r="N986" t="b">
        <v>0</v>
      </c>
      <c r="O986">
        <v>3</v>
      </c>
      <c r="P986" t="b">
        <v>0</v>
      </c>
      <c r="Q986" t="s">
        <v>8271</v>
      </c>
    </row>
    <row r="987" spans="1:17" ht="44.25" x14ac:dyDescent="0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0">
        <f t="shared" si="45"/>
        <v>42339.967708333337</v>
      </c>
      <c r="L987" s="10">
        <f t="shared" si="46"/>
        <v>42369.958333333328</v>
      </c>
      <c r="M987">
        <f t="shared" si="47"/>
        <v>2015</v>
      </c>
      <c r="N987" t="b">
        <v>0</v>
      </c>
      <c r="O987">
        <v>23</v>
      </c>
      <c r="P987" t="b">
        <v>0</v>
      </c>
      <c r="Q987" t="s">
        <v>8271</v>
      </c>
    </row>
    <row r="988" spans="1:17" ht="59" x14ac:dyDescent="0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0">
        <f t="shared" si="45"/>
        <v>42324.767361111109</v>
      </c>
      <c r="L988" s="10">
        <f t="shared" si="46"/>
        <v>42379</v>
      </c>
      <c r="M988">
        <f t="shared" si="47"/>
        <v>2016</v>
      </c>
      <c r="N988" t="b">
        <v>0</v>
      </c>
      <c r="O988">
        <v>23</v>
      </c>
      <c r="P988" t="b">
        <v>0</v>
      </c>
      <c r="Q988" t="s">
        <v>8271</v>
      </c>
    </row>
    <row r="989" spans="1:17" ht="44.25" x14ac:dyDescent="0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0">
        <f t="shared" si="45"/>
        <v>41773.294560185182</v>
      </c>
      <c r="L989" s="10">
        <f t="shared" si="46"/>
        <v>41813.294560185182</v>
      </c>
      <c r="M989">
        <f t="shared" si="47"/>
        <v>2014</v>
      </c>
      <c r="N989" t="b">
        <v>0</v>
      </c>
      <c r="O989">
        <v>41</v>
      </c>
      <c r="P989" t="b">
        <v>0</v>
      </c>
      <c r="Q989" t="s">
        <v>8271</v>
      </c>
    </row>
    <row r="990" spans="1:17" ht="59" x14ac:dyDescent="0.7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0">
        <f t="shared" si="45"/>
        <v>42614.356770833328</v>
      </c>
      <c r="L990" s="10">
        <f t="shared" si="46"/>
        <v>42644.356770833328</v>
      </c>
      <c r="M990">
        <f t="shared" si="47"/>
        <v>2016</v>
      </c>
      <c r="N990" t="b">
        <v>0</v>
      </c>
      <c r="O990">
        <v>0</v>
      </c>
      <c r="P990" t="b">
        <v>0</v>
      </c>
      <c r="Q990" t="s">
        <v>8271</v>
      </c>
    </row>
    <row r="991" spans="1:17" ht="29.5" x14ac:dyDescent="0.7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0">
        <f t="shared" si="45"/>
        <v>42611.933969907404</v>
      </c>
      <c r="L991" s="10">
        <f t="shared" si="46"/>
        <v>42641.933969907404</v>
      </c>
      <c r="M991">
        <f t="shared" si="47"/>
        <v>2016</v>
      </c>
      <c r="N991" t="b">
        <v>0</v>
      </c>
      <c r="O991">
        <v>32</v>
      </c>
      <c r="P991" t="b">
        <v>0</v>
      </c>
      <c r="Q991" t="s">
        <v>8271</v>
      </c>
    </row>
    <row r="992" spans="1:17" ht="44.25" x14ac:dyDescent="0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0">
        <f t="shared" si="45"/>
        <v>41855.784305555557</v>
      </c>
      <c r="L992" s="10">
        <f t="shared" si="46"/>
        <v>41885.784305555557</v>
      </c>
      <c r="M992">
        <f t="shared" si="47"/>
        <v>2014</v>
      </c>
      <c r="N992" t="b">
        <v>0</v>
      </c>
      <c r="O992">
        <v>2</v>
      </c>
      <c r="P992" t="b">
        <v>0</v>
      </c>
      <c r="Q992" t="s">
        <v>8271</v>
      </c>
    </row>
    <row r="993" spans="1:17" ht="73.75" x14ac:dyDescent="0.7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0">
        <f t="shared" si="45"/>
        <v>42538.75680555556</v>
      </c>
      <c r="L993" s="10">
        <f t="shared" si="46"/>
        <v>42563.785416666666</v>
      </c>
      <c r="M993">
        <f t="shared" si="47"/>
        <v>2016</v>
      </c>
      <c r="N993" t="b">
        <v>0</v>
      </c>
      <c r="O993">
        <v>7</v>
      </c>
      <c r="P993" t="b">
        <v>0</v>
      </c>
      <c r="Q993" t="s">
        <v>8271</v>
      </c>
    </row>
    <row r="994" spans="1:17" ht="44.25" x14ac:dyDescent="0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0">
        <f t="shared" si="45"/>
        <v>42437.924988425926</v>
      </c>
      <c r="L994" s="10">
        <f t="shared" si="46"/>
        <v>42497.883321759262</v>
      </c>
      <c r="M994">
        <f t="shared" si="47"/>
        <v>2016</v>
      </c>
      <c r="N994" t="b">
        <v>0</v>
      </c>
      <c r="O994">
        <v>4</v>
      </c>
      <c r="P994" t="b">
        <v>0</v>
      </c>
      <c r="Q994" t="s">
        <v>8271</v>
      </c>
    </row>
    <row r="995" spans="1:17" ht="44.25" x14ac:dyDescent="0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0">
        <f t="shared" si="45"/>
        <v>42652.964907407411</v>
      </c>
      <c r="L995" s="10">
        <f t="shared" si="46"/>
        <v>42686.208333333328</v>
      </c>
      <c r="M995">
        <f t="shared" si="47"/>
        <v>2016</v>
      </c>
      <c r="N995" t="b">
        <v>0</v>
      </c>
      <c r="O995">
        <v>196</v>
      </c>
      <c r="P995" t="b">
        <v>0</v>
      </c>
      <c r="Q995" t="s">
        <v>8271</v>
      </c>
    </row>
    <row r="996" spans="1:17" ht="59" x14ac:dyDescent="0.7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0">
        <f t="shared" si="45"/>
        <v>41921.263078703705</v>
      </c>
      <c r="L996" s="10">
        <f t="shared" si="46"/>
        <v>41973.957638888889</v>
      </c>
      <c r="M996">
        <f t="shared" si="47"/>
        <v>2014</v>
      </c>
      <c r="N996" t="b">
        <v>0</v>
      </c>
      <c r="O996">
        <v>11</v>
      </c>
      <c r="P996" t="b">
        <v>0</v>
      </c>
      <c r="Q996" t="s">
        <v>8271</v>
      </c>
    </row>
    <row r="997" spans="1:17" ht="44.25" x14ac:dyDescent="0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0">
        <f t="shared" si="45"/>
        <v>41947.940740740742</v>
      </c>
      <c r="L997" s="10">
        <f t="shared" si="46"/>
        <v>41972.666666666672</v>
      </c>
      <c r="M997">
        <f t="shared" si="47"/>
        <v>2014</v>
      </c>
      <c r="N997" t="b">
        <v>0</v>
      </c>
      <c r="O997">
        <v>9</v>
      </c>
      <c r="P997" t="b">
        <v>0</v>
      </c>
      <c r="Q997" t="s">
        <v>8271</v>
      </c>
    </row>
    <row r="998" spans="1:17" ht="44.25" x14ac:dyDescent="0.7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0">
        <f t="shared" si="45"/>
        <v>41817.866435185184</v>
      </c>
      <c r="L998" s="10">
        <f t="shared" si="46"/>
        <v>41847.643750000003</v>
      </c>
      <c r="M998">
        <f t="shared" si="47"/>
        <v>2014</v>
      </c>
      <c r="N998" t="b">
        <v>0</v>
      </c>
      <c r="O998">
        <v>5</v>
      </c>
      <c r="P998" t="b">
        <v>0</v>
      </c>
      <c r="Q998" t="s">
        <v>8271</v>
      </c>
    </row>
    <row r="999" spans="1:17" ht="29.5" x14ac:dyDescent="0.7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0">
        <f t="shared" si="45"/>
        <v>41941.10297453704</v>
      </c>
      <c r="L999" s="10">
        <f t="shared" si="46"/>
        <v>41971.144641203704</v>
      </c>
      <c r="M999">
        <f t="shared" si="47"/>
        <v>2014</v>
      </c>
      <c r="N999" t="b">
        <v>0</v>
      </c>
      <c r="O999">
        <v>8</v>
      </c>
      <c r="P999" t="b">
        <v>0</v>
      </c>
      <c r="Q999" t="s">
        <v>8271</v>
      </c>
    </row>
    <row r="1000" spans="1:17" ht="44.25" x14ac:dyDescent="0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0">
        <f t="shared" si="45"/>
        <v>42282.168993055559</v>
      </c>
      <c r="L1000" s="10">
        <f t="shared" si="46"/>
        <v>42327.210659722223</v>
      </c>
      <c r="M1000">
        <f t="shared" si="47"/>
        <v>2015</v>
      </c>
      <c r="N1000" t="b">
        <v>0</v>
      </c>
      <c r="O1000">
        <v>229</v>
      </c>
      <c r="P1000" t="b">
        <v>0</v>
      </c>
      <c r="Q1000" t="s">
        <v>8271</v>
      </c>
    </row>
    <row r="1001" spans="1:17" ht="44.25" x14ac:dyDescent="0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0">
        <f t="shared" si="45"/>
        <v>41926.29965277778</v>
      </c>
      <c r="L1001" s="10">
        <f t="shared" si="46"/>
        <v>41956.334722222222</v>
      </c>
      <c r="M1001">
        <f t="shared" si="47"/>
        <v>2014</v>
      </c>
      <c r="N1001" t="b">
        <v>0</v>
      </c>
      <c r="O1001">
        <v>40</v>
      </c>
      <c r="P1001" t="b">
        <v>0</v>
      </c>
      <c r="Q1001" t="s">
        <v>8271</v>
      </c>
    </row>
    <row r="1002" spans="1:17" ht="44.25" x14ac:dyDescent="0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0">
        <f t="shared" si="45"/>
        <v>42749.059722222228</v>
      </c>
      <c r="L1002" s="10">
        <f t="shared" si="46"/>
        <v>42809.018055555556</v>
      </c>
      <c r="M1002">
        <f t="shared" si="47"/>
        <v>2017</v>
      </c>
      <c r="N1002" t="b">
        <v>0</v>
      </c>
      <c r="O1002">
        <v>6</v>
      </c>
      <c r="P1002" t="b">
        <v>0</v>
      </c>
      <c r="Q1002" t="s">
        <v>8271</v>
      </c>
    </row>
    <row r="1003" spans="1:17" ht="59" x14ac:dyDescent="0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0">
        <f t="shared" si="45"/>
        <v>42720.720057870371</v>
      </c>
      <c r="L1003" s="10">
        <f t="shared" si="46"/>
        <v>42765.720057870371</v>
      </c>
      <c r="M1003">
        <f t="shared" si="47"/>
        <v>2017</v>
      </c>
      <c r="N1003" t="b">
        <v>0</v>
      </c>
      <c r="O1003">
        <v>4</v>
      </c>
      <c r="P1003" t="b">
        <v>0</v>
      </c>
      <c r="Q1003" t="s">
        <v>8271</v>
      </c>
    </row>
    <row r="1004" spans="1:17" ht="44.25" x14ac:dyDescent="0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0">
        <f t="shared" si="45"/>
        <v>42325.684189814812</v>
      </c>
      <c r="L1004" s="10">
        <f t="shared" si="46"/>
        <v>42355.249305555553</v>
      </c>
      <c r="M1004">
        <f t="shared" si="47"/>
        <v>2015</v>
      </c>
      <c r="N1004" t="b">
        <v>0</v>
      </c>
      <c r="O1004">
        <v>22</v>
      </c>
      <c r="P1004" t="b">
        <v>0</v>
      </c>
      <c r="Q1004" t="s">
        <v>8271</v>
      </c>
    </row>
    <row r="1005" spans="1:17" ht="44.25" x14ac:dyDescent="0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0">
        <f t="shared" si="45"/>
        <v>42780.709039351852</v>
      </c>
      <c r="L1005" s="10">
        <f t="shared" si="46"/>
        <v>42810.667372685188</v>
      </c>
      <c r="M1005">
        <f t="shared" si="47"/>
        <v>2017</v>
      </c>
      <c r="N1005" t="b">
        <v>0</v>
      </c>
      <c r="O1005">
        <v>15</v>
      </c>
      <c r="P1005" t="b">
        <v>0</v>
      </c>
      <c r="Q1005" t="s">
        <v>8271</v>
      </c>
    </row>
    <row r="1006" spans="1:17" ht="29.5" x14ac:dyDescent="0.7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0">
        <f t="shared" si="45"/>
        <v>42388.708645833336</v>
      </c>
      <c r="L1006" s="10">
        <f t="shared" si="46"/>
        <v>42418.708645833336</v>
      </c>
      <c r="M1006">
        <f t="shared" si="47"/>
        <v>2016</v>
      </c>
      <c r="N1006" t="b">
        <v>0</v>
      </c>
      <c r="O1006">
        <v>95</v>
      </c>
      <c r="P1006" t="b">
        <v>0</v>
      </c>
      <c r="Q1006" t="s">
        <v>8271</v>
      </c>
    </row>
    <row r="1007" spans="1:17" ht="44.25" x14ac:dyDescent="0.7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0">
        <f t="shared" si="45"/>
        <v>42276.624803240738</v>
      </c>
      <c r="L1007" s="10">
        <f t="shared" si="46"/>
        <v>42307.624803240738</v>
      </c>
      <c r="M1007">
        <f t="shared" si="47"/>
        <v>2015</v>
      </c>
      <c r="N1007" t="b">
        <v>0</v>
      </c>
      <c r="O1007">
        <v>161</v>
      </c>
      <c r="P1007" t="b">
        <v>0</v>
      </c>
      <c r="Q1007" t="s">
        <v>8271</v>
      </c>
    </row>
    <row r="1008" spans="1:17" ht="44.25" x14ac:dyDescent="0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0">
        <f t="shared" si="45"/>
        <v>41977.040185185186</v>
      </c>
      <c r="L1008" s="10">
        <f t="shared" si="46"/>
        <v>41985.299305555556</v>
      </c>
      <c r="M1008">
        <f t="shared" si="47"/>
        <v>2014</v>
      </c>
      <c r="N1008" t="b">
        <v>0</v>
      </c>
      <c r="O1008">
        <v>8</v>
      </c>
      <c r="P1008" t="b">
        <v>0</v>
      </c>
      <c r="Q1008" t="s">
        <v>8271</v>
      </c>
    </row>
    <row r="1009" spans="1:17" ht="44.25" x14ac:dyDescent="0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0">
        <f t="shared" si="45"/>
        <v>42676.583599537036</v>
      </c>
      <c r="L1009" s="10">
        <f t="shared" si="46"/>
        <v>42718.6252662037</v>
      </c>
      <c r="M1009">
        <f t="shared" si="47"/>
        <v>2016</v>
      </c>
      <c r="N1009" t="b">
        <v>0</v>
      </c>
      <c r="O1009">
        <v>76</v>
      </c>
      <c r="P1009" t="b">
        <v>0</v>
      </c>
      <c r="Q1009" t="s">
        <v>8271</v>
      </c>
    </row>
    <row r="1010" spans="1:17" ht="44.25" x14ac:dyDescent="0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0">
        <f t="shared" si="45"/>
        <v>42702.809201388889</v>
      </c>
      <c r="L1010" s="10">
        <f t="shared" si="46"/>
        <v>42732.809201388889</v>
      </c>
      <c r="M1010">
        <f t="shared" si="47"/>
        <v>2016</v>
      </c>
      <c r="N1010" t="b">
        <v>0</v>
      </c>
      <c r="O1010">
        <v>1</v>
      </c>
      <c r="P1010" t="b">
        <v>0</v>
      </c>
      <c r="Q1010" t="s">
        <v>8271</v>
      </c>
    </row>
    <row r="1011" spans="1:17" ht="59" x14ac:dyDescent="0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0">
        <f t="shared" si="45"/>
        <v>42510.604699074072</v>
      </c>
      <c r="L1011" s="10">
        <f t="shared" si="46"/>
        <v>42540.604699074072</v>
      </c>
      <c r="M1011">
        <f t="shared" si="47"/>
        <v>2016</v>
      </c>
      <c r="N1011" t="b">
        <v>0</v>
      </c>
      <c r="O1011">
        <v>101</v>
      </c>
      <c r="P1011" t="b">
        <v>0</v>
      </c>
      <c r="Q1011" t="s">
        <v>8271</v>
      </c>
    </row>
    <row r="1012" spans="1:17" ht="44.25" x14ac:dyDescent="0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0">
        <f t="shared" si="45"/>
        <v>42561.829421296294</v>
      </c>
      <c r="L1012" s="10">
        <f t="shared" si="46"/>
        <v>42618.124305555553</v>
      </c>
      <c r="M1012">
        <f t="shared" si="47"/>
        <v>2016</v>
      </c>
      <c r="N1012" t="b">
        <v>0</v>
      </c>
      <c r="O1012">
        <v>4</v>
      </c>
      <c r="P1012" t="b">
        <v>0</v>
      </c>
      <c r="Q1012" t="s">
        <v>8271</v>
      </c>
    </row>
    <row r="1013" spans="1:17" ht="44.25" x14ac:dyDescent="0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0">
        <f t="shared" si="45"/>
        <v>41946.898090277777</v>
      </c>
      <c r="L1013" s="10">
        <f t="shared" si="46"/>
        <v>41991.898090277777</v>
      </c>
      <c r="M1013">
        <f t="shared" si="47"/>
        <v>2014</v>
      </c>
      <c r="N1013" t="b">
        <v>0</v>
      </c>
      <c r="O1013">
        <v>1</v>
      </c>
      <c r="P1013" t="b">
        <v>0</v>
      </c>
      <c r="Q1013" t="s">
        <v>8271</v>
      </c>
    </row>
    <row r="1014" spans="1:17" ht="59" x14ac:dyDescent="0.7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0">
        <f t="shared" si="45"/>
        <v>42714.440416666665</v>
      </c>
      <c r="L1014" s="10">
        <f t="shared" si="46"/>
        <v>42759.440416666665</v>
      </c>
      <c r="M1014">
        <f t="shared" si="47"/>
        <v>2017</v>
      </c>
      <c r="N1014" t="b">
        <v>0</v>
      </c>
      <c r="O1014">
        <v>775</v>
      </c>
      <c r="P1014" t="b">
        <v>0</v>
      </c>
      <c r="Q1014" t="s">
        <v>8271</v>
      </c>
    </row>
    <row r="1015" spans="1:17" ht="44.25" x14ac:dyDescent="0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0">
        <f t="shared" si="45"/>
        <v>42339.833981481483</v>
      </c>
      <c r="L1015" s="10">
        <f t="shared" si="46"/>
        <v>42367.833333333328</v>
      </c>
      <c r="M1015">
        <f t="shared" si="47"/>
        <v>2015</v>
      </c>
      <c r="N1015" t="b">
        <v>0</v>
      </c>
      <c r="O1015">
        <v>90</v>
      </c>
      <c r="P1015" t="b">
        <v>0</v>
      </c>
      <c r="Q1015" t="s">
        <v>8271</v>
      </c>
    </row>
    <row r="1016" spans="1:17" ht="29.5" x14ac:dyDescent="0.7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0">
        <f t="shared" si="45"/>
        <v>41955.002488425926</v>
      </c>
      <c r="L1016" s="10">
        <f t="shared" si="46"/>
        <v>42005.002488425926</v>
      </c>
      <c r="M1016">
        <f t="shared" si="47"/>
        <v>2015</v>
      </c>
      <c r="N1016" t="b">
        <v>0</v>
      </c>
      <c r="O1016">
        <v>16</v>
      </c>
      <c r="P1016" t="b">
        <v>0</v>
      </c>
      <c r="Q1016" t="s">
        <v>8271</v>
      </c>
    </row>
    <row r="1017" spans="1:17" ht="29.5" x14ac:dyDescent="0.7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0">
        <f t="shared" si="45"/>
        <v>42303.878414351857</v>
      </c>
      <c r="L1017" s="10">
        <f t="shared" si="46"/>
        <v>42333.920081018514</v>
      </c>
      <c r="M1017">
        <f t="shared" si="47"/>
        <v>2015</v>
      </c>
      <c r="N1017" t="b">
        <v>0</v>
      </c>
      <c r="O1017">
        <v>6</v>
      </c>
      <c r="P1017" t="b">
        <v>0</v>
      </c>
      <c r="Q1017" t="s">
        <v>8271</v>
      </c>
    </row>
    <row r="1018" spans="1:17" ht="44.25" x14ac:dyDescent="0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0">
        <f t="shared" si="45"/>
        <v>42422.107129629629</v>
      </c>
      <c r="L1018" s="10">
        <f t="shared" si="46"/>
        <v>42467.065462962957</v>
      </c>
      <c r="M1018">
        <f t="shared" si="47"/>
        <v>2016</v>
      </c>
      <c r="N1018" t="b">
        <v>0</v>
      </c>
      <c r="O1018">
        <v>38</v>
      </c>
      <c r="P1018" t="b">
        <v>0</v>
      </c>
      <c r="Q1018" t="s">
        <v>8271</v>
      </c>
    </row>
    <row r="1019" spans="1:17" ht="59" x14ac:dyDescent="0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0">
        <f t="shared" si="45"/>
        <v>42289.675173611111</v>
      </c>
      <c r="L1019" s="10">
        <f t="shared" si="46"/>
        <v>42329.716840277775</v>
      </c>
      <c r="M1019">
        <f t="shared" si="47"/>
        <v>2015</v>
      </c>
      <c r="N1019" t="b">
        <v>0</v>
      </c>
      <c r="O1019">
        <v>355</v>
      </c>
      <c r="P1019" t="b">
        <v>0</v>
      </c>
      <c r="Q1019" t="s">
        <v>8271</v>
      </c>
    </row>
    <row r="1020" spans="1:17" ht="44.25" x14ac:dyDescent="0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0">
        <f t="shared" si="45"/>
        <v>42535.492280092592</v>
      </c>
      <c r="L1020" s="10">
        <f t="shared" si="46"/>
        <v>42565.492280092592</v>
      </c>
      <c r="M1020">
        <f t="shared" si="47"/>
        <v>2016</v>
      </c>
      <c r="N1020" t="b">
        <v>0</v>
      </c>
      <c r="O1020">
        <v>7</v>
      </c>
      <c r="P1020" t="b">
        <v>0</v>
      </c>
      <c r="Q1020" t="s">
        <v>8271</v>
      </c>
    </row>
    <row r="1021" spans="1:17" ht="44.25" x14ac:dyDescent="0.7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0">
        <f t="shared" si="45"/>
        <v>42009.973946759259</v>
      </c>
      <c r="L1021" s="10">
        <f t="shared" si="46"/>
        <v>42039.973946759259</v>
      </c>
      <c r="M1021">
        <f t="shared" si="47"/>
        <v>2015</v>
      </c>
      <c r="N1021" t="b">
        <v>0</v>
      </c>
      <c r="O1021">
        <v>400</v>
      </c>
      <c r="P1021" t="b">
        <v>0</v>
      </c>
      <c r="Q1021" t="s">
        <v>8271</v>
      </c>
    </row>
    <row r="1022" spans="1:17" ht="44.25" x14ac:dyDescent="0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0">
        <f t="shared" si="45"/>
        <v>42127.069548611107</v>
      </c>
      <c r="L1022" s="10">
        <f t="shared" si="46"/>
        <v>42157.032638888893</v>
      </c>
      <c r="M1022">
        <f t="shared" si="47"/>
        <v>2015</v>
      </c>
      <c r="N1022" t="b">
        <v>0</v>
      </c>
      <c r="O1022">
        <v>30</v>
      </c>
      <c r="P1022" t="b">
        <v>1</v>
      </c>
      <c r="Q1022" t="s">
        <v>8278</v>
      </c>
    </row>
    <row r="1023" spans="1:17" ht="44.25" x14ac:dyDescent="0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0">
        <f t="shared" si="45"/>
        <v>42271.251979166671</v>
      </c>
      <c r="L1023" s="10">
        <f t="shared" si="46"/>
        <v>42294.166666666672</v>
      </c>
      <c r="M1023">
        <f t="shared" si="47"/>
        <v>2015</v>
      </c>
      <c r="N1023" t="b">
        <v>1</v>
      </c>
      <c r="O1023">
        <v>478</v>
      </c>
      <c r="P1023" t="b">
        <v>1</v>
      </c>
      <c r="Q1023" t="s">
        <v>8278</v>
      </c>
    </row>
    <row r="1024" spans="1:17" ht="29.5" x14ac:dyDescent="0.7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0">
        <f t="shared" si="45"/>
        <v>42111.646724537044</v>
      </c>
      <c r="L1024" s="10">
        <f t="shared" si="46"/>
        <v>42141.646724537044</v>
      </c>
      <c r="M1024">
        <f t="shared" si="47"/>
        <v>2015</v>
      </c>
      <c r="N1024" t="b">
        <v>1</v>
      </c>
      <c r="O1024">
        <v>74</v>
      </c>
      <c r="P1024" t="b">
        <v>1</v>
      </c>
      <c r="Q1024" t="s">
        <v>8278</v>
      </c>
    </row>
    <row r="1025" spans="1:17" ht="44.25" x14ac:dyDescent="0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0">
        <f t="shared" si="45"/>
        <v>42145.919687500005</v>
      </c>
      <c r="L1025" s="10">
        <f t="shared" si="46"/>
        <v>42175.919687500005</v>
      </c>
      <c r="M1025">
        <f t="shared" si="47"/>
        <v>2015</v>
      </c>
      <c r="N1025" t="b">
        <v>0</v>
      </c>
      <c r="O1025">
        <v>131</v>
      </c>
      <c r="P1025" t="b">
        <v>1</v>
      </c>
      <c r="Q1025" t="s">
        <v>8278</v>
      </c>
    </row>
    <row r="1026" spans="1:17" ht="44.25" x14ac:dyDescent="0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0">
        <f t="shared" si="45"/>
        <v>42370.580590277779</v>
      </c>
      <c r="L1026" s="10">
        <f t="shared" si="46"/>
        <v>42400.580590277779</v>
      </c>
      <c r="M1026">
        <f t="shared" si="47"/>
        <v>2016</v>
      </c>
      <c r="N1026" t="b">
        <v>1</v>
      </c>
      <c r="O1026">
        <v>61</v>
      </c>
      <c r="P1026" t="b">
        <v>1</v>
      </c>
      <c r="Q1026" t="s">
        <v>8278</v>
      </c>
    </row>
    <row r="1027" spans="1:17" ht="29.5" x14ac:dyDescent="0.7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0">
        <f t="shared" ref="K1027:K1090" si="48">(((J1027/60)/60)/24)+DATE(1970,1,1)</f>
        <v>42049.833761574075</v>
      </c>
      <c r="L1027" s="10">
        <f t="shared" ref="L1027:L1090" si="49">(((I1027/60)/60)/24)+DATE(1970,1,1)</f>
        <v>42079.792094907403</v>
      </c>
      <c r="M1027">
        <f t="shared" ref="M1027:M1090" si="50">YEAR(L1027)</f>
        <v>2015</v>
      </c>
      <c r="N1027" t="b">
        <v>1</v>
      </c>
      <c r="O1027">
        <v>1071</v>
      </c>
      <c r="P1027" t="b">
        <v>1</v>
      </c>
      <c r="Q1027" t="s">
        <v>8278</v>
      </c>
    </row>
    <row r="1028" spans="1:17" ht="59" x14ac:dyDescent="0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0">
        <f t="shared" si="48"/>
        <v>42426.407592592594</v>
      </c>
      <c r="L1028" s="10">
        <f t="shared" si="49"/>
        <v>42460.365925925929</v>
      </c>
      <c r="M1028">
        <f t="shared" si="50"/>
        <v>2016</v>
      </c>
      <c r="N1028" t="b">
        <v>1</v>
      </c>
      <c r="O1028">
        <v>122</v>
      </c>
      <c r="P1028" t="b">
        <v>1</v>
      </c>
      <c r="Q1028" t="s">
        <v>8278</v>
      </c>
    </row>
    <row r="1029" spans="1:17" ht="44.25" x14ac:dyDescent="0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0">
        <f t="shared" si="48"/>
        <v>41905.034108796295</v>
      </c>
      <c r="L1029" s="10">
        <f t="shared" si="49"/>
        <v>41935.034108796295</v>
      </c>
      <c r="M1029">
        <f t="shared" si="50"/>
        <v>2014</v>
      </c>
      <c r="N1029" t="b">
        <v>1</v>
      </c>
      <c r="O1029">
        <v>111</v>
      </c>
      <c r="P1029" t="b">
        <v>1</v>
      </c>
      <c r="Q1029" t="s">
        <v>8278</v>
      </c>
    </row>
    <row r="1030" spans="1:17" ht="44.25" x14ac:dyDescent="0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0">
        <f t="shared" si="48"/>
        <v>42755.627372685187</v>
      </c>
      <c r="L1030" s="10">
        <f t="shared" si="49"/>
        <v>42800.833333333328</v>
      </c>
      <c r="M1030">
        <f t="shared" si="50"/>
        <v>2017</v>
      </c>
      <c r="N1030" t="b">
        <v>1</v>
      </c>
      <c r="O1030">
        <v>255</v>
      </c>
      <c r="P1030" t="b">
        <v>1</v>
      </c>
      <c r="Q1030" t="s">
        <v>8278</v>
      </c>
    </row>
    <row r="1031" spans="1:17" ht="29.5" x14ac:dyDescent="0.7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0">
        <f t="shared" si="48"/>
        <v>42044.711886574078</v>
      </c>
      <c r="L1031" s="10">
        <f t="shared" si="49"/>
        <v>42098.915972222225</v>
      </c>
      <c r="M1031">
        <f t="shared" si="50"/>
        <v>2015</v>
      </c>
      <c r="N1031" t="b">
        <v>0</v>
      </c>
      <c r="O1031">
        <v>141</v>
      </c>
      <c r="P1031" t="b">
        <v>1</v>
      </c>
      <c r="Q1031" t="s">
        <v>8278</v>
      </c>
    </row>
    <row r="1032" spans="1:17" ht="29.5" x14ac:dyDescent="0.7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0">
        <f t="shared" si="48"/>
        <v>42611.483206018514</v>
      </c>
      <c r="L1032" s="10">
        <f t="shared" si="49"/>
        <v>42625.483206018514</v>
      </c>
      <c r="M1032">
        <f t="shared" si="50"/>
        <v>2016</v>
      </c>
      <c r="N1032" t="b">
        <v>0</v>
      </c>
      <c r="O1032">
        <v>159</v>
      </c>
      <c r="P1032" t="b">
        <v>1</v>
      </c>
      <c r="Q1032" t="s">
        <v>8278</v>
      </c>
    </row>
    <row r="1033" spans="1:17" ht="59" x14ac:dyDescent="0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0">
        <f t="shared" si="48"/>
        <v>42324.764004629629</v>
      </c>
      <c r="L1033" s="10">
        <f t="shared" si="49"/>
        <v>42354.764004629629</v>
      </c>
      <c r="M1033">
        <f t="shared" si="50"/>
        <v>2015</v>
      </c>
      <c r="N1033" t="b">
        <v>0</v>
      </c>
      <c r="O1033">
        <v>99</v>
      </c>
      <c r="P1033" t="b">
        <v>1</v>
      </c>
      <c r="Q1033" t="s">
        <v>8278</v>
      </c>
    </row>
    <row r="1034" spans="1:17" x14ac:dyDescent="0.7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0">
        <f t="shared" si="48"/>
        <v>42514.666956018518</v>
      </c>
      <c r="L1034" s="10">
        <f t="shared" si="49"/>
        <v>42544.666956018518</v>
      </c>
      <c r="M1034">
        <f t="shared" si="50"/>
        <v>2016</v>
      </c>
      <c r="N1034" t="b">
        <v>0</v>
      </c>
      <c r="O1034">
        <v>96</v>
      </c>
      <c r="P1034" t="b">
        <v>1</v>
      </c>
      <c r="Q1034" t="s">
        <v>8278</v>
      </c>
    </row>
    <row r="1035" spans="1:17" ht="44.25" x14ac:dyDescent="0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0">
        <f t="shared" si="48"/>
        <v>42688.732407407413</v>
      </c>
      <c r="L1035" s="10">
        <f t="shared" si="49"/>
        <v>42716.732407407413</v>
      </c>
      <c r="M1035">
        <f t="shared" si="50"/>
        <v>2016</v>
      </c>
      <c r="N1035" t="b">
        <v>0</v>
      </c>
      <c r="O1035">
        <v>27</v>
      </c>
      <c r="P1035" t="b">
        <v>1</v>
      </c>
      <c r="Q1035" t="s">
        <v>8278</v>
      </c>
    </row>
    <row r="1036" spans="1:17" ht="44.25" x14ac:dyDescent="0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0">
        <f t="shared" si="48"/>
        <v>42555.166712962964</v>
      </c>
      <c r="L1036" s="10">
        <f t="shared" si="49"/>
        <v>42587.165972222225</v>
      </c>
      <c r="M1036">
        <f t="shared" si="50"/>
        <v>2016</v>
      </c>
      <c r="N1036" t="b">
        <v>0</v>
      </c>
      <c r="O1036">
        <v>166</v>
      </c>
      <c r="P1036" t="b">
        <v>1</v>
      </c>
      <c r="Q1036" t="s">
        <v>8278</v>
      </c>
    </row>
    <row r="1037" spans="1:17" ht="44.25" x14ac:dyDescent="0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0">
        <f t="shared" si="48"/>
        <v>42016.641435185185</v>
      </c>
      <c r="L1037" s="10">
        <f t="shared" si="49"/>
        <v>42046.641435185185</v>
      </c>
      <c r="M1037">
        <f t="shared" si="50"/>
        <v>2015</v>
      </c>
      <c r="N1037" t="b">
        <v>0</v>
      </c>
      <c r="O1037">
        <v>76</v>
      </c>
      <c r="P1037" t="b">
        <v>1</v>
      </c>
      <c r="Q1037" t="s">
        <v>8278</v>
      </c>
    </row>
    <row r="1038" spans="1:17" ht="44.25" x14ac:dyDescent="0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0">
        <f t="shared" si="48"/>
        <v>41249.448958333334</v>
      </c>
      <c r="L1038" s="10">
        <f t="shared" si="49"/>
        <v>41281.333333333336</v>
      </c>
      <c r="M1038">
        <f t="shared" si="50"/>
        <v>2013</v>
      </c>
      <c r="N1038" t="b">
        <v>0</v>
      </c>
      <c r="O1038">
        <v>211</v>
      </c>
      <c r="P1038" t="b">
        <v>1</v>
      </c>
      <c r="Q1038" t="s">
        <v>8278</v>
      </c>
    </row>
    <row r="1039" spans="1:17" ht="44.25" x14ac:dyDescent="0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0">
        <f t="shared" si="48"/>
        <v>42119.822476851856</v>
      </c>
      <c r="L1039" s="10">
        <f t="shared" si="49"/>
        <v>42142.208333333328</v>
      </c>
      <c r="M1039">
        <f t="shared" si="50"/>
        <v>2015</v>
      </c>
      <c r="N1039" t="b">
        <v>0</v>
      </c>
      <c r="O1039">
        <v>21</v>
      </c>
      <c r="P1039" t="b">
        <v>1</v>
      </c>
      <c r="Q1039" t="s">
        <v>8278</v>
      </c>
    </row>
    <row r="1040" spans="1:17" ht="44.25" x14ac:dyDescent="0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0">
        <f t="shared" si="48"/>
        <v>42418.231747685189</v>
      </c>
      <c r="L1040" s="10">
        <f t="shared" si="49"/>
        <v>42448.190081018518</v>
      </c>
      <c r="M1040">
        <f t="shared" si="50"/>
        <v>2016</v>
      </c>
      <c r="N1040" t="b">
        <v>0</v>
      </c>
      <c r="O1040">
        <v>61</v>
      </c>
      <c r="P1040" t="b">
        <v>1</v>
      </c>
      <c r="Q1040" t="s">
        <v>8278</v>
      </c>
    </row>
    <row r="1041" spans="1:17" ht="44.25" x14ac:dyDescent="0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0">
        <f t="shared" si="48"/>
        <v>42692.109328703707</v>
      </c>
      <c r="L1041" s="10">
        <f t="shared" si="49"/>
        <v>42717.332638888889</v>
      </c>
      <c r="M1041">
        <f t="shared" si="50"/>
        <v>2016</v>
      </c>
      <c r="N1041" t="b">
        <v>0</v>
      </c>
      <c r="O1041">
        <v>30</v>
      </c>
      <c r="P1041" t="b">
        <v>1</v>
      </c>
      <c r="Q1041" t="s">
        <v>8278</v>
      </c>
    </row>
    <row r="1042" spans="1:17" ht="44.25" x14ac:dyDescent="0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0">
        <f t="shared" si="48"/>
        <v>42579.708437499998</v>
      </c>
      <c r="L1042" s="10">
        <f t="shared" si="49"/>
        <v>42609.708437499998</v>
      </c>
      <c r="M1042">
        <f t="shared" si="50"/>
        <v>2016</v>
      </c>
      <c r="N1042" t="b">
        <v>0</v>
      </c>
      <c r="O1042">
        <v>1</v>
      </c>
      <c r="P1042" t="b">
        <v>0</v>
      </c>
      <c r="Q1042" t="s">
        <v>8279</v>
      </c>
    </row>
    <row r="1043" spans="1:17" ht="44.25" x14ac:dyDescent="0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0">
        <f t="shared" si="48"/>
        <v>41831.060092592597</v>
      </c>
      <c r="L1043" s="10">
        <f t="shared" si="49"/>
        <v>41851.060092592597</v>
      </c>
      <c r="M1043">
        <f t="shared" si="50"/>
        <v>2014</v>
      </c>
      <c r="N1043" t="b">
        <v>0</v>
      </c>
      <c r="O1043">
        <v>0</v>
      </c>
      <c r="P1043" t="b">
        <v>0</v>
      </c>
      <c r="Q1043" t="s">
        <v>8279</v>
      </c>
    </row>
    <row r="1044" spans="1:17" ht="44.25" x14ac:dyDescent="0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0">
        <f t="shared" si="48"/>
        <v>41851.696157407408</v>
      </c>
      <c r="L1044" s="10">
        <f t="shared" si="49"/>
        <v>41894.416666666664</v>
      </c>
      <c r="M1044">
        <f t="shared" si="50"/>
        <v>2014</v>
      </c>
      <c r="N1044" t="b">
        <v>0</v>
      </c>
      <c r="O1044">
        <v>1</v>
      </c>
      <c r="P1044" t="b">
        <v>0</v>
      </c>
      <c r="Q1044" t="s">
        <v>8279</v>
      </c>
    </row>
    <row r="1045" spans="1:17" ht="44.25" x14ac:dyDescent="0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0">
        <f t="shared" si="48"/>
        <v>42114.252951388888</v>
      </c>
      <c r="L1045" s="10">
        <f t="shared" si="49"/>
        <v>42144.252951388888</v>
      </c>
      <c r="M1045">
        <f t="shared" si="50"/>
        <v>2015</v>
      </c>
      <c r="N1045" t="b">
        <v>0</v>
      </c>
      <c r="O1045">
        <v>292</v>
      </c>
      <c r="P1045" t="b">
        <v>0</v>
      </c>
      <c r="Q1045" t="s">
        <v>8279</v>
      </c>
    </row>
    <row r="1046" spans="1:17" ht="44.25" x14ac:dyDescent="0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0">
        <f t="shared" si="48"/>
        <v>42011.925937499997</v>
      </c>
      <c r="L1046" s="10">
        <f t="shared" si="49"/>
        <v>42068.852083333331</v>
      </c>
      <c r="M1046">
        <f t="shared" si="50"/>
        <v>2015</v>
      </c>
      <c r="N1046" t="b">
        <v>0</v>
      </c>
      <c r="O1046">
        <v>2</v>
      </c>
      <c r="P1046" t="b">
        <v>0</v>
      </c>
      <c r="Q1046" t="s">
        <v>8279</v>
      </c>
    </row>
    <row r="1047" spans="1:17" ht="44.25" x14ac:dyDescent="0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0">
        <f t="shared" si="48"/>
        <v>41844.874421296299</v>
      </c>
      <c r="L1047" s="10">
        <f t="shared" si="49"/>
        <v>41874.874421296299</v>
      </c>
      <c r="M1047">
        <f t="shared" si="50"/>
        <v>2014</v>
      </c>
      <c r="N1047" t="b">
        <v>0</v>
      </c>
      <c r="O1047">
        <v>8</v>
      </c>
      <c r="P1047" t="b">
        <v>0</v>
      </c>
      <c r="Q1047" t="s">
        <v>8279</v>
      </c>
    </row>
    <row r="1048" spans="1:17" ht="44.25" x14ac:dyDescent="0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0">
        <f t="shared" si="48"/>
        <v>42319.851388888885</v>
      </c>
      <c r="L1048" s="10">
        <f t="shared" si="49"/>
        <v>42364.851388888885</v>
      </c>
      <c r="M1048">
        <f t="shared" si="50"/>
        <v>2015</v>
      </c>
      <c r="N1048" t="b">
        <v>0</v>
      </c>
      <c r="O1048">
        <v>0</v>
      </c>
      <c r="P1048" t="b">
        <v>0</v>
      </c>
      <c r="Q1048" t="s">
        <v>8279</v>
      </c>
    </row>
    <row r="1049" spans="1:17" ht="44.25" x14ac:dyDescent="0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0">
        <f t="shared" si="48"/>
        <v>41918.818460648145</v>
      </c>
      <c r="L1049" s="10">
        <f t="shared" si="49"/>
        <v>41948.860127314816</v>
      </c>
      <c r="M1049">
        <f t="shared" si="50"/>
        <v>2014</v>
      </c>
      <c r="N1049" t="b">
        <v>0</v>
      </c>
      <c r="O1049">
        <v>1</v>
      </c>
      <c r="P1049" t="b">
        <v>0</v>
      </c>
      <c r="Q1049" t="s">
        <v>8279</v>
      </c>
    </row>
    <row r="1050" spans="1:17" ht="44.25" x14ac:dyDescent="0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0">
        <f t="shared" si="48"/>
        <v>42598.053113425922</v>
      </c>
      <c r="L1050" s="10">
        <f t="shared" si="49"/>
        <v>42638.053113425922</v>
      </c>
      <c r="M1050">
        <f t="shared" si="50"/>
        <v>2016</v>
      </c>
      <c r="N1050" t="b">
        <v>0</v>
      </c>
      <c r="O1050">
        <v>4</v>
      </c>
      <c r="P1050" t="b">
        <v>0</v>
      </c>
      <c r="Q1050" t="s">
        <v>8279</v>
      </c>
    </row>
    <row r="1051" spans="1:17" x14ac:dyDescent="0.7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0">
        <f t="shared" si="48"/>
        <v>42382.431076388893</v>
      </c>
      <c r="L1051" s="10">
        <f t="shared" si="49"/>
        <v>42412.431076388893</v>
      </c>
      <c r="M1051">
        <f t="shared" si="50"/>
        <v>2016</v>
      </c>
      <c r="N1051" t="b">
        <v>0</v>
      </c>
      <c r="O1051">
        <v>0</v>
      </c>
      <c r="P1051" t="b">
        <v>0</v>
      </c>
      <c r="Q1051" t="s">
        <v>8279</v>
      </c>
    </row>
    <row r="1052" spans="1:17" ht="29.5" x14ac:dyDescent="0.7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0">
        <f t="shared" si="48"/>
        <v>42231.7971875</v>
      </c>
      <c r="L1052" s="10">
        <f t="shared" si="49"/>
        <v>42261.7971875</v>
      </c>
      <c r="M1052">
        <f t="shared" si="50"/>
        <v>2015</v>
      </c>
      <c r="N1052" t="b">
        <v>0</v>
      </c>
      <c r="O1052">
        <v>0</v>
      </c>
      <c r="P1052" t="b">
        <v>0</v>
      </c>
      <c r="Q1052" t="s">
        <v>8279</v>
      </c>
    </row>
    <row r="1053" spans="1:17" ht="44.25" x14ac:dyDescent="0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0">
        <f t="shared" si="48"/>
        <v>41850.014178240745</v>
      </c>
      <c r="L1053" s="10">
        <f t="shared" si="49"/>
        <v>41878.014178240745</v>
      </c>
      <c r="M1053">
        <f t="shared" si="50"/>
        <v>2014</v>
      </c>
      <c r="N1053" t="b">
        <v>0</v>
      </c>
      <c r="O1053">
        <v>0</v>
      </c>
      <c r="P1053" t="b">
        <v>0</v>
      </c>
      <c r="Q1053" t="s">
        <v>8279</v>
      </c>
    </row>
    <row r="1054" spans="1:17" ht="59" x14ac:dyDescent="0.7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0">
        <f t="shared" si="48"/>
        <v>42483.797395833331</v>
      </c>
      <c r="L1054" s="10">
        <f t="shared" si="49"/>
        <v>42527.839583333334</v>
      </c>
      <c r="M1054">
        <f t="shared" si="50"/>
        <v>2016</v>
      </c>
      <c r="N1054" t="b">
        <v>0</v>
      </c>
      <c r="O1054">
        <v>0</v>
      </c>
      <c r="P1054" t="b">
        <v>0</v>
      </c>
      <c r="Q1054" t="s">
        <v>8279</v>
      </c>
    </row>
    <row r="1055" spans="1:17" ht="44.25" x14ac:dyDescent="0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0">
        <f t="shared" si="48"/>
        <v>42775.172824074078</v>
      </c>
      <c r="L1055" s="10">
        <f t="shared" si="49"/>
        <v>42800.172824074078</v>
      </c>
      <c r="M1055">
        <f t="shared" si="50"/>
        <v>2017</v>
      </c>
      <c r="N1055" t="b">
        <v>0</v>
      </c>
      <c r="O1055">
        <v>1</v>
      </c>
      <c r="P1055" t="b">
        <v>0</v>
      </c>
      <c r="Q1055" t="s">
        <v>8279</v>
      </c>
    </row>
    <row r="1056" spans="1:17" ht="59" x14ac:dyDescent="0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0">
        <f t="shared" si="48"/>
        <v>41831.851840277777</v>
      </c>
      <c r="L1056" s="10">
        <f t="shared" si="49"/>
        <v>41861.916666666664</v>
      </c>
      <c r="M1056">
        <f t="shared" si="50"/>
        <v>2014</v>
      </c>
      <c r="N1056" t="b">
        <v>0</v>
      </c>
      <c r="O1056">
        <v>0</v>
      </c>
      <c r="P1056" t="b">
        <v>0</v>
      </c>
      <c r="Q1056" t="s">
        <v>8279</v>
      </c>
    </row>
    <row r="1057" spans="1:17" ht="44.25" x14ac:dyDescent="0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0">
        <f t="shared" si="48"/>
        <v>42406.992418981477</v>
      </c>
      <c r="L1057" s="10">
        <f t="shared" si="49"/>
        <v>42436.992418981477</v>
      </c>
      <c r="M1057">
        <f t="shared" si="50"/>
        <v>2016</v>
      </c>
      <c r="N1057" t="b">
        <v>0</v>
      </c>
      <c r="O1057">
        <v>0</v>
      </c>
      <c r="P1057" t="b">
        <v>0</v>
      </c>
      <c r="Q1057" t="s">
        <v>8279</v>
      </c>
    </row>
    <row r="1058" spans="1:17" ht="59" x14ac:dyDescent="0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0">
        <f t="shared" si="48"/>
        <v>42058.719641203701</v>
      </c>
      <c r="L1058" s="10">
        <f t="shared" si="49"/>
        <v>42118.677974537044</v>
      </c>
      <c r="M1058">
        <f t="shared" si="50"/>
        <v>2015</v>
      </c>
      <c r="N1058" t="b">
        <v>0</v>
      </c>
      <c r="O1058">
        <v>0</v>
      </c>
      <c r="P1058" t="b">
        <v>0</v>
      </c>
      <c r="Q1058" t="s">
        <v>8279</v>
      </c>
    </row>
    <row r="1059" spans="1:17" ht="44.25" x14ac:dyDescent="0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0">
        <f t="shared" si="48"/>
        <v>42678.871331018512</v>
      </c>
      <c r="L1059" s="10">
        <f t="shared" si="49"/>
        <v>42708.912997685184</v>
      </c>
      <c r="M1059">
        <f t="shared" si="50"/>
        <v>2016</v>
      </c>
      <c r="N1059" t="b">
        <v>0</v>
      </c>
      <c r="O1059">
        <v>0</v>
      </c>
      <c r="P1059" t="b">
        <v>0</v>
      </c>
      <c r="Q1059" t="s">
        <v>8279</v>
      </c>
    </row>
    <row r="1060" spans="1:17" ht="44.25" x14ac:dyDescent="0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0">
        <f t="shared" si="48"/>
        <v>42047.900960648149</v>
      </c>
      <c r="L1060" s="10">
        <f t="shared" si="49"/>
        <v>42089</v>
      </c>
      <c r="M1060">
        <f t="shared" si="50"/>
        <v>2015</v>
      </c>
      <c r="N1060" t="b">
        <v>0</v>
      </c>
      <c r="O1060">
        <v>0</v>
      </c>
      <c r="P1060" t="b">
        <v>0</v>
      </c>
      <c r="Q1060" t="s">
        <v>8279</v>
      </c>
    </row>
    <row r="1061" spans="1:17" x14ac:dyDescent="0.7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0">
        <f t="shared" si="48"/>
        <v>42046.79</v>
      </c>
      <c r="L1061" s="10">
        <f t="shared" si="49"/>
        <v>42076.748333333337</v>
      </c>
      <c r="M1061">
        <f t="shared" si="50"/>
        <v>2015</v>
      </c>
      <c r="N1061" t="b">
        <v>0</v>
      </c>
      <c r="O1061">
        <v>0</v>
      </c>
      <c r="P1061" t="b">
        <v>0</v>
      </c>
      <c r="Q1061" t="s">
        <v>8279</v>
      </c>
    </row>
    <row r="1062" spans="1:17" ht="44.25" x14ac:dyDescent="0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0">
        <f t="shared" si="48"/>
        <v>42079.913113425922</v>
      </c>
      <c r="L1062" s="10">
        <f t="shared" si="49"/>
        <v>42109.913113425922</v>
      </c>
      <c r="M1062">
        <f t="shared" si="50"/>
        <v>2015</v>
      </c>
      <c r="N1062" t="b">
        <v>0</v>
      </c>
      <c r="O1062">
        <v>1</v>
      </c>
      <c r="P1062" t="b">
        <v>0</v>
      </c>
      <c r="Q1062" t="s">
        <v>8279</v>
      </c>
    </row>
    <row r="1063" spans="1:17" ht="29.5" x14ac:dyDescent="0.7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0">
        <f t="shared" si="48"/>
        <v>42432.276712962965</v>
      </c>
      <c r="L1063" s="10">
        <f t="shared" si="49"/>
        <v>42492.041666666672</v>
      </c>
      <c r="M1063">
        <f t="shared" si="50"/>
        <v>2016</v>
      </c>
      <c r="N1063" t="b">
        <v>0</v>
      </c>
      <c r="O1063">
        <v>0</v>
      </c>
      <c r="P1063" t="b">
        <v>0</v>
      </c>
      <c r="Q1063" t="s">
        <v>8279</v>
      </c>
    </row>
    <row r="1064" spans="1:17" x14ac:dyDescent="0.7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0">
        <f t="shared" si="48"/>
        <v>42556.807187500002</v>
      </c>
      <c r="L1064" s="10">
        <f t="shared" si="49"/>
        <v>42563.807187500002</v>
      </c>
      <c r="M1064">
        <f t="shared" si="50"/>
        <v>2016</v>
      </c>
      <c r="N1064" t="b">
        <v>0</v>
      </c>
      <c r="O1064">
        <v>4</v>
      </c>
      <c r="P1064" t="b">
        <v>0</v>
      </c>
      <c r="Q1064" t="s">
        <v>8279</v>
      </c>
    </row>
    <row r="1065" spans="1:17" ht="44.25" x14ac:dyDescent="0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0">
        <f t="shared" si="48"/>
        <v>42583.030810185184</v>
      </c>
      <c r="L1065" s="10">
        <f t="shared" si="49"/>
        <v>42613.030810185184</v>
      </c>
      <c r="M1065">
        <f t="shared" si="50"/>
        <v>2016</v>
      </c>
      <c r="N1065" t="b">
        <v>0</v>
      </c>
      <c r="O1065">
        <v>0</v>
      </c>
      <c r="P1065" t="b">
        <v>0</v>
      </c>
      <c r="Q1065" t="s">
        <v>8279</v>
      </c>
    </row>
    <row r="1066" spans="1:17" ht="44.25" x14ac:dyDescent="0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0">
        <f t="shared" si="48"/>
        <v>41417.228043981479</v>
      </c>
      <c r="L1066" s="10">
        <f t="shared" si="49"/>
        <v>41462.228043981479</v>
      </c>
      <c r="M1066">
        <f t="shared" si="50"/>
        <v>2013</v>
      </c>
      <c r="N1066" t="b">
        <v>0</v>
      </c>
      <c r="O1066">
        <v>123</v>
      </c>
      <c r="P1066" t="b">
        <v>0</v>
      </c>
      <c r="Q1066" t="s">
        <v>8280</v>
      </c>
    </row>
    <row r="1067" spans="1:17" ht="44.25" x14ac:dyDescent="0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0">
        <f t="shared" si="48"/>
        <v>41661.381041666667</v>
      </c>
      <c r="L1067" s="10">
        <f t="shared" si="49"/>
        <v>41689.381041666667</v>
      </c>
      <c r="M1067">
        <f t="shared" si="50"/>
        <v>2014</v>
      </c>
      <c r="N1067" t="b">
        <v>0</v>
      </c>
      <c r="O1067">
        <v>5</v>
      </c>
      <c r="P1067" t="b">
        <v>0</v>
      </c>
      <c r="Q1067" t="s">
        <v>8280</v>
      </c>
    </row>
    <row r="1068" spans="1:17" ht="44.25" x14ac:dyDescent="0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0">
        <f t="shared" si="48"/>
        <v>41445.962754629632</v>
      </c>
      <c r="L1068" s="10">
        <f t="shared" si="49"/>
        <v>41490.962754629632</v>
      </c>
      <c r="M1068">
        <f t="shared" si="50"/>
        <v>2013</v>
      </c>
      <c r="N1068" t="b">
        <v>0</v>
      </c>
      <c r="O1068">
        <v>148</v>
      </c>
      <c r="P1068" t="b">
        <v>0</v>
      </c>
      <c r="Q1068" t="s">
        <v>8280</v>
      </c>
    </row>
    <row r="1069" spans="1:17" ht="44.25" x14ac:dyDescent="0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0">
        <f t="shared" si="48"/>
        <v>41599.855682870373</v>
      </c>
      <c r="L1069" s="10">
        <f t="shared" si="49"/>
        <v>41629.855682870373</v>
      </c>
      <c r="M1069">
        <f t="shared" si="50"/>
        <v>2013</v>
      </c>
      <c r="N1069" t="b">
        <v>0</v>
      </c>
      <c r="O1069">
        <v>10</v>
      </c>
      <c r="P1069" t="b">
        <v>0</v>
      </c>
      <c r="Q1069" t="s">
        <v>8280</v>
      </c>
    </row>
    <row r="1070" spans="1:17" ht="59" x14ac:dyDescent="0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0">
        <f t="shared" si="48"/>
        <v>42440.371111111104</v>
      </c>
      <c r="L1070" s="10">
        <f t="shared" si="49"/>
        <v>42470.329444444447</v>
      </c>
      <c r="M1070">
        <f t="shared" si="50"/>
        <v>2016</v>
      </c>
      <c r="N1070" t="b">
        <v>0</v>
      </c>
      <c r="O1070">
        <v>4</v>
      </c>
      <c r="P1070" t="b">
        <v>0</v>
      </c>
      <c r="Q1070" t="s">
        <v>8280</v>
      </c>
    </row>
    <row r="1071" spans="1:17" ht="44.25" x14ac:dyDescent="0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0">
        <f t="shared" si="48"/>
        <v>41572.229849537034</v>
      </c>
      <c r="L1071" s="10">
        <f t="shared" si="49"/>
        <v>41604.271516203706</v>
      </c>
      <c r="M1071">
        <f t="shared" si="50"/>
        <v>2013</v>
      </c>
      <c r="N1071" t="b">
        <v>0</v>
      </c>
      <c r="O1071">
        <v>21</v>
      </c>
      <c r="P1071" t="b">
        <v>0</v>
      </c>
      <c r="Q1071" t="s">
        <v>8280</v>
      </c>
    </row>
    <row r="1072" spans="1:17" ht="44.25" x14ac:dyDescent="0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0">
        <f t="shared" si="48"/>
        <v>41163.011828703704</v>
      </c>
      <c r="L1072" s="10">
        <f t="shared" si="49"/>
        <v>41183.011828703704</v>
      </c>
      <c r="M1072">
        <f t="shared" si="50"/>
        <v>2012</v>
      </c>
      <c r="N1072" t="b">
        <v>0</v>
      </c>
      <c r="O1072">
        <v>2</v>
      </c>
      <c r="P1072" t="b">
        <v>0</v>
      </c>
      <c r="Q1072" t="s">
        <v>8280</v>
      </c>
    </row>
    <row r="1073" spans="1:17" ht="44.25" x14ac:dyDescent="0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0">
        <f t="shared" si="48"/>
        <v>42295.753391203703</v>
      </c>
      <c r="L1073" s="10">
        <f t="shared" si="49"/>
        <v>42325.795057870375</v>
      </c>
      <c r="M1073">
        <f t="shared" si="50"/>
        <v>2015</v>
      </c>
      <c r="N1073" t="b">
        <v>0</v>
      </c>
      <c r="O1073">
        <v>0</v>
      </c>
      <c r="P1073" t="b">
        <v>0</v>
      </c>
      <c r="Q1073" t="s">
        <v>8280</v>
      </c>
    </row>
    <row r="1074" spans="1:17" ht="44.25" x14ac:dyDescent="0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0">
        <f t="shared" si="48"/>
        <v>41645.832141203704</v>
      </c>
      <c r="L1074" s="10">
        <f t="shared" si="49"/>
        <v>41675.832141203704</v>
      </c>
      <c r="M1074">
        <f t="shared" si="50"/>
        <v>2014</v>
      </c>
      <c r="N1074" t="b">
        <v>0</v>
      </c>
      <c r="O1074">
        <v>4</v>
      </c>
      <c r="P1074" t="b">
        <v>0</v>
      </c>
      <c r="Q1074" t="s">
        <v>8280</v>
      </c>
    </row>
    <row r="1075" spans="1:17" ht="29.5" x14ac:dyDescent="0.7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0">
        <f t="shared" si="48"/>
        <v>40802.964594907404</v>
      </c>
      <c r="L1075" s="10">
        <f t="shared" si="49"/>
        <v>40832.964594907404</v>
      </c>
      <c r="M1075">
        <f t="shared" si="50"/>
        <v>2011</v>
      </c>
      <c r="N1075" t="b">
        <v>0</v>
      </c>
      <c r="O1075">
        <v>1</v>
      </c>
      <c r="P1075" t="b">
        <v>0</v>
      </c>
      <c r="Q1075" t="s">
        <v>8280</v>
      </c>
    </row>
    <row r="1076" spans="1:17" ht="59" x14ac:dyDescent="0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0">
        <f t="shared" si="48"/>
        <v>41613.172974537039</v>
      </c>
      <c r="L1076" s="10">
        <f t="shared" si="49"/>
        <v>41643.172974537039</v>
      </c>
      <c r="M1076">
        <f t="shared" si="50"/>
        <v>2014</v>
      </c>
      <c r="N1076" t="b">
        <v>0</v>
      </c>
      <c r="O1076">
        <v>30</v>
      </c>
      <c r="P1076" t="b">
        <v>0</v>
      </c>
      <c r="Q1076" t="s">
        <v>8280</v>
      </c>
    </row>
    <row r="1077" spans="1:17" ht="29.5" x14ac:dyDescent="0.7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0">
        <f t="shared" si="48"/>
        <v>41005.904120370367</v>
      </c>
      <c r="L1077" s="10">
        <f t="shared" si="49"/>
        <v>41035.904120370367</v>
      </c>
      <c r="M1077">
        <f t="shared" si="50"/>
        <v>2012</v>
      </c>
      <c r="N1077" t="b">
        <v>0</v>
      </c>
      <c r="O1077">
        <v>3</v>
      </c>
      <c r="P1077" t="b">
        <v>0</v>
      </c>
      <c r="Q1077" t="s">
        <v>8280</v>
      </c>
    </row>
    <row r="1078" spans="1:17" ht="44.25" x14ac:dyDescent="0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0">
        <f t="shared" si="48"/>
        <v>41838.377893518518</v>
      </c>
      <c r="L1078" s="10">
        <f t="shared" si="49"/>
        <v>41893.377893518518</v>
      </c>
      <c r="M1078">
        <f t="shared" si="50"/>
        <v>2014</v>
      </c>
      <c r="N1078" t="b">
        <v>0</v>
      </c>
      <c r="O1078">
        <v>975</v>
      </c>
      <c r="P1078" t="b">
        <v>0</v>
      </c>
      <c r="Q1078" t="s">
        <v>8280</v>
      </c>
    </row>
    <row r="1079" spans="1:17" ht="44.25" x14ac:dyDescent="0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0">
        <f t="shared" si="48"/>
        <v>42353.16679398148</v>
      </c>
      <c r="L1079" s="10">
        <f t="shared" si="49"/>
        <v>42383.16679398148</v>
      </c>
      <c r="M1079">
        <f t="shared" si="50"/>
        <v>2016</v>
      </c>
      <c r="N1079" t="b">
        <v>0</v>
      </c>
      <c r="O1079">
        <v>167</v>
      </c>
      <c r="P1079" t="b">
        <v>0</v>
      </c>
      <c r="Q1079" t="s">
        <v>8280</v>
      </c>
    </row>
    <row r="1080" spans="1:17" ht="59" x14ac:dyDescent="0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0">
        <f t="shared" si="48"/>
        <v>40701.195844907408</v>
      </c>
      <c r="L1080" s="10">
        <f t="shared" si="49"/>
        <v>40746.195844907408</v>
      </c>
      <c r="M1080">
        <f t="shared" si="50"/>
        <v>2011</v>
      </c>
      <c r="N1080" t="b">
        <v>0</v>
      </c>
      <c r="O1080">
        <v>5</v>
      </c>
      <c r="P1080" t="b">
        <v>0</v>
      </c>
      <c r="Q1080" t="s">
        <v>8280</v>
      </c>
    </row>
    <row r="1081" spans="1:17" ht="44.25" x14ac:dyDescent="0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0">
        <f t="shared" si="48"/>
        <v>42479.566388888896</v>
      </c>
      <c r="L1081" s="10">
        <f t="shared" si="49"/>
        <v>42504.566388888896</v>
      </c>
      <c r="M1081">
        <f t="shared" si="50"/>
        <v>2016</v>
      </c>
      <c r="N1081" t="b">
        <v>0</v>
      </c>
      <c r="O1081">
        <v>18</v>
      </c>
      <c r="P1081" t="b">
        <v>0</v>
      </c>
      <c r="Q1081" t="s">
        <v>8280</v>
      </c>
    </row>
    <row r="1082" spans="1:17" ht="44.25" x14ac:dyDescent="0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0">
        <f t="shared" si="48"/>
        <v>41740.138113425928</v>
      </c>
      <c r="L1082" s="10">
        <f t="shared" si="49"/>
        <v>41770.138113425928</v>
      </c>
      <c r="M1082">
        <f t="shared" si="50"/>
        <v>2014</v>
      </c>
      <c r="N1082" t="b">
        <v>0</v>
      </c>
      <c r="O1082">
        <v>98</v>
      </c>
      <c r="P1082" t="b">
        <v>0</v>
      </c>
      <c r="Q1082" t="s">
        <v>8280</v>
      </c>
    </row>
    <row r="1083" spans="1:17" ht="44.25" x14ac:dyDescent="0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0">
        <f t="shared" si="48"/>
        <v>42002.926990740743</v>
      </c>
      <c r="L1083" s="10">
        <f t="shared" si="49"/>
        <v>42032.926990740743</v>
      </c>
      <c r="M1083">
        <f t="shared" si="50"/>
        <v>2015</v>
      </c>
      <c r="N1083" t="b">
        <v>0</v>
      </c>
      <c r="O1083">
        <v>4</v>
      </c>
      <c r="P1083" t="b">
        <v>0</v>
      </c>
      <c r="Q1083" t="s">
        <v>8280</v>
      </c>
    </row>
    <row r="1084" spans="1:17" ht="44.25" x14ac:dyDescent="0.7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0">
        <f t="shared" si="48"/>
        <v>41101.906111111115</v>
      </c>
      <c r="L1084" s="10">
        <f t="shared" si="49"/>
        <v>41131.906111111115</v>
      </c>
      <c r="M1084">
        <f t="shared" si="50"/>
        <v>2012</v>
      </c>
      <c r="N1084" t="b">
        <v>0</v>
      </c>
      <c r="O1084">
        <v>3</v>
      </c>
      <c r="P1084" t="b">
        <v>0</v>
      </c>
      <c r="Q1084" t="s">
        <v>8280</v>
      </c>
    </row>
    <row r="1085" spans="1:17" ht="59" x14ac:dyDescent="0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0">
        <f t="shared" si="48"/>
        <v>41793.659525462965</v>
      </c>
      <c r="L1085" s="10">
        <f t="shared" si="49"/>
        <v>41853.659525462965</v>
      </c>
      <c r="M1085">
        <f t="shared" si="50"/>
        <v>2014</v>
      </c>
      <c r="N1085" t="b">
        <v>0</v>
      </c>
      <c r="O1085">
        <v>1</v>
      </c>
      <c r="P1085" t="b">
        <v>0</v>
      </c>
      <c r="Q1085" t="s">
        <v>8280</v>
      </c>
    </row>
    <row r="1086" spans="1:17" x14ac:dyDescent="0.7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0">
        <f t="shared" si="48"/>
        <v>41829.912083333329</v>
      </c>
      <c r="L1086" s="10">
        <f t="shared" si="49"/>
        <v>41859.912083333329</v>
      </c>
      <c r="M1086">
        <f t="shared" si="50"/>
        <v>2014</v>
      </c>
      <c r="N1086" t="b">
        <v>0</v>
      </c>
      <c r="O1086">
        <v>0</v>
      </c>
      <c r="P1086" t="b">
        <v>0</v>
      </c>
      <c r="Q1086" t="s">
        <v>8280</v>
      </c>
    </row>
    <row r="1087" spans="1:17" ht="44.25" x14ac:dyDescent="0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0">
        <f t="shared" si="48"/>
        <v>42413.671006944445</v>
      </c>
      <c r="L1087" s="10">
        <f t="shared" si="49"/>
        <v>42443.629340277781</v>
      </c>
      <c r="M1087">
        <f t="shared" si="50"/>
        <v>2016</v>
      </c>
      <c r="N1087" t="b">
        <v>0</v>
      </c>
      <c r="O1087">
        <v>9</v>
      </c>
      <c r="P1087" t="b">
        <v>0</v>
      </c>
      <c r="Q1087" t="s">
        <v>8280</v>
      </c>
    </row>
    <row r="1088" spans="1:17" x14ac:dyDescent="0.7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0">
        <f t="shared" si="48"/>
        <v>41845.866793981484</v>
      </c>
      <c r="L1088" s="10">
        <f t="shared" si="49"/>
        <v>41875.866793981484</v>
      </c>
      <c r="M1088">
        <f t="shared" si="50"/>
        <v>2014</v>
      </c>
      <c r="N1088" t="b">
        <v>0</v>
      </c>
      <c r="O1088">
        <v>2</v>
      </c>
      <c r="P1088" t="b">
        <v>0</v>
      </c>
      <c r="Q1088" t="s">
        <v>8280</v>
      </c>
    </row>
    <row r="1089" spans="1:17" ht="44.25" x14ac:dyDescent="0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0">
        <f t="shared" si="48"/>
        <v>41775.713969907411</v>
      </c>
      <c r="L1089" s="10">
        <f t="shared" si="49"/>
        <v>41805.713969907411</v>
      </c>
      <c r="M1089">
        <f t="shared" si="50"/>
        <v>2014</v>
      </c>
      <c r="N1089" t="b">
        <v>0</v>
      </c>
      <c r="O1089">
        <v>0</v>
      </c>
      <c r="P1089" t="b">
        <v>0</v>
      </c>
      <c r="Q1089" t="s">
        <v>8280</v>
      </c>
    </row>
    <row r="1090" spans="1:17" ht="29.5" x14ac:dyDescent="0.7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0">
        <f t="shared" si="48"/>
        <v>41723.799386574072</v>
      </c>
      <c r="L1090" s="10">
        <f t="shared" si="49"/>
        <v>41753.799386574072</v>
      </c>
      <c r="M1090">
        <f t="shared" si="50"/>
        <v>2014</v>
      </c>
      <c r="N1090" t="b">
        <v>0</v>
      </c>
      <c r="O1090">
        <v>147</v>
      </c>
      <c r="P1090" t="b">
        <v>0</v>
      </c>
      <c r="Q1090" t="s">
        <v>8280</v>
      </c>
    </row>
    <row r="1091" spans="1:17" ht="29.5" x14ac:dyDescent="0.7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0">
        <f t="shared" ref="K1091:K1154" si="51">(((J1091/60)/60)/24)+DATE(1970,1,1)</f>
        <v>42151.189525462964</v>
      </c>
      <c r="L1091" s="10">
        <f t="shared" ref="L1091:L1154" si="52">(((I1091/60)/60)/24)+DATE(1970,1,1)</f>
        <v>42181.189525462964</v>
      </c>
      <c r="M1091">
        <f t="shared" ref="M1091:M1154" si="53">YEAR(L1091)</f>
        <v>2015</v>
      </c>
      <c r="N1091" t="b">
        <v>0</v>
      </c>
      <c r="O1091">
        <v>49</v>
      </c>
      <c r="P1091" t="b">
        <v>0</v>
      </c>
      <c r="Q1091" t="s">
        <v>8280</v>
      </c>
    </row>
    <row r="1092" spans="1:17" ht="44.25" x14ac:dyDescent="0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0">
        <f t="shared" si="51"/>
        <v>42123.185798611114</v>
      </c>
      <c r="L1092" s="10">
        <f t="shared" si="52"/>
        <v>42153.185798611114</v>
      </c>
      <c r="M1092">
        <f t="shared" si="53"/>
        <v>2015</v>
      </c>
      <c r="N1092" t="b">
        <v>0</v>
      </c>
      <c r="O1092">
        <v>1</v>
      </c>
      <c r="P1092" t="b">
        <v>0</v>
      </c>
      <c r="Q1092" t="s">
        <v>8280</v>
      </c>
    </row>
    <row r="1093" spans="1:17" ht="44.25" x14ac:dyDescent="0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0">
        <f t="shared" si="51"/>
        <v>42440.820277777777</v>
      </c>
      <c r="L1093" s="10">
        <f t="shared" si="52"/>
        <v>42470.778611111105</v>
      </c>
      <c r="M1093">
        <f t="shared" si="53"/>
        <v>2016</v>
      </c>
      <c r="N1093" t="b">
        <v>0</v>
      </c>
      <c r="O1093">
        <v>2</v>
      </c>
      <c r="P1093" t="b">
        <v>0</v>
      </c>
      <c r="Q1093" t="s">
        <v>8280</v>
      </c>
    </row>
    <row r="1094" spans="1:17" ht="59" x14ac:dyDescent="0.7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0">
        <f t="shared" si="51"/>
        <v>41250.025902777779</v>
      </c>
      <c r="L1094" s="10">
        <f t="shared" si="52"/>
        <v>41280.025902777779</v>
      </c>
      <c r="M1094">
        <f t="shared" si="53"/>
        <v>2013</v>
      </c>
      <c r="N1094" t="b">
        <v>0</v>
      </c>
      <c r="O1094">
        <v>7</v>
      </c>
      <c r="P1094" t="b">
        <v>0</v>
      </c>
      <c r="Q1094" t="s">
        <v>8280</v>
      </c>
    </row>
    <row r="1095" spans="1:17" ht="44.25" x14ac:dyDescent="0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0">
        <f t="shared" si="51"/>
        <v>42396.973807870367</v>
      </c>
      <c r="L1095" s="10">
        <f t="shared" si="52"/>
        <v>42411.973807870367</v>
      </c>
      <c r="M1095">
        <f t="shared" si="53"/>
        <v>2016</v>
      </c>
      <c r="N1095" t="b">
        <v>0</v>
      </c>
      <c r="O1095">
        <v>4</v>
      </c>
      <c r="P1095" t="b">
        <v>0</v>
      </c>
      <c r="Q1095" t="s">
        <v>8280</v>
      </c>
    </row>
    <row r="1096" spans="1:17" ht="44.25" x14ac:dyDescent="0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0">
        <f t="shared" si="51"/>
        <v>40795.713344907403</v>
      </c>
      <c r="L1096" s="10">
        <f t="shared" si="52"/>
        <v>40825.713344907403</v>
      </c>
      <c r="M1096">
        <f t="shared" si="53"/>
        <v>2011</v>
      </c>
      <c r="N1096" t="b">
        <v>0</v>
      </c>
      <c r="O1096">
        <v>27</v>
      </c>
      <c r="P1096" t="b">
        <v>0</v>
      </c>
      <c r="Q1096" t="s">
        <v>8280</v>
      </c>
    </row>
    <row r="1097" spans="1:17" ht="44.25" x14ac:dyDescent="0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0">
        <f t="shared" si="51"/>
        <v>41486.537268518521</v>
      </c>
      <c r="L1097" s="10">
        <f t="shared" si="52"/>
        <v>41516.537268518521</v>
      </c>
      <c r="M1097">
        <f t="shared" si="53"/>
        <v>2013</v>
      </c>
      <c r="N1097" t="b">
        <v>0</v>
      </c>
      <c r="O1097">
        <v>94</v>
      </c>
      <c r="P1097" t="b">
        <v>0</v>
      </c>
      <c r="Q1097" t="s">
        <v>8280</v>
      </c>
    </row>
    <row r="1098" spans="1:17" ht="44.25" x14ac:dyDescent="0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0">
        <f t="shared" si="51"/>
        <v>41885.51798611111</v>
      </c>
      <c r="L1098" s="10">
        <f t="shared" si="52"/>
        <v>41916.145833333336</v>
      </c>
      <c r="M1098">
        <f t="shared" si="53"/>
        <v>2014</v>
      </c>
      <c r="N1098" t="b">
        <v>0</v>
      </c>
      <c r="O1098">
        <v>29</v>
      </c>
      <c r="P1098" t="b">
        <v>0</v>
      </c>
      <c r="Q1098" t="s">
        <v>8280</v>
      </c>
    </row>
    <row r="1099" spans="1:17" ht="44.25" x14ac:dyDescent="0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0">
        <f t="shared" si="51"/>
        <v>41660.792557870373</v>
      </c>
      <c r="L1099" s="10">
        <f t="shared" si="52"/>
        <v>41700.792557870373</v>
      </c>
      <c r="M1099">
        <f t="shared" si="53"/>
        <v>2014</v>
      </c>
      <c r="N1099" t="b">
        <v>0</v>
      </c>
      <c r="O1099">
        <v>7</v>
      </c>
      <c r="P1099" t="b">
        <v>0</v>
      </c>
      <c r="Q1099" t="s">
        <v>8280</v>
      </c>
    </row>
    <row r="1100" spans="1:17" ht="29.5" x14ac:dyDescent="0.7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0">
        <f t="shared" si="51"/>
        <v>41712.762673611112</v>
      </c>
      <c r="L1100" s="10">
        <f t="shared" si="52"/>
        <v>41742.762673611112</v>
      </c>
      <c r="M1100">
        <f t="shared" si="53"/>
        <v>2014</v>
      </c>
      <c r="N1100" t="b">
        <v>0</v>
      </c>
      <c r="O1100">
        <v>22</v>
      </c>
      <c r="P1100" t="b">
        <v>0</v>
      </c>
      <c r="Q1100" t="s">
        <v>8280</v>
      </c>
    </row>
    <row r="1101" spans="1:17" ht="59" x14ac:dyDescent="0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0">
        <f t="shared" si="51"/>
        <v>42107.836435185185</v>
      </c>
      <c r="L1101" s="10">
        <f t="shared" si="52"/>
        <v>42137.836435185185</v>
      </c>
      <c r="M1101">
        <f t="shared" si="53"/>
        <v>2015</v>
      </c>
      <c r="N1101" t="b">
        <v>0</v>
      </c>
      <c r="O1101">
        <v>1</v>
      </c>
      <c r="P1101" t="b">
        <v>0</v>
      </c>
      <c r="Q1101" t="s">
        <v>8280</v>
      </c>
    </row>
    <row r="1102" spans="1:17" ht="44.25" x14ac:dyDescent="0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0">
        <f t="shared" si="51"/>
        <v>42384.110775462963</v>
      </c>
      <c r="L1102" s="10">
        <f t="shared" si="52"/>
        <v>42414.110775462963</v>
      </c>
      <c r="M1102">
        <f t="shared" si="53"/>
        <v>2016</v>
      </c>
      <c r="N1102" t="b">
        <v>0</v>
      </c>
      <c r="O1102">
        <v>10</v>
      </c>
      <c r="P1102" t="b">
        <v>0</v>
      </c>
      <c r="Q1102" t="s">
        <v>8280</v>
      </c>
    </row>
    <row r="1103" spans="1:17" ht="29.5" x14ac:dyDescent="0.7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0">
        <f t="shared" si="51"/>
        <v>42538.77243055556</v>
      </c>
      <c r="L1103" s="10">
        <f t="shared" si="52"/>
        <v>42565.758333333331</v>
      </c>
      <c r="M1103">
        <f t="shared" si="53"/>
        <v>2016</v>
      </c>
      <c r="N1103" t="b">
        <v>0</v>
      </c>
      <c r="O1103">
        <v>6</v>
      </c>
      <c r="P1103" t="b">
        <v>0</v>
      </c>
      <c r="Q1103" t="s">
        <v>8280</v>
      </c>
    </row>
    <row r="1104" spans="1:17" ht="44.25" x14ac:dyDescent="0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0">
        <f t="shared" si="51"/>
        <v>41577.045428240745</v>
      </c>
      <c r="L1104" s="10">
        <f t="shared" si="52"/>
        <v>41617.249305555553</v>
      </c>
      <c r="M1104">
        <f t="shared" si="53"/>
        <v>2013</v>
      </c>
      <c r="N1104" t="b">
        <v>0</v>
      </c>
      <c r="O1104">
        <v>24</v>
      </c>
      <c r="P1104" t="b">
        <v>0</v>
      </c>
      <c r="Q1104" t="s">
        <v>8280</v>
      </c>
    </row>
    <row r="1105" spans="1:17" ht="44.25" x14ac:dyDescent="0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0">
        <f t="shared" si="51"/>
        <v>42479.22210648148</v>
      </c>
      <c r="L1105" s="10">
        <f t="shared" si="52"/>
        <v>42539.22210648148</v>
      </c>
      <c r="M1105">
        <f t="shared" si="53"/>
        <v>2016</v>
      </c>
      <c r="N1105" t="b">
        <v>0</v>
      </c>
      <c r="O1105">
        <v>15</v>
      </c>
      <c r="P1105" t="b">
        <v>0</v>
      </c>
      <c r="Q1105" t="s">
        <v>8280</v>
      </c>
    </row>
    <row r="1106" spans="1:17" ht="44.25" x14ac:dyDescent="0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0">
        <f t="shared" si="51"/>
        <v>41771.40996527778</v>
      </c>
      <c r="L1106" s="10">
        <f t="shared" si="52"/>
        <v>41801.40996527778</v>
      </c>
      <c r="M1106">
        <f t="shared" si="53"/>
        <v>2014</v>
      </c>
      <c r="N1106" t="b">
        <v>0</v>
      </c>
      <c r="O1106">
        <v>37</v>
      </c>
      <c r="P1106" t="b">
        <v>0</v>
      </c>
      <c r="Q1106" t="s">
        <v>8280</v>
      </c>
    </row>
    <row r="1107" spans="1:17" ht="59" x14ac:dyDescent="0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0">
        <f t="shared" si="51"/>
        <v>41692.135729166665</v>
      </c>
      <c r="L1107" s="10">
        <f t="shared" si="52"/>
        <v>41722.0940625</v>
      </c>
      <c r="M1107">
        <f t="shared" si="53"/>
        <v>2014</v>
      </c>
      <c r="N1107" t="b">
        <v>0</v>
      </c>
      <c r="O1107">
        <v>20</v>
      </c>
      <c r="P1107" t="b">
        <v>0</v>
      </c>
      <c r="Q1107" t="s">
        <v>8280</v>
      </c>
    </row>
    <row r="1108" spans="1:17" ht="44.25" x14ac:dyDescent="0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0">
        <f t="shared" si="51"/>
        <v>40973.740451388891</v>
      </c>
      <c r="L1108" s="10">
        <f t="shared" si="52"/>
        <v>41003.698784722219</v>
      </c>
      <c r="M1108">
        <f t="shared" si="53"/>
        <v>2012</v>
      </c>
      <c r="N1108" t="b">
        <v>0</v>
      </c>
      <c r="O1108">
        <v>7</v>
      </c>
      <c r="P1108" t="b">
        <v>0</v>
      </c>
      <c r="Q1108" t="s">
        <v>8280</v>
      </c>
    </row>
    <row r="1109" spans="1:17" ht="59" x14ac:dyDescent="0.7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0">
        <f t="shared" si="51"/>
        <v>41813.861388888887</v>
      </c>
      <c r="L1109" s="10">
        <f t="shared" si="52"/>
        <v>41843.861388888887</v>
      </c>
      <c r="M1109">
        <f t="shared" si="53"/>
        <v>2014</v>
      </c>
      <c r="N1109" t="b">
        <v>0</v>
      </c>
      <c r="O1109">
        <v>0</v>
      </c>
      <c r="P1109" t="b">
        <v>0</v>
      </c>
      <c r="Q1109" t="s">
        <v>8280</v>
      </c>
    </row>
    <row r="1110" spans="1:17" ht="59" x14ac:dyDescent="0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0">
        <f t="shared" si="51"/>
        <v>40952.636979166666</v>
      </c>
      <c r="L1110" s="10">
        <f t="shared" si="52"/>
        <v>41012.595312500001</v>
      </c>
      <c r="M1110">
        <f t="shared" si="53"/>
        <v>2012</v>
      </c>
      <c r="N1110" t="b">
        <v>0</v>
      </c>
      <c r="O1110">
        <v>21</v>
      </c>
      <c r="P1110" t="b">
        <v>0</v>
      </c>
      <c r="Q1110" t="s">
        <v>8280</v>
      </c>
    </row>
    <row r="1111" spans="1:17" ht="44.25" x14ac:dyDescent="0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0">
        <f t="shared" si="51"/>
        <v>42662.752199074079</v>
      </c>
      <c r="L1111" s="10">
        <f t="shared" si="52"/>
        <v>42692.793865740736</v>
      </c>
      <c r="M1111">
        <f t="shared" si="53"/>
        <v>2016</v>
      </c>
      <c r="N1111" t="b">
        <v>0</v>
      </c>
      <c r="O1111">
        <v>3</v>
      </c>
      <c r="P1111" t="b">
        <v>0</v>
      </c>
      <c r="Q1111" t="s">
        <v>8280</v>
      </c>
    </row>
    <row r="1112" spans="1:17" ht="44.25" x14ac:dyDescent="0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0">
        <f t="shared" si="51"/>
        <v>41220.933124999996</v>
      </c>
      <c r="L1112" s="10">
        <f t="shared" si="52"/>
        <v>41250.933124999996</v>
      </c>
      <c r="M1112">
        <f t="shared" si="53"/>
        <v>2012</v>
      </c>
      <c r="N1112" t="b">
        <v>0</v>
      </c>
      <c r="O1112">
        <v>11</v>
      </c>
      <c r="P1112" t="b">
        <v>0</v>
      </c>
      <c r="Q1112" t="s">
        <v>8280</v>
      </c>
    </row>
    <row r="1113" spans="1:17" ht="44.25" x14ac:dyDescent="0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0">
        <f t="shared" si="51"/>
        <v>42347.203587962969</v>
      </c>
      <c r="L1113" s="10">
        <f t="shared" si="52"/>
        <v>42377.203587962969</v>
      </c>
      <c r="M1113">
        <f t="shared" si="53"/>
        <v>2016</v>
      </c>
      <c r="N1113" t="b">
        <v>0</v>
      </c>
      <c r="O1113">
        <v>1</v>
      </c>
      <c r="P1113" t="b">
        <v>0</v>
      </c>
      <c r="Q1113" t="s">
        <v>8280</v>
      </c>
    </row>
    <row r="1114" spans="1:17" ht="44.25" x14ac:dyDescent="0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0">
        <f t="shared" si="51"/>
        <v>41963.759386574078</v>
      </c>
      <c r="L1114" s="10">
        <f t="shared" si="52"/>
        <v>42023.354166666672</v>
      </c>
      <c r="M1114">
        <f t="shared" si="53"/>
        <v>2015</v>
      </c>
      <c r="N1114" t="b">
        <v>0</v>
      </c>
      <c r="O1114">
        <v>312</v>
      </c>
      <c r="P1114" t="b">
        <v>0</v>
      </c>
      <c r="Q1114" t="s">
        <v>8280</v>
      </c>
    </row>
    <row r="1115" spans="1:17" ht="44.25" x14ac:dyDescent="0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0">
        <f t="shared" si="51"/>
        <v>41835.977083333331</v>
      </c>
      <c r="L1115" s="10">
        <f t="shared" si="52"/>
        <v>41865.977083333331</v>
      </c>
      <c r="M1115">
        <f t="shared" si="53"/>
        <v>2014</v>
      </c>
      <c r="N1115" t="b">
        <v>0</v>
      </c>
      <c r="O1115">
        <v>1</v>
      </c>
      <c r="P1115" t="b">
        <v>0</v>
      </c>
      <c r="Q1115" t="s">
        <v>8280</v>
      </c>
    </row>
    <row r="1116" spans="1:17" ht="44.25" x14ac:dyDescent="0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0">
        <f t="shared" si="51"/>
        <v>41526.345914351856</v>
      </c>
      <c r="L1116" s="10">
        <f t="shared" si="52"/>
        <v>41556.345914351856</v>
      </c>
      <c r="M1116">
        <f t="shared" si="53"/>
        <v>2013</v>
      </c>
      <c r="N1116" t="b">
        <v>0</v>
      </c>
      <c r="O1116">
        <v>3</v>
      </c>
      <c r="P1116" t="b">
        <v>0</v>
      </c>
      <c r="Q1116" t="s">
        <v>8280</v>
      </c>
    </row>
    <row r="1117" spans="1:17" ht="44.25" x14ac:dyDescent="0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0">
        <f t="shared" si="51"/>
        <v>42429.695543981477</v>
      </c>
      <c r="L1117" s="10">
        <f t="shared" si="52"/>
        <v>42459.653877314813</v>
      </c>
      <c r="M1117">
        <f t="shared" si="53"/>
        <v>2016</v>
      </c>
      <c r="N1117" t="b">
        <v>0</v>
      </c>
      <c r="O1117">
        <v>4</v>
      </c>
      <c r="P1117" t="b">
        <v>0</v>
      </c>
      <c r="Q1117" t="s">
        <v>8280</v>
      </c>
    </row>
    <row r="1118" spans="1:17" ht="44.25" x14ac:dyDescent="0.7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0">
        <f t="shared" si="51"/>
        <v>41009.847314814811</v>
      </c>
      <c r="L1118" s="10">
        <f t="shared" si="52"/>
        <v>41069.847314814811</v>
      </c>
      <c r="M1118">
        <f t="shared" si="53"/>
        <v>2012</v>
      </c>
      <c r="N1118" t="b">
        <v>0</v>
      </c>
      <c r="O1118">
        <v>10</v>
      </c>
      <c r="P1118" t="b">
        <v>0</v>
      </c>
      <c r="Q1118" t="s">
        <v>8280</v>
      </c>
    </row>
    <row r="1119" spans="1:17" ht="44.25" x14ac:dyDescent="0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0">
        <f t="shared" si="51"/>
        <v>42333.598530092597</v>
      </c>
      <c r="L1119" s="10">
        <f t="shared" si="52"/>
        <v>42363.598530092597</v>
      </c>
      <c r="M1119">
        <f t="shared" si="53"/>
        <v>2015</v>
      </c>
      <c r="N1119" t="b">
        <v>0</v>
      </c>
      <c r="O1119">
        <v>8</v>
      </c>
      <c r="P1119" t="b">
        <v>0</v>
      </c>
      <c r="Q1119" t="s">
        <v>8280</v>
      </c>
    </row>
    <row r="1120" spans="1:17" ht="44.25" x14ac:dyDescent="0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0">
        <f t="shared" si="51"/>
        <v>41704.16642361111</v>
      </c>
      <c r="L1120" s="10">
        <f t="shared" si="52"/>
        <v>41734.124756944446</v>
      </c>
      <c r="M1120">
        <f t="shared" si="53"/>
        <v>2014</v>
      </c>
      <c r="N1120" t="b">
        <v>0</v>
      </c>
      <c r="O1120">
        <v>3</v>
      </c>
      <c r="P1120" t="b">
        <v>0</v>
      </c>
      <c r="Q1120" t="s">
        <v>8280</v>
      </c>
    </row>
    <row r="1121" spans="1:17" ht="59" x14ac:dyDescent="0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0">
        <f t="shared" si="51"/>
        <v>41722.792407407411</v>
      </c>
      <c r="L1121" s="10">
        <f t="shared" si="52"/>
        <v>41735.792407407411</v>
      </c>
      <c r="M1121">
        <f t="shared" si="53"/>
        <v>2014</v>
      </c>
      <c r="N1121" t="b">
        <v>0</v>
      </c>
      <c r="O1121">
        <v>1</v>
      </c>
      <c r="P1121" t="b">
        <v>0</v>
      </c>
      <c r="Q1121" t="s">
        <v>8280</v>
      </c>
    </row>
    <row r="1122" spans="1:17" ht="44.25" x14ac:dyDescent="0.7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0">
        <f t="shared" si="51"/>
        <v>40799.872685185182</v>
      </c>
      <c r="L1122" s="10">
        <f t="shared" si="52"/>
        <v>40844.872685185182</v>
      </c>
      <c r="M1122">
        <f t="shared" si="53"/>
        <v>2011</v>
      </c>
      <c r="N1122" t="b">
        <v>0</v>
      </c>
      <c r="O1122">
        <v>0</v>
      </c>
      <c r="P1122" t="b">
        <v>0</v>
      </c>
      <c r="Q1122" t="s">
        <v>8280</v>
      </c>
    </row>
    <row r="1123" spans="1:17" ht="44.25" x14ac:dyDescent="0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0">
        <f t="shared" si="51"/>
        <v>42412.934212962966</v>
      </c>
      <c r="L1123" s="10">
        <f t="shared" si="52"/>
        <v>42442.892546296294</v>
      </c>
      <c r="M1123">
        <f t="shared" si="53"/>
        <v>2016</v>
      </c>
      <c r="N1123" t="b">
        <v>0</v>
      </c>
      <c r="O1123">
        <v>5</v>
      </c>
      <c r="P1123" t="b">
        <v>0</v>
      </c>
      <c r="Q1123" t="s">
        <v>8280</v>
      </c>
    </row>
    <row r="1124" spans="1:17" ht="59" x14ac:dyDescent="0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0">
        <f t="shared" si="51"/>
        <v>41410.703993055555</v>
      </c>
      <c r="L1124" s="10">
        <f t="shared" si="52"/>
        <v>41424.703993055555</v>
      </c>
      <c r="M1124">
        <f t="shared" si="53"/>
        <v>2013</v>
      </c>
      <c r="N1124" t="b">
        <v>0</v>
      </c>
      <c r="O1124">
        <v>0</v>
      </c>
      <c r="P1124" t="b">
        <v>0</v>
      </c>
      <c r="Q1124" t="s">
        <v>8280</v>
      </c>
    </row>
    <row r="1125" spans="1:17" ht="44.25" x14ac:dyDescent="0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0">
        <f t="shared" si="51"/>
        <v>41718.5237037037</v>
      </c>
      <c r="L1125" s="10">
        <f t="shared" si="52"/>
        <v>41748.5237037037</v>
      </c>
      <c r="M1125">
        <f t="shared" si="53"/>
        <v>2014</v>
      </c>
      <c r="N1125" t="b">
        <v>0</v>
      </c>
      <c r="O1125">
        <v>3</v>
      </c>
      <c r="P1125" t="b">
        <v>0</v>
      </c>
      <c r="Q1125" t="s">
        <v>8280</v>
      </c>
    </row>
    <row r="1126" spans="1:17" ht="44.25" x14ac:dyDescent="0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0">
        <f t="shared" si="51"/>
        <v>42094.667256944449</v>
      </c>
      <c r="L1126" s="10">
        <f t="shared" si="52"/>
        <v>42124.667256944449</v>
      </c>
      <c r="M1126">
        <f t="shared" si="53"/>
        <v>2015</v>
      </c>
      <c r="N1126" t="b">
        <v>0</v>
      </c>
      <c r="O1126">
        <v>7</v>
      </c>
      <c r="P1126" t="b">
        <v>0</v>
      </c>
      <c r="Q1126" t="s">
        <v>8281</v>
      </c>
    </row>
    <row r="1127" spans="1:17" ht="59" x14ac:dyDescent="0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0">
        <f t="shared" si="51"/>
        <v>42212.624189814815</v>
      </c>
      <c r="L1127" s="10">
        <f t="shared" si="52"/>
        <v>42272.624189814815</v>
      </c>
      <c r="M1127">
        <f t="shared" si="53"/>
        <v>2015</v>
      </c>
      <c r="N1127" t="b">
        <v>0</v>
      </c>
      <c r="O1127">
        <v>0</v>
      </c>
      <c r="P1127" t="b">
        <v>0</v>
      </c>
      <c r="Q1127" t="s">
        <v>8281</v>
      </c>
    </row>
    <row r="1128" spans="1:17" ht="44.25" x14ac:dyDescent="0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0">
        <f t="shared" si="51"/>
        <v>42535.327476851846</v>
      </c>
      <c r="L1128" s="10">
        <f t="shared" si="52"/>
        <v>42565.327476851846</v>
      </c>
      <c r="M1128">
        <f t="shared" si="53"/>
        <v>2016</v>
      </c>
      <c r="N1128" t="b">
        <v>0</v>
      </c>
      <c r="O1128">
        <v>2</v>
      </c>
      <c r="P1128" t="b">
        <v>0</v>
      </c>
      <c r="Q1128" t="s">
        <v>8281</v>
      </c>
    </row>
    <row r="1129" spans="1:17" ht="59" x14ac:dyDescent="0.7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0">
        <f t="shared" si="51"/>
        <v>41926.854166666664</v>
      </c>
      <c r="L1129" s="10">
        <f t="shared" si="52"/>
        <v>41957.895833333328</v>
      </c>
      <c r="M1129">
        <f t="shared" si="53"/>
        <v>2014</v>
      </c>
      <c r="N1129" t="b">
        <v>0</v>
      </c>
      <c r="O1129">
        <v>23</v>
      </c>
      <c r="P1129" t="b">
        <v>0</v>
      </c>
      <c r="Q1129" t="s">
        <v>8281</v>
      </c>
    </row>
    <row r="1130" spans="1:17" x14ac:dyDescent="0.7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0">
        <f t="shared" si="51"/>
        <v>41828.649502314816</v>
      </c>
      <c r="L1130" s="10">
        <f t="shared" si="52"/>
        <v>41858.649502314816</v>
      </c>
      <c r="M1130">
        <f t="shared" si="53"/>
        <v>2014</v>
      </c>
      <c r="N1130" t="b">
        <v>0</v>
      </c>
      <c r="O1130">
        <v>1</v>
      </c>
      <c r="P1130" t="b">
        <v>0</v>
      </c>
      <c r="Q1130" t="s">
        <v>8281</v>
      </c>
    </row>
    <row r="1131" spans="1:17" ht="44.25" x14ac:dyDescent="0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0">
        <f t="shared" si="51"/>
        <v>42496.264965277776</v>
      </c>
      <c r="L1131" s="10">
        <f t="shared" si="52"/>
        <v>42526.264965277776</v>
      </c>
      <c r="M1131">
        <f t="shared" si="53"/>
        <v>2016</v>
      </c>
      <c r="N1131" t="b">
        <v>0</v>
      </c>
      <c r="O1131">
        <v>2</v>
      </c>
      <c r="P1131" t="b">
        <v>0</v>
      </c>
      <c r="Q1131" t="s">
        <v>8281</v>
      </c>
    </row>
    <row r="1132" spans="1:17" ht="44.25" x14ac:dyDescent="0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0">
        <f t="shared" si="51"/>
        <v>41908.996527777781</v>
      </c>
      <c r="L1132" s="10">
        <f t="shared" si="52"/>
        <v>41969.038194444445</v>
      </c>
      <c r="M1132">
        <f t="shared" si="53"/>
        <v>2014</v>
      </c>
      <c r="N1132" t="b">
        <v>0</v>
      </c>
      <c r="O1132">
        <v>3</v>
      </c>
      <c r="P1132" t="b">
        <v>0</v>
      </c>
      <c r="Q1132" t="s">
        <v>8281</v>
      </c>
    </row>
    <row r="1133" spans="1:17" ht="44.25" x14ac:dyDescent="0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0">
        <f t="shared" si="51"/>
        <v>42332.908194444448</v>
      </c>
      <c r="L1133" s="10">
        <f t="shared" si="52"/>
        <v>42362.908194444448</v>
      </c>
      <c r="M1133">
        <f t="shared" si="53"/>
        <v>2015</v>
      </c>
      <c r="N1133" t="b">
        <v>0</v>
      </c>
      <c r="O1133">
        <v>0</v>
      </c>
      <c r="P1133" t="b">
        <v>0</v>
      </c>
      <c r="Q1133" t="s">
        <v>8281</v>
      </c>
    </row>
    <row r="1134" spans="1:17" ht="44.25" x14ac:dyDescent="0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0">
        <f t="shared" si="51"/>
        <v>42706.115405092598</v>
      </c>
      <c r="L1134" s="10">
        <f t="shared" si="52"/>
        <v>42736.115405092598</v>
      </c>
      <c r="M1134">
        <f t="shared" si="53"/>
        <v>2017</v>
      </c>
      <c r="N1134" t="b">
        <v>0</v>
      </c>
      <c r="O1134">
        <v>13</v>
      </c>
      <c r="P1134" t="b">
        <v>0</v>
      </c>
      <c r="Q1134" t="s">
        <v>8281</v>
      </c>
    </row>
    <row r="1135" spans="1:17" ht="44.25" x14ac:dyDescent="0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0">
        <f t="shared" si="51"/>
        <v>41821.407187500001</v>
      </c>
      <c r="L1135" s="10">
        <f t="shared" si="52"/>
        <v>41851.407187500001</v>
      </c>
      <c r="M1135">
        <f t="shared" si="53"/>
        <v>2014</v>
      </c>
      <c r="N1135" t="b">
        <v>0</v>
      </c>
      <c r="O1135">
        <v>1</v>
      </c>
      <c r="P1135" t="b">
        <v>0</v>
      </c>
      <c r="Q1135" t="s">
        <v>8281</v>
      </c>
    </row>
    <row r="1136" spans="1:17" ht="44.25" x14ac:dyDescent="0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0">
        <f t="shared" si="51"/>
        <v>41958.285046296296</v>
      </c>
      <c r="L1136" s="10">
        <f t="shared" si="52"/>
        <v>41972.189583333333</v>
      </c>
      <c r="M1136">
        <f t="shared" si="53"/>
        <v>2014</v>
      </c>
      <c r="N1136" t="b">
        <v>0</v>
      </c>
      <c r="O1136">
        <v>1</v>
      </c>
      <c r="P1136" t="b">
        <v>0</v>
      </c>
      <c r="Q1136" t="s">
        <v>8281</v>
      </c>
    </row>
    <row r="1137" spans="1:17" ht="59" x14ac:dyDescent="0.7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0">
        <f t="shared" si="51"/>
        <v>42558.989513888882</v>
      </c>
      <c r="L1137" s="10">
        <f t="shared" si="52"/>
        <v>42588.989513888882</v>
      </c>
      <c r="M1137">
        <f t="shared" si="53"/>
        <v>2016</v>
      </c>
      <c r="N1137" t="b">
        <v>0</v>
      </c>
      <c r="O1137">
        <v>1</v>
      </c>
      <c r="P1137" t="b">
        <v>0</v>
      </c>
      <c r="Q1137" t="s">
        <v>8281</v>
      </c>
    </row>
    <row r="1138" spans="1:17" ht="44.25" x14ac:dyDescent="0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0">
        <f t="shared" si="51"/>
        <v>42327.671631944439</v>
      </c>
      <c r="L1138" s="10">
        <f t="shared" si="52"/>
        <v>42357.671631944439</v>
      </c>
      <c r="M1138">
        <f t="shared" si="53"/>
        <v>2015</v>
      </c>
      <c r="N1138" t="b">
        <v>0</v>
      </c>
      <c r="O1138">
        <v>6</v>
      </c>
      <c r="P1138" t="b">
        <v>0</v>
      </c>
      <c r="Q1138" t="s">
        <v>8281</v>
      </c>
    </row>
    <row r="1139" spans="1:17" ht="44.25" x14ac:dyDescent="0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0">
        <f t="shared" si="51"/>
        <v>42453.819687499999</v>
      </c>
      <c r="L1139" s="10">
        <f t="shared" si="52"/>
        <v>42483.819687499999</v>
      </c>
      <c r="M1139">
        <f t="shared" si="53"/>
        <v>2016</v>
      </c>
      <c r="N1139" t="b">
        <v>0</v>
      </c>
      <c r="O1139">
        <v>39</v>
      </c>
      <c r="P1139" t="b">
        <v>0</v>
      </c>
      <c r="Q1139" t="s">
        <v>8281</v>
      </c>
    </row>
    <row r="1140" spans="1:17" ht="44.25" x14ac:dyDescent="0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0">
        <f t="shared" si="51"/>
        <v>42736.9066087963</v>
      </c>
      <c r="L1140" s="10">
        <f t="shared" si="52"/>
        <v>42756.9066087963</v>
      </c>
      <c r="M1140">
        <f t="shared" si="53"/>
        <v>2017</v>
      </c>
      <c r="N1140" t="b">
        <v>0</v>
      </c>
      <c r="O1140">
        <v>4</v>
      </c>
      <c r="P1140" t="b">
        <v>0</v>
      </c>
      <c r="Q1140" t="s">
        <v>8281</v>
      </c>
    </row>
    <row r="1141" spans="1:17" ht="44.25" x14ac:dyDescent="0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0">
        <f t="shared" si="51"/>
        <v>41975.347523148142</v>
      </c>
      <c r="L1141" s="10">
        <f t="shared" si="52"/>
        <v>42005.347523148142</v>
      </c>
      <c r="M1141">
        <f t="shared" si="53"/>
        <v>2015</v>
      </c>
      <c r="N1141" t="b">
        <v>0</v>
      </c>
      <c r="O1141">
        <v>1</v>
      </c>
      <c r="P1141" t="b">
        <v>0</v>
      </c>
      <c r="Q1141" t="s">
        <v>8281</v>
      </c>
    </row>
    <row r="1142" spans="1:17" ht="44.25" x14ac:dyDescent="0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0">
        <f t="shared" si="51"/>
        <v>42192.462048611109</v>
      </c>
      <c r="L1142" s="10">
        <f t="shared" si="52"/>
        <v>42222.462048611109</v>
      </c>
      <c r="M1142">
        <f t="shared" si="53"/>
        <v>2015</v>
      </c>
      <c r="N1142" t="b">
        <v>0</v>
      </c>
      <c r="O1142">
        <v>0</v>
      </c>
      <c r="P1142" t="b">
        <v>0</v>
      </c>
      <c r="Q1142" t="s">
        <v>8281</v>
      </c>
    </row>
    <row r="1143" spans="1:17" x14ac:dyDescent="0.7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0">
        <f t="shared" si="51"/>
        <v>42164.699652777781</v>
      </c>
      <c r="L1143" s="10">
        <f t="shared" si="52"/>
        <v>42194.699652777781</v>
      </c>
      <c r="M1143">
        <f t="shared" si="53"/>
        <v>2015</v>
      </c>
      <c r="N1143" t="b">
        <v>0</v>
      </c>
      <c r="O1143">
        <v>0</v>
      </c>
      <c r="P1143" t="b">
        <v>0</v>
      </c>
      <c r="Q1143" t="s">
        <v>8281</v>
      </c>
    </row>
    <row r="1144" spans="1:17" ht="44.25" x14ac:dyDescent="0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0">
        <f t="shared" si="51"/>
        <v>42022.006099537044</v>
      </c>
      <c r="L1144" s="10">
        <f t="shared" si="52"/>
        <v>42052.006099537044</v>
      </c>
      <c r="M1144">
        <f t="shared" si="53"/>
        <v>2015</v>
      </c>
      <c r="N1144" t="b">
        <v>0</v>
      </c>
      <c r="O1144">
        <v>0</v>
      </c>
      <c r="P1144" t="b">
        <v>0</v>
      </c>
      <c r="Q1144" t="s">
        <v>8281</v>
      </c>
    </row>
    <row r="1145" spans="1:17" ht="44.25" x14ac:dyDescent="0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0">
        <f t="shared" si="51"/>
        <v>42325.19358796296</v>
      </c>
      <c r="L1145" s="10">
        <f t="shared" si="52"/>
        <v>42355.19358796296</v>
      </c>
      <c r="M1145">
        <f t="shared" si="53"/>
        <v>2015</v>
      </c>
      <c r="N1145" t="b">
        <v>0</v>
      </c>
      <c r="O1145">
        <v>8</v>
      </c>
      <c r="P1145" t="b">
        <v>0</v>
      </c>
      <c r="Q1145" t="s">
        <v>8281</v>
      </c>
    </row>
    <row r="1146" spans="1:17" ht="44.25" x14ac:dyDescent="0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0">
        <f t="shared" si="51"/>
        <v>42093.181944444441</v>
      </c>
      <c r="L1146" s="10">
        <f t="shared" si="52"/>
        <v>42123.181944444441</v>
      </c>
      <c r="M1146">
        <f t="shared" si="53"/>
        <v>2015</v>
      </c>
      <c r="N1146" t="b">
        <v>0</v>
      </c>
      <c r="O1146">
        <v>0</v>
      </c>
      <c r="P1146" t="b">
        <v>0</v>
      </c>
      <c r="Q1146" t="s">
        <v>8282</v>
      </c>
    </row>
    <row r="1147" spans="1:17" ht="44.25" x14ac:dyDescent="0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0">
        <f t="shared" si="51"/>
        <v>41854.747592592597</v>
      </c>
      <c r="L1147" s="10">
        <f t="shared" si="52"/>
        <v>41914.747592592597</v>
      </c>
      <c r="M1147">
        <f t="shared" si="53"/>
        <v>2014</v>
      </c>
      <c r="N1147" t="b">
        <v>0</v>
      </c>
      <c r="O1147">
        <v>1</v>
      </c>
      <c r="P1147" t="b">
        <v>0</v>
      </c>
      <c r="Q1147" t="s">
        <v>8282</v>
      </c>
    </row>
    <row r="1148" spans="1:17" ht="44.25" x14ac:dyDescent="0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0">
        <f t="shared" si="51"/>
        <v>41723.9533912037</v>
      </c>
      <c r="L1148" s="10">
        <f t="shared" si="52"/>
        <v>41761.9533912037</v>
      </c>
      <c r="M1148">
        <f t="shared" si="53"/>
        <v>2014</v>
      </c>
      <c r="N1148" t="b">
        <v>0</v>
      </c>
      <c r="O1148">
        <v>12</v>
      </c>
      <c r="P1148" t="b">
        <v>0</v>
      </c>
      <c r="Q1148" t="s">
        <v>8282</v>
      </c>
    </row>
    <row r="1149" spans="1:17" ht="44.25" x14ac:dyDescent="0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0">
        <f t="shared" si="51"/>
        <v>41871.972025462965</v>
      </c>
      <c r="L1149" s="10">
        <f t="shared" si="52"/>
        <v>41931.972025462965</v>
      </c>
      <c r="M1149">
        <f t="shared" si="53"/>
        <v>2014</v>
      </c>
      <c r="N1149" t="b">
        <v>0</v>
      </c>
      <c r="O1149">
        <v>0</v>
      </c>
      <c r="P1149" t="b">
        <v>0</v>
      </c>
      <c r="Q1149" t="s">
        <v>8282</v>
      </c>
    </row>
    <row r="1150" spans="1:17" ht="29.5" x14ac:dyDescent="0.7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0">
        <f t="shared" si="51"/>
        <v>42675.171076388884</v>
      </c>
      <c r="L1150" s="10">
        <f t="shared" si="52"/>
        <v>42705.212743055556</v>
      </c>
      <c r="M1150">
        <f t="shared" si="53"/>
        <v>2016</v>
      </c>
      <c r="N1150" t="b">
        <v>0</v>
      </c>
      <c r="O1150">
        <v>3</v>
      </c>
      <c r="P1150" t="b">
        <v>0</v>
      </c>
      <c r="Q1150" t="s">
        <v>8282</v>
      </c>
    </row>
    <row r="1151" spans="1:17" ht="29.5" x14ac:dyDescent="0.7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0">
        <f t="shared" si="51"/>
        <v>42507.71025462963</v>
      </c>
      <c r="L1151" s="10">
        <f t="shared" si="52"/>
        <v>42537.71025462963</v>
      </c>
      <c r="M1151">
        <f t="shared" si="53"/>
        <v>2016</v>
      </c>
      <c r="N1151" t="b">
        <v>0</v>
      </c>
      <c r="O1151">
        <v>2</v>
      </c>
      <c r="P1151" t="b">
        <v>0</v>
      </c>
      <c r="Q1151" t="s">
        <v>8282</v>
      </c>
    </row>
    <row r="1152" spans="1:17" ht="29.5" x14ac:dyDescent="0.7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0">
        <f t="shared" si="51"/>
        <v>42317.954571759255</v>
      </c>
      <c r="L1152" s="10">
        <f t="shared" si="52"/>
        <v>42377.954571759255</v>
      </c>
      <c r="M1152">
        <f t="shared" si="53"/>
        <v>2016</v>
      </c>
      <c r="N1152" t="b">
        <v>0</v>
      </c>
      <c r="O1152">
        <v>6</v>
      </c>
      <c r="P1152" t="b">
        <v>0</v>
      </c>
      <c r="Q1152" t="s">
        <v>8282</v>
      </c>
    </row>
    <row r="1153" spans="1:17" ht="59" x14ac:dyDescent="0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0">
        <f t="shared" si="51"/>
        <v>42224.102581018517</v>
      </c>
      <c r="L1153" s="10">
        <f t="shared" si="52"/>
        <v>42254.102581018517</v>
      </c>
      <c r="M1153">
        <f t="shared" si="53"/>
        <v>2015</v>
      </c>
      <c r="N1153" t="b">
        <v>0</v>
      </c>
      <c r="O1153">
        <v>0</v>
      </c>
      <c r="P1153" t="b">
        <v>0</v>
      </c>
      <c r="Q1153" t="s">
        <v>8282</v>
      </c>
    </row>
    <row r="1154" spans="1:17" x14ac:dyDescent="0.7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0">
        <f t="shared" si="51"/>
        <v>42109.709629629629</v>
      </c>
      <c r="L1154" s="10">
        <f t="shared" si="52"/>
        <v>42139.709629629629</v>
      </c>
      <c r="M1154">
        <f t="shared" si="53"/>
        <v>2015</v>
      </c>
      <c r="N1154" t="b">
        <v>0</v>
      </c>
      <c r="O1154">
        <v>15</v>
      </c>
      <c r="P1154" t="b">
        <v>0</v>
      </c>
      <c r="Q1154" t="s">
        <v>8282</v>
      </c>
    </row>
    <row r="1155" spans="1:17" ht="29.5" x14ac:dyDescent="0.7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0">
        <f t="shared" ref="K1155:K1218" si="54">(((J1155/60)/60)/24)+DATE(1970,1,1)</f>
        <v>42143.714178240742</v>
      </c>
      <c r="L1155" s="10">
        <f t="shared" ref="L1155:L1218" si="55">(((I1155/60)/60)/24)+DATE(1970,1,1)</f>
        <v>42173.714178240742</v>
      </c>
      <c r="M1155">
        <f t="shared" ref="M1155:M1218" si="56">YEAR(L1155)</f>
        <v>2015</v>
      </c>
      <c r="N1155" t="b">
        <v>0</v>
      </c>
      <c r="O1155">
        <v>1</v>
      </c>
      <c r="P1155" t="b">
        <v>0</v>
      </c>
      <c r="Q1155" t="s">
        <v>8282</v>
      </c>
    </row>
    <row r="1156" spans="1:17" ht="44.25" x14ac:dyDescent="0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0">
        <f t="shared" si="54"/>
        <v>42223.108865740738</v>
      </c>
      <c r="L1156" s="10">
        <f t="shared" si="55"/>
        <v>42253.108865740738</v>
      </c>
      <c r="M1156">
        <f t="shared" si="56"/>
        <v>2015</v>
      </c>
      <c r="N1156" t="b">
        <v>0</v>
      </c>
      <c r="O1156">
        <v>3</v>
      </c>
      <c r="P1156" t="b">
        <v>0</v>
      </c>
      <c r="Q1156" t="s">
        <v>8282</v>
      </c>
    </row>
    <row r="1157" spans="1:17" ht="44.25" x14ac:dyDescent="0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0">
        <f t="shared" si="54"/>
        <v>41835.763981481483</v>
      </c>
      <c r="L1157" s="10">
        <f t="shared" si="55"/>
        <v>41865.763981481483</v>
      </c>
      <c r="M1157">
        <f t="shared" si="56"/>
        <v>2014</v>
      </c>
      <c r="N1157" t="b">
        <v>0</v>
      </c>
      <c r="O1157">
        <v>8</v>
      </c>
      <c r="P1157" t="b">
        <v>0</v>
      </c>
      <c r="Q1157" t="s">
        <v>8282</v>
      </c>
    </row>
    <row r="1158" spans="1:17" ht="44.25" x14ac:dyDescent="0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0">
        <f t="shared" si="54"/>
        <v>42029.07131944444</v>
      </c>
      <c r="L1158" s="10">
        <f t="shared" si="55"/>
        <v>42059.07131944444</v>
      </c>
      <c r="M1158">
        <f t="shared" si="56"/>
        <v>2015</v>
      </c>
      <c r="N1158" t="b">
        <v>0</v>
      </c>
      <c r="O1158">
        <v>0</v>
      </c>
      <c r="P1158" t="b">
        <v>0</v>
      </c>
      <c r="Q1158" t="s">
        <v>8282</v>
      </c>
    </row>
    <row r="1159" spans="1:17" ht="44.25" x14ac:dyDescent="0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0">
        <f t="shared" si="54"/>
        <v>41918.628240740742</v>
      </c>
      <c r="L1159" s="10">
        <f t="shared" si="55"/>
        <v>41978.669907407413</v>
      </c>
      <c r="M1159">
        <f t="shared" si="56"/>
        <v>2014</v>
      </c>
      <c r="N1159" t="b">
        <v>0</v>
      </c>
      <c r="O1159">
        <v>3</v>
      </c>
      <c r="P1159" t="b">
        <v>0</v>
      </c>
      <c r="Q1159" t="s">
        <v>8282</v>
      </c>
    </row>
    <row r="1160" spans="1:17" ht="44.25" x14ac:dyDescent="0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0">
        <f t="shared" si="54"/>
        <v>41952.09175925926</v>
      </c>
      <c r="L1160" s="10">
        <f t="shared" si="55"/>
        <v>41982.09175925926</v>
      </c>
      <c r="M1160">
        <f t="shared" si="56"/>
        <v>2014</v>
      </c>
      <c r="N1160" t="b">
        <v>0</v>
      </c>
      <c r="O1160">
        <v>3</v>
      </c>
      <c r="P1160" t="b">
        <v>0</v>
      </c>
      <c r="Q1160" t="s">
        <v>8282</v>
      </c>
    </row>
    <row r="1161" spans="1:17" ht="44.25" x14ac:dyDescent="0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0">
        <f t="shared" si="54"/>
        <v>42154.726446759261</v>
      </c>
      <c r="L1161" s="10">
        <f t="shared" si="55"/>
        <v>42185.65625</v>
      </c>
      <c r="M1161">
        <f t="shared" si="56"/>
        <v>2015</v>
      </c>
      <c r="N1161" t="b">
        <v>0</v>
      </c>
      <c r="O1161">
        <v>0</v>
      </c>
      <c r="P1161" t="b">
        <v>0</v>
      </c>
      <c r="Q1161" t="s">
        <v>8282</v>
      </c>
    </row>
    <row r="1162" spans="1:17" ht="44.25" x14ac:dyDescent="0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0">
        <f t="shared" si="54"/>
        <v>42061.154930555553</v>
      </c>
      <c r="L1162" s="10">
        <f t="shared" si="55"/>
        <v>42091.113263888896</v>
      </c>
      <c r="M1162">
        <f t="shared" si="56"/>
        <v>2015</v>
      </c>
      <c r="N1162" t="b">
        <v>0</v>
      </c>
      <c r="O1162">
        <v>19</v>
      </c>
      <c r="P1162" t="b">
        <v>0</v>
      </c>
      <c r="Q1162" t="s">
        <v>8282</v>
      </c>
    </row>
    <row r="1163" spans="1:17" ht="44.25" x14ac:dyDescent="0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0">
        <f t="shared" si="54"/>
        <v>42122.629502314812</v>
      </c>
      <c r="L1163" s="10">
        <f t="shared" si="55"/>
        <v>42143.629502314812</v>
      </c>
      <c r="M1163">
        <f t="shared" si="56"/>
        <v>2015</v>
      </c>
      <c r="N1163" t="b">
        <v>0</v>
      </c>
      <c r="O1163">
        <v>0</v>
      </c>
      <c r="P1163" t="b">
        <v>0</v>
      </c>
      <c r="Q1163" t="s">
        <v>8282</v>
      </c>
    </row>
    <row r="1164" spans="1:17" ht="59" x14ac:dyDescent="0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0">
        <f t="shared" si="54"/>
        <v>41876.683611111112</v>
      </c>
      <c r="L1164" s="10">
        <f t="shared" si="55"/>
        <v>41907.683611111112</v>
      </c>
      <c r="M1164">
        <f t="shared" si="56"/>
        <v>2014</v>
      </c>
      <c r="N1164" t="b">
        <v>0</v>
      </c>
      <c r="O1164">
        <v>2</v>
      </c>
      <c r="P1164" t="b">
        <v>0</v>
      </c>
      <c r="Q1164" t="s">
        <v>8282</v>
      </c>
    </row>
    <row r="1165" spans="1:17" ht="44.25" x14ac:dyDescent="0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0">
        <f t="shared" si="54"/>
        <v>41830.723611111112</v>
      </c>
      <c r="L1165" s="10">
        <f t="shared" si="55"/>
        <v>41860.723611111112</v>
      </c>
      <c r="M1165">
        <f t="shared" si="56"/>
        <v>2014</v>
      </c>
      <c r="N1165" t="b">
        <v>0</v>
      </c>
      <c r="O1165">
        <v>0</v>
      </c>
      <c r="P1165" t="b">
        <v>0</v>
      </c>
      <c r="Q1165" t="s">
        <v>8282</v>
      </c>
    </row>
    <row r="1166" spans="1:17" ht="59" x14ac:dyDescent="0.7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0">
        <f t="shared" si="54"/>
        <v>42509.724328703705</v>
      </c>
      <c r="L1166" s="10">
        <f t="shared" si="55"/>
        <v>42539.724328703705</v>
      </c>
      <c r="M1166">
        <f t="shared" si="56"/>
        <v>2016</v>
      </c>
      <c r="N1166" t="b">
        <v>0</v>
      </c>
      <c r="O1166">
        <v>0</v>
      </c>
      <c r="P1166" t="b">
        <v>0</v>
      </c>
      <c r="Q1166" t="s">
        <v>8282</v>
      </c>
    </row>
    <row r="1167" spans="1:17" ht="44.25" x14ac:dyDescent="0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0">
        <f t="shared" si="54"/>
        <v>41792.214467592588</v>
      </c>
      <c r="L1167" s="10">
        <f t="shared" si="55"/>
        <v>41826.214467592588</v>
      </c>
      <c r="M1167">
        <f t="shared" si="56"/>
        <v>2014</v>
      </c>
      <c r="N1167" t="b">
        <v>0</v>
      </c>
      <c r="O1167">
        <v>25</v>
      </c>
      <c r="P1167" t="b">
        <v>0</v>
      </c>
      <c r="Q1167" t="s">
        <v>8282</v>
      </c>
    </row>
    <row r="1168" spans="1:17" ht="44.25" x14ac:dyDescent="0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0">
        <f t="shared" si="54"/>
        <v>42150.485439814816</v>
      </c>
      <c r="L1168" s="10">
        <f t="shared" si="55"/>
        <v>42181.166666666672</v>
      </c>
      <c r="M1168">
        <f t="shared" si="56"/>
        <v>2015</v>
      </c>
      <c r="N1168" t="b">
        <v>0</v>
      </c>
      <c r="O1168">
        <v>8</v>
      </c>
      <c r="P1168" t="b">
        <v>0</v>
      </c>
      <c r="Q1168" t="s">
        <v>8282</v>
      </c>
    </row>
    <row r="1169" spans="1:17" ht="44.25" x14ac:dyDescent="0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0">
        <f t="shared" si="54"/>
        <v>41863.734895833331</v>
      </c>
      <c r="L1169" s="10">
        <f t="shared" si="55"/>
        <v>41894.734895833331</v>
      </c>
      <c r="M1169">
        <f t="shared" si="56"/>
        <v>2014</v>
      </c>
      <c r="N1169" t="b">
        <v>0</v>
      </c>
      <c r="O1169">
        <v>16</v>
      </c>
      <c r="P1169" t="b">
        <v>0</v>
      </c>
      <c r="Q1169" t="s">
        <v>8282</v>
      </c>
    </row>
    <row r="1170" spans="1:17" ht="44.25" x14ac:dyDescent="0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0">
        <f t="shared" si="54"/>
        <v>42605.053993055553</v>
      </c>
      <c r="L1170" s="10">
        <f t="shared" si="55"/>
        <v>42635.053993055553</v>
      </c>
      <c r="M1170">
        <f t="shared" si="56"/>
        <v>2016</v>
      </c>
      <c r="N1170" t="b">
        <v>0</v>
      </c>
      <c r="O1170">
        <v>3</v>
      </c>
      <c r="P1170" t="b">
        <v>0</v>
      </c>
      <c r="Q1170" t="s">
        <v>8282</v>
      </c>
    </row>
    <row r="1171" spans="1:17" ht="44.25" x14ac:dyDescent="0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0">
        <f t="shared" si="54"/>
        <v>42027.353738425925</v>
      </c>
      <c r="L1171" s="10">
        <f t="shared" si="55"/>
        <v>42057.353738425925</v>
      </c>
      <c r="M1171">
        <f t="shared" si="56"/>
        <v>2015</v>
      </c>
      <c r="N1171" t="b">
        <v>0</v>
      </c>
      <c r="O1171">
        <v>3</v>
      </c>
      <c r="P1171" t="b">
        <v>0</v>
      </c>
      <c r="Q1171" t="s">
        <v>8282</v>
      </c>
    </row>
    <row r="1172" spans="1:17" ht="44.25" x14ac:dyDescent="0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0">
        <f t="shared" si="54"/>
        <v>42124.893182870372</v>
      </c>
      <c r="L1172" s="10">
        <f t="shared" si="55"/>
        <v>42154.893182870372</v>
      </c>
      <c r="M1172">
        <f t="shared" si="56"/>
        <v>2015</v>
      </c>
      <c r="N1172" t="b">
        <v>0</v>
      </c>
      <c r="O1172">
        <v>2</v>
      </c>
      <c r="P1172" t="b">
        <v>0</v>
      </c>
      <c r="Q1172" t="s">
        <v>8282</v>
      </c>
    </row>
    <row r="1173" spans="1:17" ht="44.25" x14ac:dyDescent="0.7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0">
        <f t="shared" si="54"/>
        <v>41938.804710648146</v>
      </c>
      <c r="L1173" s="10">
        <f t="shared" si="55"/>
        <v>41956.846377314811</v>
      </c>
      <c r="M1173">
        <f t="shared" si="56"/>
        <v>2014</v>
      </c>
      <c r="N1173" t="b">
        <v>0</v>
      </c>
      <c r="O1173">
        <v>1</v>
      </c>
      <c r="P1173" t="b">
        <v>0</v>
      </c>
      <c r="Q1173" t="s">
        <v>8282</v>
      </c>
    </row>
    <row r="1174" spans="1:17" ht="29.5" x14ac:dyDescent="0.7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0">
        <f t="shared" si="54"/>
        <v>41841.682314814818</v>
      </c>
      <c r="L1174" s="10">
        <f t="shared" si="55"/>
        <v>41871.682314814818</v>
      </c>
      <c r="M1174">
        <f t="shared" si="56"/>
        <v>2014</v>
      </c>
      <c r="N1174" t="b">
        <v>0</v>
      </c>
      <c r="O1174">
        <v>0</v>
      </c>
      <c r="P1174" t="b">
        <v>0</v>
      </c>
      <c r="Q1174" t="s">
        <v>8282</v>
      </c>
    </row>
    <row r="1175" spans="1:17" ht="44.25" x14ac:dyDescent="0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0">
        <f t="shared" si="54"/>
        <v>42184.185844907406</v>
      </c>
      <c r="L1175" s="10">
        <f t="shared" si="55"/>
        <v>42219.185844907406</v>
      </c>
      <c r="M1175">
        <f t="shared" si="56"/>
        <v>2015</v>
      </c>
      <c r="N1175" t="b">
        <v>0</v>
      </c>
      <c r="O1175">
        <v>1</v>
      </c>
      <c r="P1175" t="b">
        <v>0</v>
      </c>
      <c r="Q1175" t="s">
        <v>8282</v>
      </c>
    </row>
    <row r="1176" spans="1:17" ht="44.25" x14ac:dyDescent="0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0">
        <f t="shared" si="54"/>
        <v>42468.84174768519</v>
      </c>
      <c r="L1176" s="10">
        <f t="shared" si="55"/>
        <v>42498.84174768519</v>
      </c>
      <c r="M1176">
        <f t="shared" si="56"/>
        <v>2016</v>
      </c>
      <c r="N1176" t="b">
        <v>0</v>
      </c>
      <c r="O1176">
        <v>19</v>
      </c>
      <c r="P1176" t="b">
        <v>0</v>
      </c>
      <c r="Q1176" t="s">
        <v>8282</v>
      </c>
    </row>
    <row r="1177" spans="1:17" ht="44.25" x14ac:dyDescent="0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0">
        <f t="shared" si="54"/>
        <v>42170.728460648148</v>
      </c>
      <c r="L1177" s="10">
        <f t="shared" si="55"/>
        <v>42200.728460648148</v>
      </c>
      <c r="M1177">
        <f t="shared" si="56"/>
        <v>2015</v>
      </c>
      <c r="N1177" t="b">
        <v>0</v>
      </c>
      <c r="O1177">
        <v>9</v>
      </c>
      <c r="P1177" t="b">
        <v>0</v>
      </c>
      <c r="Q1177" t="s">
        <v>8282</v>
      </c>
    </row>
    <row r="1178" spans="1:17" ht="59" x14ac:dyDescent="0.7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0">
        <f t="shared" si="54"/>
        <v>42746.019652777773</v>
      </c>
      <c r="L1178" s="10">
        <f t="shared" si="55"/>
        <v>42800.541666666672</v>
      </c>
      <c r="M1178">
        <f t="shared" si="56"/>
        <v>2017</v>
      </c>
      <c r="N1178" t="b">
        <v>0</v>
      </c>
      <c r="O1178">
        <v>1</v>
      </c>
      <c r="P1178" t="b">
        <v>0</v>
      </c>
      <c r="Q1178" t="s">
        <v>8282</v>
      </c>
    </row>
    <row r="1179" spans="1:17" ht="44.25" x14ac:dyDescent="0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0">
        <f t="shared" si="54"/>
        <v>41897.660833333335</v>
      </c>
      <c r="L1179" s="10">
        <f t="shared" si="55"/>
        <v>41927.660833333335</v>
      </c>
      <c r="M1179">
        <f t="shared" si="56"/>
        <v>2014</v>
      </c>
      <c r="N1179" t="b">
        <v>0</v>
      </c>
      <c r="O1179">
        <v>0</v>
      </c>
      <c r="P1179" t="b">
        <v>0</v>
      </c>
      <c r="Q1179" t="s">
        <v>8282</v>
      </c>
    </row>
    <row r="1180" spans="1:17" ht="44.25" x14ac:dyDescent="0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0">
        <f t="shared" si="54"/>
        <v>41837.905694444446</v>
      </c>
      <c r="L1180" s="10">
        <f t="shared" si="55"/>
        <v>41867.905694444446</v>
      </c>
      <c r="M1180">
        <f t="shared" si="56"/>
        <v>2014</v>
      </c>
      <c r="N1180" t="b">
        <v>0</v>
      </c>
      <c r="O1180">
        <v>1</v>
      </c>
      <c r="P1180" t="b">
        <v>0</v>
      </c>
      <c r="Q1180" t="s">
        <v>8282</v>
      </c>
    </row>
    <row r="1181" spans="1:17" ht="44.25" x14ac:dyDescent="0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0">
        <f t="shared" si="54"/>
        <v>42275.720219907409</v>
      </c>
      <c r="L1181" s="10">
        <f t="shared" si="55"/>
        <v>42305.720219907409</v>
      </c>
      <c r="M1181">
        <f t="shared" si="56"/>
        <v>2015</v>
      </c>
      <c r="N1181" t="b">
        <v>0</v>
      </c>
      <c r="O1181">
        <v>5</v>
      </c>
      <c r="P1181" t="b">
        <v>0</v>
      </c>
      <c r="Q1181" t="s">
        <v>8282</v>
      </c>
    </row>
    <row r="1182" spans="1:17" ht="44.25" x14ac:dyDescent="0.7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0">
        <f t="shared" si="54"/>
        <v>41781.806875000002</v>
      </c>
      <c r="L1182" s="10">
        <f t="shared" si="55"/>
        <v>41818.806875000002</v>
      </c>
      <c r="M1182">
        <f t="shared" si="56"/>
        <v>2014</v>
      </c>
      <c r="N1182" t="b">
        <v>0</v>
      </c>
      <c r="O1182">
        <v>85</v>
      </c>
      <c r="P1182" t="b">
        <v>0</v>
      </c>
      <c r="Q1182" t="s">
        <v>8282</v>
      </c>
    </row>
    <row r="1183" spans="1:17" ht="29.5" x14ac:dyDescent="0.7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0">
        <f t="shared" si="54"/>
        <v>42034.339363425926</v>
      </c>
      <c r="L1183" s="10">
        <f t="shared" si="55"/>
        <v>42064.339363425926</v>
      </c>
      <c r="M1183">
        <f t="shared" si="56"/>
        <v>2015</v>
      </c>
      <c r="N1183" t="b">
        <v>0</v>
      </c>
      <c r="O1183">
        <v>3</v>
      </c>
      <c r="P1183" t="b">
        <v>0</v>
      </c>
      <c r="Q1183" t="s">
        <v>8282</v>
      </c>
    </row>
    <row r="1184" spans="1:17" ht="59" x14ac:dyDescent="0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0">
        <f t="shared" si="54"/>
        <v>42728.827407407407</v>
      </c>
      <c r="L1184" s="10">
        <f t="shared" si="55"/>
        <v>42747.695833333331</v>
      </c>
      <c r="M1184">
        <f t="shared" si="56"/>
        <v>2017</v>
      </c>
      <c r="N1184" t="b">
        <v>0</v>
      </c>
      <c r="O1184">
        <v>4</v>
      </c>
      <c r="P1184" t="b">
        <v>0</v>
      </c>
      <c r="Q1184" t="s">
        <v>8282</v>
      </c>
    </row>
    <row r="1185" spans="1:17" ht="44.25" x14ac:dyDescent="0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0">
        <f t="shared" si="54"/>
        <v>42656.86137731481</v>
      </c>
      <c r="L1185" s="10">
        <f t="shared" si="55"/>
        <v>42676.165972222225</v>
      </c>
      <c r="M1185">
        <f t="shared" si="56"/>
        <v>2016</v>
      </c>
      <c r="N1185" t="b">
        <v>0</v>
      </c>
      <c r="O1185">
        <v>3</v>
      </c>
      <c r="P1185" t="b">
        <v>0</v>
      </c>
      <c r="Q1185" t="s">
        <v>8282</v>
      </c>
    </row>
    <row r="1186" spans="1:17" ht="44.25" x14ac:dyDescent="0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0">
        <f t="shared" si="54"/>
        <v>42741.599664351852</v>
      </c>
      <c r="L1186" s="10">
        <f t="shared" si="55"/>
        <v>42772.599664351852</v>
      </c>
      <c r="M1186">
        <f t="shared" si="56"/>
        <v>2017</v>
      </c>
      <c r="N1186" t="b">
        <v>0</v>
      </c>
      <c r="O1186">
        <v>375</v>
      </c>
      <c r="P1186" t="b">
        <v>1</v>
      </c>
      <c r="Q1186" t="s">
        <v>8283</v>
      </c>
    </row>
    <row r="1187" spans="1:17" ht="59" x14ac:dyDescent="0.7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0">
        <f t="shared" si="54"/>
        <v>42130.865150462967</v>
      </c>
      <c r="L1187" s="10">
        <f t="shared" si="55"/>
        <v>42163.166666666672</v>
      </c>
      <c r="M1187">
        <f t="shared" si="56"/>
        <v>2015</v>
      </c>
      <c r="N1187" t="b">
        <v>0</v>
      </c>
      <c r="O1187">
        <v>111</v>
      </c>
      <c r="P1187" t="b">
        <v>1</v>
      </c>
      <c r="Q1187" t="s">
        <v>8283</v>
      </c>
    </row>
    <row r="1188" spans="1:17" ht="44.25" x14ac:dyDescent="0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0">
        <f t="shared" si="54"/>
        <v>42123.86336805555</v>
      </c>
      <c r="L1188" s="10">
        <f t="shared" si="55"/>
        <v>42156.945833333331</v>
      </c>
      <c r="M1188">
        <f t="shared" si="56"/>
        <v>2015</v>
      </c>
      <c r="N1188" t="b">
        <v>0</v>
      </c>
      <c r="O1188">
        <v>123</v>
      </c>
      <c r="P1188" t="b">
        <v>1</v>
      </c>
      <c r="Q1188" t="s">
        <v>8283</v>
      </c>
    </row>
    <row r="1189" spans="1:17" ht="44.25" x14ac:dyDescent="0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0">
        <f t="shared" si="54"/>
        <v>42109.894942129627</v>
      </c>
      <c r="L1189" s="10">
        <f t="shared" si="55"/>
        <v>42141.75</v>
      </c>
      <c r="M1189">
        <f t="shared" si="56"/>
        <v>2015</v>
      </c>
      <c r="N1189" t="b">
        <v>0</v>
      </c>
      <c r="O1189">
        <v>70</v>
      </c>
      <c r="P1189" t="b">
        <v>1</v>
      </c>
      <c r="Q1189" t="s">
        <v>8283</v>
      </c>
    </row>
    <row r="1190" spans="1:17" ht="44.25" x14ac:dyDescent="0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0">
        <f t="shared" si="54"/>
        <v>42711.700694444444</v>
      </c>
      <c r="L1190" s="10">
        <f t="shared" si="55"/>
        <v>42732.700694444444</v>
      </c>
      <c r="M1190">
        <f t="shared" si="56"/>
        <v>2016</v>
      </c>
      <c r="N1190" t="b">
        <v>0</v>
      </c>
      <c r="O1190">
        <v>85</v>
      </c>
      <c r="P1190" t="b">
        <v>1</v>
      </c>
      <c r="Q1190" t="s">
        <v>8283</v>
      </c>
    </row>
    <row r="1191" spans="1:17" ht="44.25" x14ac:dyDescent="0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0">
        <f t="shared" si="54"/>
        <v>42529.979108796295</v>
      </c>
      <c r="L1191" s="10">
        <f t="shared" si="55"/>
        <v>42550.979108796295</v>
      </c>
      <c r="M1191">
        <f t="shared" si="56"/>
        <v>2016</v>
      </c>
      <c r="N1191" t="b">
        <v>0</v>
      </c>
      <c r="O1191">
        <v>86</v>
      </c>
      <c r="P1191" t="b">
        <v>1</v>
      </c>
      <c r="Q1191" t="s">
        <v>8283</v>
      </c>
    </row>
    <row r="1192" spans="1:17" ht="29.5" x14ac:dyDescent="0.7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0">
        <f t="shared" si="54"/>
        <v>41852.665798611109</v>
      </c>
      <c r="L1192" s="10">
        <f t="shared" si="55"/>
        <v>41882.665798611109</v>
      </c>
      <c r="M1192">
        <f t="shared" si="56"/>
        <v>2014</v>
      </c>
      <c r="N1192" t="b">
        <v>0</v>
      </c>
      <c r="O1192">
        <v>13</v>
      </c>
      <c r="P1192" t="b">
        <v>1</v>
      </c>
      <c r="Q1192" t="s">
        <v>8283</v>
      </c>
    </row>
    <row r="1193" spans="1:17" ht="44.25" x14ac:dyDescent="0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0">
        <f t="shared" si="54"/>
        <v>42419.603703703702</v>
      </c>
      <c r="L1193" s="10">
        <f t="shared" si="55"/>
        <v>42449.562037037031</v>
      </c>
      <c r="M1193">
        <f t="shared" si="56"/>
        <v>2016</v>
      </c>
      <c r="N1193" t="b">
        <v>0</v>
      </c>
      <c r="O1193">
        <v>33</v>
      </c>
      <c r="P1193" t="b">
        <v>1</v>
      </c>
      <c r="Q1193" t="s">
        <v>8283</v>
      </c>
    </row>
    <row r="1194" spans="1:17" ht="29.5" x14ac:dyDescent="0.7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0">
        <f t="shared" si="54"/>
        <v>42747.506689814814</v>
      </c>
      <c r="L1194" s="10">
        <f t="shared" si="55"/>
        <v>42777.506689814814</v>
      </c>
      <c r="M1194">
        <f t="shared" si="56"/>
        <v>2017</v>
      </c>
      <c r="N1194" t="b">
        <v>0</v>
      </c>
      <c r="O1194">
        <v>15</v>
      </c>
      <c r="P1194" t="b">
        <v>1</v>
      </c>
      <c r="Q1194" t="s">
        <v>8283</v>
      </c>
    </row>
    <row r="1195" spans="1:17" ht="59" x14ac:dyDescent="0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0">
        <f t="shared" si="54"/>
        <v>42409.776076388895</v>
      </c>
      <c r="L1195" s="10">
        <f t="shared" si="55"/>
        <v>42469.734409722223</v>
      </c>
      <c r="M1195">
        <f t="shared" si="56"/>
        <v>2016</v>
      </c>
      <c r="N1195" t="b">
        <v>0</v>
      </c>
      <c r="O1195">
        <v>273</v>
      </c>
      <c r="P1195" t="b">
        <v>1</v>
      </c>
      <c r="Q1195" t="s">
        <v>8283</v>
      </c>
    </row>
    <row r="1196" spans="1:17" ht="44.25" x14ac:dyDescent="0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0">
        <f t="shared" si="54"/>
        <v>42072.488182870366</v>
      </c>
      <c r="L1196" s="10">
        <f t="shared" si="55"/>
        <v>42102.488182870366</v>
      </c>
      <c r="M1196">
        <f t="shared" si="56"/>
        <v>2015</v>
      </c>
      <c r="N1196" t="b">
        <v>0</v>
      </c>
      <c r="O1196">
        <v>714</v>
      </c>
      <c r="P1196" t="b">
        <v>1</v>
      </c>
      <c r="Q1196" t="s">
        <v>8283</v>
      </c>
    </row>
    <row r="1197" spans="1:17" ht="59" x14ac:dyDescent="0.7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0">
        <f t="shared" si="54"/>
        <v>42298.34783564815</v>
      </c>
      <c r="L1197" s="10">
        <f t="shared" si="55"/>
        <v>42358.375</v>
      </c>
      <c r="M1197">
        <f t="shared" si="56"/>
        <v>2015</v>
      </c>
      <c r="N1197" t="b">
        <v>0</v>
      </c>
      <c r="O1197">
        <v>170</v>
      </c>
      <c r="P1197" t="b">
        <v>1</v>
      </c>
      <c r="Q1197" t="s">
        <v>8283</v>
      </c>
    </row>
    <row r="1198" spans="1:17" ht="29.5" x14ac:dyDescent="0.7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0">
        <f t="shared" si="54"/>
        <v>42326.818738425922</v>
      </c>
      <c r="L1198" s="10">
        <f t="shared" si="55"/>
        <v>42356.818738425922</v>
      </c>
      <c r="M1198">
        <f t="shared" si="56"/>
        <v>2015</v>
      </c>
      <c r="N1198" t="b">
        <v>0</v>
      </c>
      <c r="O1198">
        <v>512</v>
      </c>
      <c r="P1198" t="b">
        <v>1</v>
      </c>
      <c r="Q1198" t="s">
        <v>8283</v>
      </c>
    </row>
    <row r="1199" spans="1:17" ht="59" x14ac:dyDescent="0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0">
        <f t="shared" si="54"/>
        <v>42503.66474537037</v>
      </c>
      <c r="L1199" s="10">
        <f t="shared" si="55"/>
        <v>42534.249305555553</v>
      </c>
      <c r="M1199">
        <f t="shared" si="56"/>
        <v>2016</v>
      </c>
      <c r="N1199" t="b">
        <v>0</v>
      </c>
      <c r="O1199">
        <v>314</v>
      </c>
      <c r="P1199" t="b">
        <v>1</v>
      </c>
      <c r="Q1199" t="s">
        <v>8283</v>
      </c>
    </row>
    <row r="1200" spans="1:17" ht="44.25" x14ac:dyDescent="0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0">
        <f t="shared" si="54"/>
        <v>42333.619050925925</v>
      </c>
      <c r="L1200" s="10">
        <f t="shared" si="55"/>
        <v>42369.125</v>
      </c>
      <c r="M1200">
        <f t="shared" si="56"/>
        <v>2015</v>
      </c>
      <c r="N1200" t="b">
        <v>0</v>
      </c>
      <c r="O1200">
        <v>167</v>
      </c>
      <c r="P1200" t="b">
        <v>1</v>
      </c>
      <c r="Q1200" t="s">
        <v>8283</v>
      </c>
    </row>
    <row r="1201" spans="1:17" ht="44.25" x14ac:dyDescent="0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0">
        <f t="shared" si="54"/>
        <v>42161.770833333328</v>
      </c>
      <c r="L1201" s="10">
        <f t="shared" si="55"/>
        <v>42193.770833333328</v>
      </c>
      <c r="M1201">
        <f t="shared" si="56"/>
        <v>2015</v>
      </c>
      <c r="N1201" t="b">
        <v>0</v>
      </c>
      <c r="O1201">
        <v>9</v>
      </c>
      <c r="P1201" t="b">
        <v>1</v>
      </c>
      <c r="Q1201" t="s">
        <v>8283</v>
      </c>
    </row>
    <row r="1202" spans="1:17" ht="44.25" x14ac:dyDescent="0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0">
        <f t="shared" si="54"/>
        <v>42089.477500000001</v>
      </c>
      <c r="L1202" s="10">
        <f t="shared" si="55"/>
        <v>42110.477500000001</v>
      </c>
      <c r="M1202">
        <f t="shared" si="56"/>
        <v>2015</v>
      </c>
      <c r="N1202" t="b">
        <v>0</v>
      </c>
      <c r="O1202">
        <v>103</v>
      </c>
      <c r="P1202" t="b">
        <v>1</v>
      </c>
      <c r="Q1202" t="s">
        <v>8283</v>
      </c>
    </row>
    <row r="1203" spans="1:17" ht="44.25" x14ac:dyDescent="0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0">
        <f t="shared" si="54"/>
        <v>42536.60701388889</v>
      </c>
      <c r="L1203" s="10">
        <f t="shared" si="55"/>
        <v>42566.60701388889</v>
      </c>
      <c r="M1203">
        <f t="shared" si="56"/>
        <v>2016</v>
      </c>
      <c r="N1203" t="b">
        <v>0</v>
      </c>
      <c r="O1203">
        <v>111</v>
      </c>
      <c r="P1203" t="b">
        <v>1</v>
      </c>
      <c r="Q1203" t="s">
        <v>8283</v>
      </c>
    </row>
    <row r="1204" spans="1:17" ht="44.25" x14ac:dyDescent="0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0">
        <f t="shared" si="54"/>
        <v>42152.288819444439</v>
      </c>
      <c r="L1204" s="10">
        <f t="shared" si="55"/>
        <v>42182.288819444439</v>
      </c>
      <c r="M1204">
        <f t="shared" si="56"/>
        <v>2015</v>
      </c>
      <c r="N1204" t="b">
        <v>0</v>
      </c>
      <c r="O1204">
        <v>271</v>
      </c>
      <c r="P1204" t="b">
        <v>1</v>
      </c>
      <c r="Q1204" t="s">
        <v>8283</v>
      </c>
    </row>
    <row r="1205" spans="1:17" ht="44.25" x14ac:dyDescent="0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0">
        <f t="shared" si="54"/>
        <v>42125.614895833336</v>
      </c>
      <c r="L1205" s="10">
        <f t="shared" si="55"/>
        <v>42155.614895833336</v>
      </c>
      <c r="M1205">
        <f t="shared" si="56"/>
        <v>2015</v>
      </c>
      <c r="N1205" t="b">
        <v>0</v>
      </c>
      <c r="O1205">
        <v>101</v>
      </c>
      <c r="P1205" t="b">
        <v>1</v>
      </c>
      <c r="Q1205" t="s">
        <v>8283</v>
      </c>
    </row>
    <row r="1206" spans="1:17" ht="44.25" x14ac:dyDescent="0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0">
        <f t="shared" si="54"/>
        <v>42297.748067129629</v>
      </c>
      <c r="L1206" s="10">
        <f t="shared" si="55"/>
        <v>42342.208333333328</v>
      </c>
      <c r="M1206">
        <f t="shared" si="56"/>
        <v>2015</v>
      </c>
      <c r="N1206" t="b">
        <v>0</v>
      </c>
      <c r="O1206">
        <v>57</v>
      </c>
      <c r="P1206" t="b">
        <v>1</v>
      </c>
      <c r="Q1206" t="s">
        <v>8283</v>
      </c>
    </row>
    <row r="1207" spans="1:17" ht="44.25" x14ac:dyDescent="0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0">
        <f t="shared" si="54"/>
        <v>42138.506377314814</v>
      </c>
      <c r="L1207" s="10">
        <f t="shared" si="55"/>
        <v>42168.506377314814</v>
      </c>
      <c r="M1207">
        <f t="shared" si="56"/>
        <v>2015</v>
      </c>
      <c r="N1207" t="b">
        <v>0</v>
      </c>
      <c r="O1207">
        <v>62</v>
      </c>
      <c r="P1207" t="b">
        <v>1</v>
      </c>
      <c r="Q1207" t="s">
        <v>8283</v>
      </c>
    </row>
    <row r="1208" spans="1:17" ht="44.25" x14ac:dyDescent="0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0">
        <f t="shared" si="54"/>
        <v>42772.776076388895</v>
      </c>
      <c r="L1208" s="10">
        <f t="shared" si="55"/>
        <v>42805.561805555553</v>
      </c>
      <c r="M1208">
        <f t="shared" si="56"/>
        <v>2017</v>
      </c>
      <c r="N1208" t="b">
        <v>0</v>
      </c>
      <c r="O1208">
        <v>32</v>
      </c>
      <c r="P1208" t="b">
        <v>1</v>
      </c>
      <c r="Q1208" t="s">
        <v>8283</v>
      </c>
    </row>
    <row r="1209" spans="1:17" ht="29.5" x14ac:dyDescent="0.7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0">
        <f t="shared" si="54"/>
        <v>42430.430243055554</v>
      </c>
      <c r="L1209" s="10">
        <f t="shared" si="55"/>
        <v>42460.416666666672</v>
      </c>
      <c r="M1209">
        <f t="shared" si="56"/>
        <v>2016</v>
      </c>
      <c r="N1209" t="b">
        <v>0</v>
      </c>
      <c r="O1209">
        <v>141</v>
      </c>
      <c r="P1209" t="b">
        <v>1</v>
      </c>
      <c r="Q1209" t="s">
        <v>8283</v>
      </c>
    </row>
    <row r="1210" spans="1:17" ht="59" x14ac:dyDescent="0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0">
        <f t="shared" si="54"/>
        <v>42423.709074074075</v>
      </c>
      <c r="L1210" s="10">
        <f t="shared" si="55"/>
        <v>42453.667407407411</v>
      </c>
      <c r="M1210">
        <f t="shared" si="56"/>
        <v>2016</v>
      </c>
      <c r="N1210" t="b">
        <v>0</v>
      </c>
      <c r="O1210">
        <v>75</v>
      </c>
      <c r="P1210" t="b">
        <v>1</v>
      </c>
      <c r="Q1210" t="s">
        <v>8283</v>
      </c>
    </row>
    <row r="1211" spans="1:17" ht="44.25" x14ac:dyDescent="0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0">
        <f t="shared" si="54"/>
        <v>42761.846122685187</v>
      </c>
      <c r="L1211" s="10">
        <f t="shared" si="55"/>
        <v>42791.846122685187</v>
      </c>
      <c r="M1211">
        <f t="shared" si="56"/>
        <v>2017</v>
      </c>
      <c r="N1211" t="b">
        <v>0</v>
      </c>
      <c r="O1211">
        <v>46</v>
      </c>
      <c r="P1211" t="b">
        <v>1</v>
      </c>
      <c r="Q1211" t="s">
        <v>8283</v>
      </c>
    </row>
    <row r="1212" spans="1:17" ht="29.5" x14ac:dyDescent="0.7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0">
        <f t="shared" si="54"/>
        <v>42132.941805555558</v>
      </c>
      <c r="L1212" s="10">
        <f t="shared" si="55"/>
        <v>42155.875</v>
      </c>
      <c r="M1212">
        <f t="shared" si="56"/>
        <v>2015</v>
      </c>
      <c r="N1212" t="b">
        <v>0</v>
      </c>
      <c r="O1212">
        <v>103</v>
      </c>
      <c r="P1212" t="b">
        <v>1</v>
      </c>
      <c r="Q1212" t="s">
        <v>8283</v>
      </c>
    </row>
    <row r="1213" spans="1:17" ht="44.25" x14ac:dyDescent="0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0">
        <f t="shared" si="54"/>
        <v>42515.866446759261</v>
      </c>
      <c r="L1213" s="10">
        <f t="shared" si="55"/>
        <v>42530.866446759261</v>
      </c>
      <c r="M1213">
        <f t="shared" si="56"/>
        <v>2016</v>
      </c>
      <c r="N1213" t="b">
        <v>0</v>
      </c>
      <c r="O1213">
        <v>6</v>
      </c>
      <c r="P1213" t="b">
        <v>1</v>
      </c>
      <c r="Q1213" t="s">
        <v>8283</v>
      </c>
    </row>
    <row r="1214" spans="1:17" ht="59" x14ac:dyDescent="0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0">
        <f t="shared" si="54"/>
        <v>42318.950173611112</v>
      </c>
      <c r="L1214" s="10">
        <f t="shared" si="55"/>
        <v>42335.041666666672</v>
      </c>
      <c r="M1214">
        <f t="shared" si="56"/>
        <v>2015</v>
      </c>
      <c r="N1214" t="b">
        <v>0</v>
      </c>
      <c r="O1214">
        <v>83</v>
      </c>
      <c r="P1214" t="b">
        <v>1</v>
      </c>
      <c r="Q1214" t="s">
        <v>8283</v>
      </c>
    </row>
    <row r="1215" spans="1:17" ht="59" x14ac:dyDescent="0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0">
        <f t="shared" si="54"/>
        <v>42731.755787037036</v>
      </c>
      <c r="L1215" s="10">
        <f t="shared" si="55"/>
        <v>42766.755787037036</v>
      </c>
      <c r="M1215">
        <f t="shared" si="56"/>
        <v>2017</v>
      </c>
      <c r="N1215" t="b">
        <v>0</v>
      </c>
      <c r="O1215">
        <v>108</v>
      </c>
      <c r="P1215" t="b">
        <v>1</v>
      </c>
      <c r="Q1215" t="s">
        <v>8283</v>
      </c>
    </row>
    <row r="1216" spans="1:17" ht="59" x14ac:dyDescent="0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0">
        <f t="shared" si="54"/>
        <v>42104.840335648143</v>
      </c>
      <c r="L1216" s="10">
        <f t="shared" si="55"/>
        <v>42164.840335648143</v>
      </c>
      <c r="M1216">
        <f t="shared" si="56"/>
        <v>2015</v>
      </c>
      <c r="N1216" t="b">
        <v>0</v>
      </c>
      <c r="O1216">
        <v>25</v>
      </c>
      <c r="P1216" t="b">
        <v>1</v>
      </c>
      <c r="Q1216" t="s">
        <v>8283</v>
      </c>
    </row>
    <row r="1217" spans="1:17" ht="44.25" x14ac:dyDescent="0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0">
        <f t="shared" si="54"/>
        <v>41759.923101851848</v>
      </c>
      <c r="L1217" s="10">
        <f t="shared" si="55"/>
        <v>41789.923101851848</v>
      </c>
      <c r="M1217">
        <f t="shared" si="56"/>
        <v>2014</v>
      </c>
      <c r="N1217" t="b">
        <v>0</v>
      </c>
      <c r="O1217">
        <v>549</v>
      </c>
      <c r="P1217" t="b">
        <v>1</v>
      </c>
      <c r="Q1217" t="s">
        <v>8283</v>
      </c>
    </row>
    <row r="1218" spans="1:17" ht="29.5" x14ac:dyDescent="0.7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0">
        <f t="shared" si="54"/>
        <v>42247.616400462968</v>
      </c>
      <c r="L1218" s="10">
        <f t="shared" si="55"/>
        <v>42279.960416666669</v>
      </c>
      <c r="M1218">
        <f t="shared" si="56"/>
        <v>2015</v>
      </c>
      <c r="N1218" t="b">
        <v>0</v>
      </c>
      <c r="O1218">
        <v>222</v>
      </c>
      <c r="P1218" t="b">
        <v>1</v>
      </c>
      <c r="Q1218" t="s">
        <v>8283</v>
      </c>
    </row>
    <row r="1219" spans="1:17" ht="44.25" x14ac:dyDescent="0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0">
        <f t="shared" ref="K1219:K1282" si="57">(((J1219/60)/60)/24)+DATE(1970,1,1)</f>
        <v>42535.809490740736</v>
      </c>
      <c r="L1219" s="10">
        <f t="shared" ref="L1219:L1282" si="58">(((I1219/60)/60)/24)+DATE(1970,1,1)</f>
        <v>42565.809490740736</v>
      </c>
      <c r="M1219">
        <f t="shared" ref="M1219:M1282" si="59">YEAR(L1219)</f>
        <v>2016</v>
      </c>
      <c r="N1219" t="b">
        <v>0</v>
      </c>
      <c r="O1219">
        <v>183</v>
      </c>
      <c r="P1219" t="b">
        <v>1</v>
      </c>
      <c r="Q1219" t="s">
        <v>8283</v>
      </c>
    </row>
    <row r="1220" spans="1:17" ht="59" x14ac:dyDescent="0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0">
        <f t="shared" si="57"/>
        <v>42278.662037037036</v>
      </c>
      <c r="L1220" s="10">
        <f t="shared" si="58"/>
        <v>42309.125</v>
      </c>
      <c r="M1220">
        <f t="shared" si="59"/>
        <v>2015</v>
      </c>
      <c r="N1220" t="b">
        <v>0</v>
      </c>
      <c r="O1220">
        <v>89</v>
      </c>
      <c r="P1220" t="b">
        <v>1</v>
      </c>
      <c r="Q1220" t="s">
        <v>8283</v>
      </c>
    </row>
    <row r="1221" spans="1:17" ht="29.5" x14ac:dyDescent="0.7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0">
        <f t="shared" si="57"/>
        <v>42633.461956018517</v>
      </c>
      <c r="L1221" s="10">
        <f t="shared" si="58"/>
        <v>42663.461956018517</v>
      </c>
      <c r="M1221">
        <f t="shared" si="59"/>
        <v>2016</v>
      </c>
      <c r="N1221" t="b">
        <v>0</v>
      </c>
      <c r="O1221">
        <v>253</v>
      </c>
      <c r="P1221" t="b">
        <v>1</v>
      </c>
      <c r="Q1221" t="s">
        <v>8283</v>
      </c>
    </row>
    <row r="1222" spans="1:17" ht="44.25" x14ac:dyDescent="0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0">
        <f t="shared" si="57"/>
        <v>42211.628611111111</v>
      </c>
      <c r="L1222" s="10">
        <f t="shared" si="58"/>
        <v>42241.628611111111</v>
      </c>
      <c r="M1222">
        <f t="shared" si="59"/>
        <v>2015</v>
      </c>
      <c r="N1222" t="b">
        <v>0</v>
      </c>
      <c r="O1222">
        <v>140</v>
      </c>
      <c r="P1222" t="b">
        <v>1</v>
      </c>
      <c r="Q1222" t="s">
        <v>8283</v>
      </c>
    </row>
    <row r="1223" spans="1:17" ht="44.25" x14ac:dyDescent="0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0">
        <f t="shared" si="57"/>
        <v>42680.47555555556</v>
      </c>
      <c r="L1223" s="10">
        <f t="shared" si="58"/>
        <v>42708</v>
      </c>
      <c r="M1223">
        <f t="shared" si="59"/>
        <v>2016</v>
      </c>
      <c r="N1223" t="b">
        <v>0</v>
      </c>
      <c r="O1223">
        <v>103</v>
      </c>
      <c r="P1223" t="b">
        <v>1</v>
      </c>
      <c r="Q1223" t="s">
        <v>8283</v>
      </c>
    </row>
    <row r="1224" spans="1:17" ht="29.5" x14ac:dyDescent="0.7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0">
        <f t="shared" si="57"/>
        <v>42430.720451388886</v>
      </c>
      <c r="L1224" s="10">
        <f t="shared" si="58"/>
        <v>42461.166666666672</v>
      </c>
      <c r="M1224">
        <f t="shared" si="59"/>
        <v>2016</v>
      </c>
      <c r="N1224" t="b">
        <v>0</v>
      </c>
      <c r="O1224">
        <v>138</v>
      </c>
      <c r="P1224" t="b">
        <v>1</v>
      </c>
      <c r="Q1224" t="s">
        <v>8283</v>
      </c>
    </row>
    <row r="1225" spans="1:17" ht="44.25" x14ac:dyDescent="0.7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0">
        <f t="shared" si="57"/>
        <v>42654.177187499998</v>
      </c>
      <c r="L1225" s="10">
        <f t="shared" si="58"/>
        <v>42684.218854166669</v>
      </c>
      <c r="M1225">
        <f t="shared" si="59"/>
        <v>2016</v>
      </c>
      <c r="N1225" t="b">
        <v>0</v>
      </c>
      <c r="O1225">
        <v>191</v>
      </c>
      <c r="P1225" t="b">
        <v>1</v>
      </c>
      <c r="Q1225" t="s">
        <v>8283</v>
      </c>
    </row>
    <row r="1226" spans="1:17" ht="29.5" x14ac:dyDescent="0.7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0">
        <f t="shared" si="57"/>
        <v>41736.549791666665</v>
      </c>
      <c r="L1226" s="10">
        <f t="shared" si="58"/>
        <v>41796.549791666665</v>
      </c>
      <c r="M1226">
        <f t="shared" si="59"/>
        <v>2014</v>
      </c>
      <c r="N1226" t="b">
        <v>0</v>
      </c>
      <c r="O1226">
        <v>18</v>
      </c>
      <c r="P1226" t="b">
        <v>0</v>
      </c>
      <c r="Q1226" t="s">
        <v>8284</v>
      </c>
    </row>
    <row r="1227" spans="1:17" ht="44.25" x14ac:dyDescent="0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0">
        <f t="shared" si="57"/>
        <v>41509.905995370369</v>
      </c>
      <c r="L1227" s="10">
        <f t="shared" si="58"/>
        <v>41569.905995370369</v>
      </c>
      <c r="M1227">
        <f t="shared" si="59"/>
        <v>2013</v>
      </c>
      <c r="N1227" t="b">
        <v>0</v>
      </c>
      <c r="O1227">
        <v>3</v>
      </c>
      <c r="P1227" t="b">
        <v>0</v>
      </c>
      <c r="Q1227" t="s">
        <v>8284</v>
      </c>
    </row>
    <row r="1228" spans="1:17" ht="44.25" x14ac:dyDescent="0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0">
        <f t="shared" si="57"/>
        <v>41715.874780092592</v>
      </c>
      <c r="L1228" s="10">
        <f t="shared" si="58"/>
        <v>41750.041666666664</v>
      </c>
      <c r="M1228">
        <f t="shared" si="59"/>
        <v>2014</v>
      </c>
      <c r="N1228" t="b">
        <v>0</v>
      </c>
      <c r="O1228">
        <v>40</v>
      </c>
      <c r="P1228" t="b">
        <v>0</v>
      </c>
      <c r="Q1228" t="s">
        <v>8284</v>
      </c>
    </row>
    <row r="1229" spans="1:17" ht="44.25" x14ac:dyDescent="0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0">
        <f t="shared" si="57"/>
        <v>41827.919166666667</v>
      </c>
      <c r="L1229" s="10">
        <f t="shared" si="58"/>
        <v>41858.291666666664</v>
      </c>
      <c r="M1229">
        <f t="shared" si="59"/>
        <v>2014</v>
      </c>
      <c r="N1229" t="b">
        <v>0</v>
      </c>
      <c r="O1229">
        <v>0</v>
      </c>
      <c r="P1229" t="b">
        <v>0</v>
      </c>
      <c r="Q1229" t="s">
        <v>8284</v>
      </c>
    </row>
    <row r="1230" spans="1:17" ht="44.25" x14ac:dyDescent="0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0">
        <f t="shared" si="57"/>
        <v>40754.729259259257</v>
      </c>
      <c r="L1230" s="10">
        <f t="shared" si="58"/>
        <v>40814.729259259257</v>
      </c>
      <c r="M1230">
        <f t="shared" si="59"/>
        <v>2011</v>
      </c>
      <c r="N1230" t="b">
        <v>0</v>
      </c>
      <c r="O1230">
        <v>24</v>
      </c>
      <c r="P1230" t="b">
        <v>0</v>
      </c>
      <c r="Q1230" t="s">
        <v>8284</v>
      </c>
    </row>
    <row r="1231" spans="1:17" ht="59" x14ac:dyDescent="0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0">
        <f t="shared" si="57"/>
        <v>40985.459803240738</v>
      </c>
      <c r="L1231" s="10">
        <f t="shared" si="58"/>
        <v>41015.666666666664</v>
      </c>
      <c r="M1231">
        <f t="shared" si="59"/>
        <v>2012</v>
      </c>
      <c r="N1231" t="b">
        <v>0</v>
      </c>
      <c r="O1231">
        <v>1</v>
      </c>
      <c r="P1231" t="b">
        <v>0</v>
      </c>
      <c r="Q1231" t="s">
        <v>8284</v>
      </c>
    </row>
    <row r="1232" spans="1:17" ht="44.25" x14ac:dyDescent="0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0">
        <f t="shared" si="57"/>
        <v>40568.972569444442</v>
      </c>
      <c r="L1232" s="10">
        <f t="shared" si="58"/>
        <v>40598.972569444442</v>
      </c>
      <c r="M1232">
        <f t="shared" si="59"/>
        <v>2011</v>
      </c>
      <c r="N1232" t="b">
        <v>0</v>
      </c>
      <c r="O1232">
        <v>0</v>
      </c>
      <c r="P1232" t="b">
        <v>0</v>
      </c>
      <c r="Q1232" t="s">
        <v>8284</v>
      </c>
    </row>
    <row r="1233" spans="1:17" ht="44.25" x14ac:dyDescent="0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0">
        <f t="shared" si="57"/>
        <v>42193.941759259258</v>
      </c>
      <c r="L1233" s="10">
        <f t="shared" si="58"/>
        <v>42244.041666666672</v>
      </c>
      <c r="M1233">
        <f t="shared" si="59"/>
        <v>2015</v>
      </c>
      <c r="N1233" t="b">
        <v>0</v>
      </c>
      <c r="O1233">
        <v>0</v>
      </c>
      <c r="P1233" t="b">
        <v>0</v>
      </c>
      <c r="Q1233" t="s">
        <v>8284</v>
      </c>
    </row>
    <row r="1234" spans="1:17" ht="44.25" x14ac:dyDescent="0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0">
        <f t="shared" si="57"/>
        <v>41506.848032407412</v>
      </c>
      <c r="L1234" s="10">
        <f t="shared" si="58"/>
        <v>41553.848032407412</v>
      </c>
      <c r="M1234">
        <f t="shared" si="59"/>
        <v>2013</v>
      </c>
      <c r="N1234" t="b">
        <v>0</v>
      </c>
      <c r="O1234">
        <v>1</v>
      </c>
      <c r="P1234" t="b">
        <v>0</v>
      </c>
      <c r="Q1234" t="s">
        <v>8284</v>
      </c>
    </row>
    <row r="1235" spans="1:17" ht="44.25" x14ac:dyDescent="0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0">
        <f t="shared" si="57"/>
        <v>40939.948773148149</v>
      </c>
      <c r="L1235" s="10">
        <f t="shared" si="58"/>
        <v>40960.948773148149</v>
      </c>
      <c r="M1235">
        <f t="shared" si="59"/>
        <v>2012</v>
      </c>
      <c r="N1235" t="b">
        <v>0</v>
      </c>
      <c r="O1235">
        <v>6</v>
      </c>
      <c r="P1235" t="b">
        <v>0</v>
      </c>
      <c r="Q1235" t="s">
        <v>8284</v>
      </c>
    </row>
    <row r="1236" spans="1:17" ht="44.25" x14ac:dyDescent="0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0">
        <f t="shared" si="57"/>
        <v>42007.788680555561</v>
      </c>
      <c r="L1236" s="10">
        <f t="shared" si="58"/>
        <v>42037.788680555561</v>
      </c>
      <c r="M1236">
        <f t="shared" si="59"/>
        <v>2015</v>
      </c>
      <c r="N1236" t="b">
        <v>0</v>
      </c>
      <c r="O1236">
        <v>0</v>
      </c>
      <c r="P1236" t="b">
        <v>0</v>
      </c>
      <c r="Q1236" t="s">
        <v>8284</v>
      </c>
    </row>
    <row r="1237" spans="1:17" ht="44.25" x14ac:dyDescent="0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0">
        <f t="shared" si="57"/>
        <v>41583.135405092595</v>
      </c>
      <c r="L1237" s="10">
        <f t="shared" si="58"/>
        <v>41623.135405092595</v>
      </c>
      <c r="M1237">
        <f t="shared" si="59"/>
        <v>2013</v>
      </c>
      <c r="N1237" t="b">
        <v>0</v>
      </c>
      <c r="O1237">
        <v>6</v>
      </c>
      <c r="P1237" t="b">
        <v>0</v>
      </c>
      <c r="Q1237" t="s">
        <v>8284</v>
      </c>
    </row>
    <row r="1238" spans="1:17" x14ac:dyDescent="0.7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0">
        <f t="shared" si="57"/>
        <v>41110.680138888885</v>
      </c>
      <c r="L1238" s="10">
        <f t="shared" si="58"/>
        <v>41118.666666666664</v>
      </c>
      <c r="M1238">
        <f t="shared" si="59"/>
        <v>2012</v>
      </c>
      <c r="N1238" t="b">
        <v>0</v>
      </c>
      <c r="O1238">
        <v>0</v>
      </c>
      <c r="P1238" t="b">
        <v>0</v>
      </c>
      <c r="Q1238" t="s">
        <v>8284</v>
      </c>
    </row>
    <row r="1239" spans="1:17" ht="59" x14ac:dyDescent="0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0">
        <f t="shared" si="57"/>
        <v>41125.283159722225</v>
      </c>
      <c r="L1239" s="10">
        <f t="shared" si="58"/>
        <v>41145.283159722225</v>
      </c>
      <c r="M1239">
        <f t="shared" si="59"/>
        <v>2012</v>
      </c>
      <c r="N1239" t="b">
        <v>0</v>
      </c>
      <c r="O1239">
        <v>0</v>
      </c>
      <c r="P1239" t="b">
        <v>0</v>
      </c>
      <c r="Q1239" t="s">
        <v>8284</v>
      </c>
    </row>
    <row r="1240" spans="1:17" ht="59" x14ac:dyDescent="0.7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0">
        <f t="shared" si="57"/>
        <v>40731.61037037037</v>
      </c>
      <c r="L1240" s="10">
        <f t="shared" si="58"/>
        <v>40761.61037037037</v>
      </c>
      <c r="M1240">
        <f t="shared" si="59"/>
        <v>2011</v>
      </c>
      <c r="N1240" t="b">
        <v>0</v>
      </c>
      <c r="O1240">
        <v>3</v>
      </c>
      <c r="P1240" t="b">
        <v>0</v>
      </c>
      <c r="Q1240" t="s">
        <v>8284</v>
      </c>
    </row>
    <row r="1241" spans="1:17" ht="29.5" x14ac:dyDescent="0.7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0">
        <f t="shared" si="57"/>
        <v>40883.962581018517</v>
      </c>
      <c r="L1241" s="10">
        <f t="shared" si="58"/>
        <v>40913.962581018517</v>
      </c>
      <c r="M1241">
        <f t="shared" si="59"/>
        <v>2012</v>
      </c>
      <c r="N1241" t="b">
        <v>0</v>
      </c>
      <c r="O1241">
        <v>0</v>
      </c>
      <c r="P1241" t="b">
        <v>0</v>
      </c>
      <c r="Q1241" t="s">
        <v>8284</v>
      </c>
    </row>
    <row r="1242" spans="1:17" ht="44.25" x14ac:dyDescent="0.7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0">
        <f t="shared" si="57"/>
        <v>41409.040011574078</v>
      </c>
      <c r="L1242" s="10">
        <f t="shared" si="58"/>
        <v>41467.910416666666</v>
      </c>
      <c r="M1242">
        <f t="shared" si="59"/>
        <v>2013</v>
      </c>
      <c r="N1242" t="b">
        <v>0</v>
      </c>
      <c r="O1242">
        <v>8</v>
      </c>
      <c r="P1242" t="b">
        <v>0</v>
      </c>
      <c r="Q1242" t="s">
        <v>8284</v>
      </c>
    </row>
    <row r="1243" spans="1:17" ht="59" x14ac:dyDescent="0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0">
        <f t="shared" si="57"/>
        <v>41923.837731481479</v>
      </c>
      <c r="L1243" s="10">
        <f t="shared" si="58"/>
        <v>41946.249305555553</v>
      </c>
      <c r="M1243">
        <f t="shared" si="59"/>
        <v>2014</v>
      </c>
      <c r="N1243" t="b">
        <v>0</v>
      </c>
      <c r="O1243">
        <v>34</v>
      </c>
      <c r="P1243" t="b">
        <v>0</v>
      </c>
      <c r="Q1243" t="s">
        <v>8284</v>
      </c>
    </row>
    <row r="1244" spans="1:17" ht="44.25" x14ac:dyDescent="0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0">
        <f t="shared" si="57"/>
        <v>40782.165532407409</v>
      </c>
      <c r="L1244" s="10">
        <f t="shared" si="58"/>
        <v>40797.554166666669</v>
      </c>
      <c r="M1244">
        <f t="shared" si="59"/>
        <v>2011</v>
      </c>
      <c r="N1244" t="b">
        <v>0</v>
      </c>
      <c r="O1244">
        <v>1</v>
      </c>
      <c r="P1244" t="b">
        <v>0</v>
      </c>
      <c r="Q1244" t="s">
        <v>8284</v>
      </c>
    </row>
    <row r="1245" spans="1:17" ht="44.25" x14ac:dyDescent="0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0">
        <f t="shared" si="57"/>
        <v>40671.879293981481</v>
      </c>
      <c r="L1245" s="10">
        <f t="shared" si="58"/>
        <v>40732.875</v>
      </c>
      <c r="M1245">
        <f t="shared" si="59"/>
        <v>2011</v>
      </c>
      <c r="N1245" t="b">
        <v>0</v>
      </c>
      <c r="O1245">
        <v>38</v>
      </c>
      <c r="P1245" t="b">
        <v>0</v>
      </c>
      <c r="Q1245" t="s">
        <v>8284</v>
      </c>
    </row>
    <row r="1246" spans="1:17" ht="44.25" x14ac:dyDescent="0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0">
        <f t="shared" si="57"/>
        <v>41355.825497685182</v>
      </c>
      <c r="L1246" s="10">
        <f t="shared" si="58"/>
        <v>41386.875</v>
      </c>
      <c r="M1246">
        <f t="shared" si="59"/>
        <v>2013</v>
      </c>
      <c r="N1246" t="b">
        <v>1</v>
      </c>
      <c r="O1246">
        <v>45</v>
      </c>
      <c r="P1246" t="b">
        <v>1</v>
      </c>
      <c r="Q1246" t="s">
        <v>8274</v>
      </c>
    </row>
    <row r="1247" spans="1:17" ht="44.25" x14ac:dyDescent="0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0">
        <f t="shared" si="57"/>
        <v>41774.599930555552</v>
      </c>
      <c r="L1247" s="10">
        <f t="shared" si="58"/>
        <v>41804.599930555552</v>
      </c>
      <c r="M1247">
        <f t="shared" si="59"/>
        <v>2014</v>
      </c>
      <c r="N1247" t="b">
        <v>1</v>
      </c>
      <c r="O1247">
        <v>17</v>
      </c>
      <c r="P1247" t="b">
        <v>1</v>
      </c>
      <c r="Q1247" t="s">
        <v>8274</v>
      </c>
    </row>
    <row r="1248" spans="1:17" ht="44.25" x14ac:dyDescent="0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0">
        <f t="shared" si="57"/>
        <v>40838.043391203704</v>
      </c>
      <c r="L1248" s="10">
        <f t="shared" si="58"/>
        <v>40883.085057870368</v>
      </c>
      <c r="M1248">
        <f t="shared" si="59"/>
        <v>2011</v>
      </c>
      <c r="N1248" t="b">
        <v>1</v>
      </c>
      <c r="O1248">
        <v>31</v>
      </c>
      <c r="P1248" t="b">
        <v>1</v>
      </c>
      <c r="Q1248" t="s">
        <v>8274</v>
      </c>
    </row>
    <row r="1249" spans="1:17" ht="29.5" x14ac:dyDescent="0.7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0">
        <f t="shared" si="57"/>
        <v>41370.292303240742</v>
      </c>
      <c r="L1249" s="10">
        <f t="shared" si="58"/>
        <v>41400.292303240742</v>
      </c>
      <c r="M1249">
        <f t="shared" si="59"/>
        <v>2013</v>
      </c>
      <c r="N1249" t="b">
        <v>1</v>
      </c>
      <c r="O1249">
        <v>50</v>
      </c>
      <c r="P1249" t="b">
        <v>1</v>
      </c>
      <c r="Q1249" t="s">
        <v>8274</v>
      </c>
    </row>
    <row r="1250" spans="1:17" ht="44.25" x14ac:dyDescent="0.7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0">
        <f t="shared" si="57"/>
        <v>41767.656863425924</v>
      </c>
      <c r="L1250" s="10">
        <f t="shared" si="58"/>
        <v>41803.290972222225</v>
      </c>
      <c r="M1250">
        <f t="shared" si="59"/>
        <v>2014</v>
      </c>
      <c r="N1250" t="b">
        <v>1</v>
      </c>
      <c r="O1250">
        <v>59</v>
      </c>
      <c r="P1250" t="b">
        <v>1</v>
      </c>
      <c r="Q1250" t="s">
        <v>8274</v>
      </c>
    </row>
    <row r="1251" spans="1:17" ht="44.25" x14ac:dyDescent="0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0">
        <f t="shared" si="57"/>
        <v>41067.74086805556</v>
      </c>
      <c r="L1251" s="10">
        <f t="shared" si="58"/>
        <v>41097.74086805556</v>
      </c>
      <c r="M1251">
        <f t="shared" si="59"/>
        <v>2012</v>
      </c>
      <c r="N1251" t="b">
        <v>1</v>
      </c>
      <c r="O1251">
        <v>81</v>
      </c>
      <c r="P1251" t="b">
        <v>1</v>
      </c>
      <c r="Q1251" t="s">
        <v>8274</v>
      </c>
    </row>
    <row r="1252" spans="1:17" ht="59" x14ac:dyDescent="0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0">
        <f t="shared" si="57"/>
        <v>41843.64271990741</v>
      </c>
      <c r="L1252" s="10">
        <f t="shared" si="58"/>
        <v>41888.64271990741</v>
      </c>
      <c r="M1252">
        <f t="shared" si="59"/>
        <v>2014</v>
      </c>
      <c r="N1252" t="b">
        <v>1</v>
      </c>
      <c r="O1252">
        <v>508</v>
      </c>
      <c r="P1252" t="b">
        <v>1</v>
      </c>
      <c r="Q1252" t="s">
        <v>8274</v>
      </c>
    </row>
    <row r="1253" spans="1:17" ht="29.5" x14ac:dyDescent="0.7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0">
        <f t="shared" si="57"/>
        <v>40751.814432870371</v>
      </c>
      <c r="L1253" s="10">
        <f t="shared" si="58"/>
        <v>40811.814432870371</v>
      </c>
      <c r="M1253">
        <f t="shared" si="59"/>
        <v>2011</v>
      </c>
      <c r="N1253" t="b">
        <v>1</v>
      </c>
      <c r="O1253">
        <v>74</v>
      </c>
      <c r="P1253" t="b">
        <v>1</v>
      </c>
      <c r="Q1253" t="s">
        <v>8274</v>
      </c>
    </row>
    <row r="1254" spans="1:17" ht="44.25" x14ac:dyDescent="0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0">
        <f t="shared" si="57"/>
        <v>41543.988067129627</v>
      </c>
      <c r="L1254" s="10">
        <f t="shared" si="58"/>
        <v>41571.988067129627</v>
      </c>
      <c r="M1254">
        <f t="shared" si="59"/>
        <v>2013</v>
      </c>
      <c r="N1254" t="b">
        <v>1</v>
      </c>
      <c r="O1254">
        <v>141</v>
      </c>
      <c r="P1254" t="b">
        <v>1</v>
      </c>
      <c r="Q1254" t="s">
        <v>8274</v>
      </c>
    </row>
    <row r="1255" spans="1:17" ht="59" x14ac:dyDescent="0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0">
        <f t="shared" si="57"/>
        <v>41855.783645833333</v>
      </c>
      <c r="L1255" s="10">
        <f t="shared" si="58"/>
        <v>41885.783645833333</v>
      </c>
      <c r="M1255">
        <f t="shared" si="59"/>
        <v>2014</v>
      </c>
      <c r="N1255" t="b">
        <v>1</v>
      </c>
      <c r="O1255">
        <v>711</v>
      </c>
      <c r="P1255" t="b">
        <v>1</v>
      </c>
      <c r="Q1255" t="s">
        <v>8274</v>
      </c>
    </row>
    <row r="1256" spans="1:17" ht="44.25" x14ac:dyDescent="0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0">
        <f t="shared" si="57"/>
        <v>40487.621365740742</v>
      </c>
      <c r="L1256" s="10">
        <f t="shared" si="58"/>
        <v>40544.207638888889</v>
      </c>
      <c r="M1256">
        <f t="shared" si="59"/>
        <v>2011</v>
      </c>
      <c r="N1256" t="b">
        <v>1</v>
      </c>
      <c r="O1256">
        <v>141</v>
      </c>
      <c r="P1256" t="b">
        <v>1</v>
      </c>
      <c r="Q1256" t="s">
        <v>8274</v>
      </c>
    </row>
    <row r="1257" spans="1:17" ht="44.25" x14ac:dyDescent="0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0">
        <f t="shared" si="57"/>
        <v>41579.845509259263</v>
      </c>
      <c r="L1257" s="10">
        <f t="shared" si="58"/>
        <v>41609.887175925927</v>
      </c>
      <c r="M1257">
        <f t="shared" si="59"/>
        <v>2013</v>
      </c>
      <c r="N1257" t="b">
        <v>1</v>
      </c>
      <c r="O1257">
        <v>109</v>
      </c>
      <c r="P1257" t="b">
        <v>1</v>
      </c>
      <c r="Q1257" t="s">
        <v>8274</v>
      </c>
    </row>
    <row r="1258" spans="1:17" ht="44.25" x14ac:dyDescent="0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0">
        <f t="shared" si="57"/>
        <v>40921.919340277782</v>
      </c>
      <c r="L1258" s="10">
        <f t="shared" si="58"/>
        <v>40951.919340277782</v>
      </c>
      <c r="M1258">
        <f t="shared" si="59"/>
        <v>2012</v>
      </c>
      <c r="N1258" t="b">
        <v>1</v>
      </c>
      <c r="O1258">
        <v>361</v>
      </c>
      <c r="P1258" t="b">
        <v>1</v>
      </c>
      <c r="Q1258" t="s">
        <v>8274</v>
      </c>
    </row>
    <row r="1259" spans="1:17" ht="44.25" x14ac:dyDescent="0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0">
        <f t="shared" si="57"/>
        <v>40587.085532407407</v>
      </c>
      <c r="L1259" s="10">
        <f t="shared" si="58"/>
        <v>40636.043865740743</v>
      </c>
      <c r="M1259">
        <f t="shared" si="59"/>
        <v>2011</v>
      </c>
      <c r="N1259" t="b">
        <v>1</v>
      </c>
      <c r="O1259">
        <v>176</v>
      </c>
      <c r="P1259" t="b">
        <v>1</v>
      </c>
      <c r="Q1259" t="s">
        <v>8274</v>
      </c>
    </row>
    <row r="1260" spans="1:17" ht="44.25" x14ac:dyDescent="0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0">
        <f t="shared" si="57"/>
        <v>41487.611250000002</v>
      </c>
      <c r="L1260" s="10">
        <f t="shared" si="58"/>
        <v>41517.611250000002</v>
      </c>
      <c r="M1260">
        <f t="shared" si="59"/>
        <v>2013</v>
      </c>
      <c r="N1260" t="b">
        <v>1</v>
      </c>
      <c r="O1260">
        <v>670</v>
      </c>
      <c r="P1260" t="b">
        <v>1</v>
      </c>
      <c r="Q1260" t="s">
        <v>8274</v>
      </c>
    </row>
    <row r="1261" spans="1:17" ht="44.25" x14ac:dyDescent="0.7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0">
        <f t="shared" si="57"/>
        <v>41766.970648148148</v>
      </c>
      <c r="L1261" s="10">
        <f t="shared" si="58"/>
        <v>41799.165972222225</v>
      </c>
      <c r="M1261">
        <f t="shared" si="59"/>
        <v>2014</v>
      </c>
      <c r="N1261" t="b">
        <v>1</v>
      </c>
      <c r="O1261">
        <v>96</v>
      </c>
      <c r="P1261" t="b">
        <v>1</v>
      </c>
      <c r="Q1261" t="s">
        <v>8274</v>
      </c>
    </row>
    <row r="1262" spans="1:17" ht="44.25" x14ac:dyDescent="0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0">
        <f t="shared" si="57"/>
        <v>41666.842824074076</v>
      </c>
      <c r="L1262" s="10">
        <f t="shared" si="58"/>
        <v>41696.842824074076</v>
      </c>
      <c r="M1262">
        <f t="shared" si="59"/>
        <v>2014</v>
      </c>
      <c r="N1262" t="b">
        <v>1</v>
      </c>
      <c r="O1262">
        <v>74</v>
      </c>
      <c r="P1262" t="b">
        <v>1</v>
      </c>
      <c r="Q1262" t="s">
        <v>8274</v>
      </c>
    </row>
    <row r="1263" spans="1:17" ht="44.25" x14ac:dyDescent="0.7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0">
        <f t="shared" si="57"/>
        <v>41638.342905092592</v>
      </c>
      <c r="L1263" s="10">
        <f t="shared" si="58"/>
        <v>41668.342905092592</v>
      </c>
      <c r="M1263">
        <f t="shared" si="59"/>
        <v>2014</v>
      </c>
      <c r="N1263" t="b">
        <v>1</v>
      </c>
      <c r="O1263">
        <v>52</v>
      </c>
      <c r="P1263" t="b">
        <v>1</v>
      </c>
      <c r="Q1263" t="s">
        <v>8274</v>
      </c>
    </row>
    <row r="1264" spans="1:17" ht="44.25" x14ac:dyDescent="0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0">
        <f t="shared" si="57"/>
        <v>41656.762638888889</v>
      </c>
      <c r="L1264" s="10">
        <f t="shared" si="58"/>
        <v>41686.762638888889</v>
      </c>
      <c r="M1264">
        <f t="shared" si="59"/>
        <v>2014</v>
      </c>
      <c r="N1264" t="b">
        <v>1</v>
      </c>
      <c r="O1264">
        <v>105</v>
      </c>
      <c r="P1264" t="b">
        <v>1</v>
      </c>
      <c r="Q1264" t="s">
        <v>8274</v>
      </c>
    </row>
    <row r="1265" spans="1:17" ht="29.5" x14ac:dyDescent="0.7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0">
        <f t="shared" si="57"/>
        <v>41692.084143518521</v>
      </c>
      <c r="L1265" s="10">
        <f t="shared" si="58"/>
        <v>41727.041666666664</v>
      </c>
      <c r="M1265">
        <f t="shared" si="59"/>
        <v>2014</v>
      </c>
      <c r="N1265" t="b">
        <v>1</v>
      </c>
      <c r="O1265">
        <v>41</v>
      </c>
      <c r="P1265" t="b">
        <v>1</v>
      </c>
      <c r="Q1265" t="s">
        <v>8274</v>
      </c>
    </row>
    <row r="1266" spans="1:17" ht="44.25" x14ac:dyDescent="0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0">
        <f t="shared" si="57"/>
        <v>41547.662997685184</v>
      </c>
      <c r="L1266" s="10">
        <f t="shared" si="58"/>
        <v>41576.662997685184</v>
      </c>
      <c r="M1266">
        <f t="shared" si="59"/>
        <v>2013</v>
      </c>
      <c r="N1266" t="b">
        <v>1</v>
      </c>
      <c r="O1266">
        <v>34</v>
      </c>
      <c r="P1266" t="b">
        <v>1</v>
      </c>
      <c r="Q1266" t="s">
        <v>8274</v>
      </c>
    </row>
    <row r="1267" spans="1:17" ht="59" x14ac:dyDescent="0.7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0">
        <f t="shared" si="57"/>
        <v>40465.655266203699</v>
      </c>
      <c r="L1267" s="10">
        <f t="shared" si="58"/>
        <v>40512.655266203699</v>
      </c>
      <c r="M1267">
        <f t="shared" si="59"/>
        <v>2010</v>
      </c>
      <c r="N1267" t="b">
        <v>1</v>
      </c>
      <c r="O1267">
        <v>66</v>
      </c>
      <c r="P1267" t="b">
        <v>1</v>
      </c>
      <c r="Q1267" t="s">
        <v>8274</v>
      </c>
    </row>
    <row r="1268" spans="1:17" ht="29.5" x14ac:dyDescent="0.7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0">
        <f t="shared" si="57"/>
        <v>41620.87667824074</v>
      </c>
      <c r="L1268" s="10">
        <f t="shared" si="58"/>
        <v>41650.87667824074</v>
      </c>
      <c r="M1268">
        <f t="shared" si="59"/>
        <v>2014</v>
      </c>
      <c r="N1268" t="b">
        <v>1</v>
      </c>
      <c r="O1268">
        <v>50</v>
      </c>
      <c r="P1268" t="b">
        <v>1</v>
      </c>
      <c r="Q1268" t="s">
        <v>8274</v>
      </c>
    </row>
    <row r="1269" spans="1:17" ht="44.25" x14ac:dyDescent="0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0">
        <f t="shared" si="57"/>
        <v>41449.585162037038</v>
      </c>
      <c r="L1269" s="10">
        <f t="shared" si="58"/>
        <v>41479.585162037038</v>
      </c>
      <c r="M1269">
        <f t="shared" si="59"/>
        <v>2013</v>
      </c>
      <c r="N1269" t="b">
        <v>1</v>
      </c>
      <c r="O1269">
        <v>159</v>
      </c>
      <c r="P1269" t="b">
        <v>1</v>
      </c>
      <c r="Q1269" t="s">
        <v>8274</v>
      </c>
    </row>
    <row r="1270" spans="1:17" ht="29.5" x14ac:dyDescent="0.7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0">
        <f t="shared" si="57"/>
        <v>41507.845451388886</v>
      </c>
      <c r="L1270" s="10">
        <f t="shared" si="58"/>
        <v>41537.845451388886</v>
      </c>
      <c r="M1270">
        <f t="shared" si="59"/>
        <v>2013</v>
      </c>
      <c r="N1270" t="b">
        <v>1</v>
      </c>
      <c r="O1270">
        <v>182</v>
      </c>
      <c r="P1270" t="b">
        <v>1</v>
      </c>
      <c r="Q1270" t="s">
        <v>8274</v>
      </c>
    </row>
    <row r="1271" spans="1:17" ht="44.25" x14ac:dyDescent="0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0">
        <f t="shared" si="57"/>
        <v>42445.823055555549</v>
      </c>
      <c r="L1271" s="10">
        <f t="shared" si="58"/>
        <v>42476</v>
      </c>
      <c r="M1271">
        <f t="shared" si="59"/>
        <v>2016</v>
      </c>
      <c r="N1271" t="b">
        <v>1</v>
      </c>
      <c r="O1271">
        <v>206</v>
      </c>
      <c r="P1271" t="b">
        <v>1</v>
      </c>
      <c r="Q1271" t="s">
        <v>8274</v>
      </c>
    </row>
    <row r="1272" spans="1:17" ht="29.5" x14ac:dyDescent="0.7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0">
        <f t="shared" si="57"/>
        <v>40933.856967592597</v>
      </c>
      <c r="L1272" s="10">
        <f t="shared" si="58"/>
        <v>40993.815300925926</v>
      </c>
      <c r="M1272">
        <f t="shared" si="59"/>
        <v>2012</v>
      </c>
      <c r="N1272" t="b">
        <v>1</v>
      </c>
      <c r="O1272">
        <v>169</v>
      </c>
      <c r="P1272" t="b">
        <v>1</v>
      </c>
      <c r="Q1272" t="s">
        <v>8274</v>
      </c>
    </row>
    <row r="1273" spans="1:17" ht="44.25" x14ac:dyDescent="0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0">
        <f t="shared" si="57"/>
        <v>41561.683553240742</v>
      </c>
      <c r="L1273" s="10">
        <f t="shared" si="58"/>
        <v>41591.725219907406</v>
      </c>
      <c r="M1273">
        <f t="shared" si="59"/>
        <v>2013</v>
      </c>
      <c r="N1273" t="b">
        <v>1</v>
      </c>
      <c r="O1273">
        <v>31</v>
      </c>
      <c r="P1273" t="b">
        <v>1</v>
      </c>
      <c r="Q1273" t="s">
        <v>8274</v>
      </c>
    </row>
    <row r="1274" spans="1:17" ht="59" x14ac:dyDescent="0.7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0">
        <f t="shared" si="57"/>
        <v>40274.745127314818</v>
      </c>
      <c r="L1274" s="10">
        <f t="shared" si="58"/>
        <v>40344.166666666664</v>
      </c>
      <c r="M1274">
        <f t="shared" si="59"/>
        <v>2010</v>
      </c>
      <c r="N1274" t="b">
        <v>1</v>
      </c>
      <c r="O1274">
        <v>28</v>
      </c>
      <c r="P1274" t="b">
        <v>1</v>
      </c>
      <c r="Q1274" t="s">
        <v>8274</v>
      </c>
    </row>
    <row r="1275" spans="1:17" ht="44.25" x14ac:dyDescent="0.7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0">
        <f t="shared" si="57"/>
        <v>41852.730219907404</v>
      </c>
      <c r="L1275" s="10">
        <f t="shared" si="58"/>
        <v>41882.730219907404</v>
      </c>
      <c r="M1275">
        <f t="shared" si="59"/>
        <v>2014</v>
      </c>
      <c r="N1275" t="b">
        <v>1</v>
      </c>
      <c r="O1275">
        <v>54</v>
      </c>
      <c r="P1275" t="b">
        <v>1</v>
      </c>
      <c r="Q1275" t="s">
        <v>8274</v>
      </c>
    </row>
    <row r="1276" spans="1:17" ht="44.25" x14ac:dyDescent="0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0">
        <f t="shared" si="57"/>
        <v>41116.690104166664</v>
      </c>
      <c r="L1276" s="10">
        <f t="shared" si="58"/>
        <v>41151.690104166664</v>
      </c>
      <c r="M1276">
        <f t="shared" si="59"/>
        <v>2012</v>
      </c>
      <c r="N1276" t="b">
        <v>1</v>
      </c>
      <c r="O1276">
        <v>467</v>
      </c>
      <c r="P1276" t="b">
        <v>1</v>
      </c>
      <c r="Q1276" t="s">
        <v>8274</v>
      </c>
    </row>
    <row r="1277" spans="1:17" ht="44.25" x14ac:dyDescent="0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0">
        <f t="shared" si="57"/>
        <v>41458.867905092593</v>
      </c>
      <c r="L1277" s="10">
        <f t="shared" si="58"/>
        <v>41493.867905092593</v>
      </c>
      <c r="M1277">
        <f t="shared" si="59"/>
        <v>2013</v>
      </c>
      <c r="N1277" t="b">
        <v>1</v>
      </c>
      <c r="O1277">
        <v>389</v>
      </c>
      <c r="P1277" t="b">
        <v>1</v>
      </c>
      <c r="Q1277" t="s">
        <v>8274</v>
      </c>
    </row>
    <row r="1278" spans="1:17" ht="29.5" x14ac:dyDescent="0.7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0">
        <f t="shared" si="57"/>
        <v>40007.704247685186</v>
      </c>
      <c r="L1278" s="10">
        <f t="shared" si="58"/>
        <v>40057.166666666664</v>
      </c>
      <c r="M1278">
        <f t="shared" si="59"/>
        <v>2009</v>
      </c>
      <c r="N1278" t="b">
        <v>1</v>
      </c>
      <c r="O1278">
        <v>68</v>
      </c>
      <c r="P1278" t="b">
        <v>1</v>
      </c>
      <c r="Q1278" t="s">
        <v>8274</v>
      </c>
    </row>
    <row r="1279" spans="1:17" ht="44.25" x14ac:dyDescent="0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0">
        <f t="shared" si="57"/>
        <v>41121.561886574076</v>
      </c>
      <c r="L1279" s="10">
        <f t="shared" si="58"/>
        <v>41156.561886574076</v>
      </c>
      <c r="M1279">
        <f t="shared" si="59"/>
        <v>2012</v>
      </c>
      <c r="N1279" t="b">
        <v>1</v>
      </c>
      <c r="O1279">
        <v>413</v>
      </c>
      <c r="P1279" t="b">
        <v>1</v>
      </c>
      <c r="Q1279" t="s">
        <v>8274</v>
      </c>
    </row>
    <row r="1280" spans="1:17" ht="44.25" x14ac:dyDescent="0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0">
        <f t="shared" si="57"/>
        <v>41786.555162037039</v>
      </c>
      <c r="L1280" s="10">
        <f t="shared" si="58"/>
        <v>41815.083333333336</v>
      </c>
      <c r="M1280">
        <f t="shared" si="59"/>
        <v>2014</v>
      </c>
      <c r="N1280" t="b">
        <v>1</v>
      </c>
      <c r="O1280">
        <v>190</v>
      </c>
      <c r="P1280" t="b">
        <v>1</v>
      </c>
      <c r="Q1280" t="s">
        <v>8274</v>
      </c>
    </row>
    <row r="1281" spans="1:17" ht="44.25" x14ac:dyDescent="0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0">
        <f t="shared" si="57"/>
        <v>41682.099189814813</v>
      </c>
      <c r="L1281" s="10">
        <f t="shared" si="58"/>
        <v>41722.057523148149</v>
      </c>
      <c r="M1281">
        <f t="shared" si="59"/>
        <v>2014</v>
      </c>
      <c r="N1281" t="b">
        <v>1</v>
      </c>
      <c r="O1281">
        <v>189</v>
      </c>
      <c r="P1281" t="b">
        <v>1</v>
      </c>
      <c r="Q1281" t="s">
        <v>8274</v>
      </c>
    </row>
    <row r="1282" spans="1:17" ht="44.25" x14ac:dyDescent="0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0">
        <f t="shared" si="57"/>
        <v>40513.757569444446</v>
      </c>
      <c r="L1282" s="10">
        <f t="shared" si="58"/>
        <v>40603.757569444446</v>
      </c>
      <c r="M1282">
        <f t="shared" si="59"/>
        <v>2011</v>
      </c>
      <c r="N1282" t="b">
        <v>1</v>
      </c>
      <c r="O1282">
        <v>130</v>
      </c>
      <c r="P1282" t="b">
        <v>1</v>
      </c>
      <c r="Q1282" t="s">
        <v>8274</v>
      </c>
    </row>
    <row r="1283" spans="1:17" ht="44.25" x14ac:dyDescent="0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0">
        <f t="shared" ref="K1283:K1346" si="60">(((J1283/60)/60)/24)+DATE(1970,1,1)</f>
        <v>41463.743472222224</v>
      </c>
      <c r="L1283" s="10">
        <f t="shared" ref="L1283:L1346" si="61">(((I1283/60)/60)/24)+DATE(1970,1,1)</f>
        <v>41483.743472222224</v>
      </c>
      <c r="M1283">
        <f t="shared" ref="M1283:M1346" si="62">YEAR(L1283)</f>
        <v>2013</v>
      </c>
      <c r="N1283" t="b">
        <v>1</v>
      </c>
      <c r="O1283">
        <v>74</v>
      </c>
      <c r="P1283" t="b">
        <v>1</v>
      </c>
      <c r="Q1283" t="s">
        <v>8274</v>
      </c>
    </row>
    <row r="1284" spans="1:17" ht="59" x14ac:dyDescent="0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0">
        <f t="shared" si="60"/>
        <v>41586.475173611114</v>
      </c>
      <c r="L1284" s="10">
        <f t="shared" si="61"/>
        <v>41617.207638888889</v>
      </c>
      <c r="M1284">
        <f t="shared" si="62"/>
        <v>2013</v>
      </c>
      <c r="N1284" t="b">
        <v>1</v>
      </c>
      <c r="O1284">
        <v>274</v>
      </c>
      <c r="P1284" t="b">
        <v>1</v>
      </c>
      <c r="Q1284" t="s">
        <v>8274</v>
      </c>
    </row>
    <row r="1285" spans="1:17" ht="44.25" x14ac:dyDescent="0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0">
        <f t="shared" si="60"/>
        <v>41320.717465277776</v>
      </c>
      <c r="L1285" s="10">
        <f t="shared" si="61"/>
        <v>41344.166666666664</v>
      </c>
      <c r="M1285">
        <f t="shared" si="62"/>
        <v>2013</v>
      </c>
      <c r="N1285" t="b">
        <v>1</v>
      </c>
      <c r="O1285">
        <v>22</v>
      </c>
      <c r="P1285" t="b">
        <v>1</v>
      </c>
      <c r="Q1285" t="s">
        <v>8274</v>
      </c>
    </row>
    <row r="1286" spans="1:17" ht="44.25" x14ac:dyDescent="0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0">
        <f t="shared" si="60"/>
        <v>42712.23474537037</v>
      </c>
      <c r="L1286" s="10">
        <f t="shared" si="61"/>
        <v>42735.707638888889</v>
      </c>
      <c r="M1286">
        <f t="shared" si="62"/>
        <v>2016</v>
      </c>
      <c r="N1286" t="b">
        <v>0</v>
      </c>
      <c r="O1286">
        <v>31</v>
      </c>
      <c r="P1286" t="b">
        <v>1</v>
      </c>
      <c r="Q1286" t="s">
        <v>8269</v>
      </c>
    </row>
    <row r="1287" spans="1:17" ht="44.25" x14ac:dyDescent="0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0">
        <f t="shared" si="60"/>
        <v>42160.583043981482</v>
      </c>
      <c r="L1287" s="10">
        <f t="shared" si="61"/>
        <v>42175.583043981482</v>
      </c>
      <c r="M1287">
        <f t="shared" si="62"/>
        <v>2015</v>
      </c>
      <c r="N1287" t="b">
        <v>0</v>
      </c>
      <c r="O1287">
        <v>63</v>
      </c>
      <c r="P1287" t="b">
        <v>1</v>
      </c>
      <c r="Q1287" t="s">
        <v>8269</v>
      </c>
    </row>
    <row r="1288" spans="1:17" ht="44.25" x14ac:dyDescent="0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0">
        <f t="shared" si="60"/>
        <v>42039.384571759263</v>
      </c>
      <c r="L1288" s="10">
        <f t="shared" si="61"/>
        <v>42052.583333333328</v>
      </c>
      <c r="M1288">
        <f t="shared" si="62"/>
        <v>2015</v>
      </c>
      <c r="N1288" t="b">
        <v>0</v>
      </c>
      <c r="O1288">
        <v>20</v>
      </c>
      <c r="P1288" t="b">
        <v>1</v>
      </c>
      <c r="Q1288" t="s">
        <v>8269</v>
      </c>
    </row>
    <row r="1289" spans="1:17" ht="73.75" x14ac:dyDescent="0.7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0">
        <f t="shared" si="60"/>
        <v>42107.621018518519</v>
      </c>
      <c r="L1289" s="10">
        <f t="shared" si="61"/>
        <v>42167.621018518519</v>
      </c>
      <c r="M1289">
        <f t="shared" si="62"/>
        <v>2015</v>
      </c>
      <c r="N1289" t="b">
        <v>0</v>
      </c>
      <c r="O1289">
        <v>25</v>
      </c>
      <c r="P1289" t="b">
        <v>1</v>
      </c>
      <c r="Q1289" t="s">
        <v>8269</v>
      </c>
    </row>
    <row r="1290" spans="1:17" ht="59" x14ac:dyDescent="0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0">
        <f t="shared" si="60"/>
        <v>42561.154664351852</v>
      </c>
      <c r="L1290" s="10">
        <f t="shared" si="61"/>
        <v>42592.166666666672</v>
      </c>
      <c r="M1290">
        <f t="shared" si="62"/>
        <v>2016</v>
      </c>
      <c r="N1290" t="b">
        <v>0</v>
      </c>
      <c r="O1290">
        <v>61</v>
      </c>
      <c r="P1290" t="b">
        <v>1</v>
      </c>
      <c r="Q1290" t="s">
        <v>8269</v>
      </c>
    </row>
    <row r="1291" spans="1:17" ht="44.25" x14ac:dyDescent="0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0">
        <f t="shared" si="60"/>
        <v>42709.134780092587</v>
      </c>
      <c r="L1291" s="10">
        <f t="shared" si="61"/>
        <v>42739.134780092587</v>
      </c>
      <c r="M1291">
        <f t="shared" si="62"/>
        <v>2017</v>
      </c>
      <c r="N1291" t="b">
        <v>0</v>
      </c>
      <c r="O1291">
        <v>52</v>
      </c>
      <c r="P1291" t="b">
        <v>1</v>
      </c>
      <c r="Q1291" t="s">
        <v>8269</v>
      </c>
    </row>
    <row r="1292" spans="1:17" ht="29.5" x14ac:dyDescent="0.7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0">
        <f t="shared" si="60"/>
        <v>42086.614942129629</v>
      </c>
      <c r="L1292" s="10">
        <f t="shared" si="61"/>
        <v>42117.290972222225</v>
      </c>
      <c r="M1292">
        <f t="shared" si="62"/>
        <v>2015</v>
      </c>
      <c r="N1292" t="b">
        <v>0</v>
      </c>
      <c r="O1292">
        <v>86</v>
      </c>
      <c r="P1292" t="b">
        <v>1</v>
      </c>
      <c r="Q1292" t="s">
        <v>8269</v>
      </c>
    </row>
    <row r="1293" spans="1:17" ht="44.25" x14ac:dyDescent="0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0">
        <f t="shared" si="60"/>
        <v>42064.652673611112</v>
      </c>
      <c r="L1293" s="10">
        <f t="shared" si="61"/>
        <v>42101.291666666672</v>
      </c>
      <c r="M1293">
        <f t="shared" si="62"/>
        <v>2015</v>
      </c>
      <c r="N1293" t="b">
        <v>0</v>
      </c>
      <c r="O1293">
        <v>42</v>
      </c>
      <c r="P1293" t="b">
        <v>1</v>
      </c>
      <c r="Q1293" t="s">
        <v>8269</v>
      </c>
    </row>
    <row r="1294" spans="1:17" ht="59" x14ac:dyDescent="0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0">
        <f t="shared" si="60"/>
        <v>42256.764212962968</v>
      </c>
      <c r="L1294" s="10">
        <f t="shared" si="61"/>
        <v>42283.957638888889</v>
      </c>
      <c r="M1294">
        <f t="shared" si="62"/>
        <v>2015</v>
      </c>
      <c r="N1294" t="b">
        <v>0</v>
      </c>
      <c r="O1294">
        <v>52</v>
      </c>
      <c r="P1294" t="b">
        <v>1</v>
      </c>
      <c r="Q1294" t="s">
        <v>8269</v>
      </c>
    </row>
    <row r="1295" spans="1:17" ht="59" x14ac:dyDescent="0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0">
        <f t="shared" si="60"/>
        <v>42292.701053240744</v>
      </c>
      <c r="L1295" s="10">
        <f t="shared" si="61"/>
        <v>42322.742719907401</v>
      </c>
      <c r="M1295">
        <f t="shared" si="62"/>
        <v>2015</v>
      </c>
      <c r="N1295" t="b">
        <v>0</v>
      </c>
      <c r="O1295">
        <v>120</v>
      </c>
      <c r="P1295" t="b">
        <v>1</v>
      </c>
      <c r="Q1295" t="s">
        <v>8269</v>
      </c>
    </row>
    <row r="1296" spans="1:17" ht="44.25" x14ac:dyDescent="0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0">
        <f t="shared" si="60"/>
        <v>42278.453668981485</v>
      </c>
      <c r="L1296" s="10">
        <f t="shared" si="61"/>
        <v>42296.458333333328</v>
      </c>
      <c r="M1296">
        <f t="shared" si="62"/>
        <v>2015</v>
      </c>
      <c r="N1296" t="b">
        <v>0</v>
      </c>
      <c r="O1296">
        <v>22</v>
      </c>
      <c r="P1296" t="b">
        <v>1</v>
      </c>
      <c r="Q1296" t="s">
        <v>8269</v>
      </c>
    </row>
    <row r="1297" spans="1:17" ht="44.25" x14ac:dyDescent="0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0">
        <f t="shared" si="60"/>
        <v>42184.572881944448</v>
      </c>
      <c r="L1297" s="10">
        <f t="shared" si="61"/>
        <v>42214.708333333328</v>
      </c>
      <c r="M1297">
        <f t="shared" si="62"/>
        <v>2015</v>
      </c>
      <c r="N1297" t="b">
        <v>0</v>
      </c>
      <c r="O1297">
        <v>64</v>
      </c>
      <c r="P1297" t="b">
        <v>1</v>
      </c>
      <c r="Q1297" t="s">
        <v>8269</v>
      </c>
    </row>
    <row r="1298" spans="1:17" ht="59" x14ac:dyDescent="0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0">
        <f t="shared" si="60"/>
        <v>42423.050613425927</v>
      </c>
      <c r="L1298" s="10">
        <f t="shared" si="61"/>
        <v>42443.008946759262</v>
      </c>
      <c r="M1298">
        <f t="shared" si="62"/>
        <v>2016</v>
      </c>
      <c r="N1298" t="b">
        <v>0</v>
      </c>
      <c r="O1298">
        <v>23</v>
      </c>
      <c r="P1298" t="b">
        <v>1</v>
      </c>
      <c r="Q1298" t="s">
        <v>8269</v>
      </c>
    </row>
    <row r="1299" spans="1:17" ht="44.25" x14ac:dyDescent="0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0">
        <f t="shared" si="60"/>
        <v>42461.747199074074</v>
      </c>
      <c r="L1299" s="10">
        <f t="shared" si="61"/>
        <v>42491.747199074074</v>
      </c>
      <c r="M1299">
        <f t="shared" si="62"/>
        <v>2016</v>
      </c>
      <c r="N1299" t="b">
        <v>0</v>
      </c>
      <c r="O1299">
        <v>238</v>
      </c>
      <c r="P1299" t="b">
        <v>1</v>
      </c>
      <c r="Q1299" t="s">
        <v>8269</v>
      </c>
    </row>
    <row r="1300" spans="1:17" ht="44.25" x14ac:dyDescent="0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0">
        <f t="shared" si="60"/>
        <v>42458.680925925932</v>
      </c>
      <c r="L1300" s="10">
        <f t="shared" si="61"/>
        <v>42488.680925925932</v>
      </c>
      <c r="M1300">
        <f t="shared" si="62"/>
        <v>2016</v>
      </c>
      <c r="N1300" t="b">
        <v>0</v>
      </c>
      <c r="O1300">
        <v>33</v>
      </c>
      <c r="P1300" t="b">
        <v>1</v>
      </c>
      <c r="Q1300" t="s">
        <v>8269</v>
      </c>
    </row>
    <row r="1301" spans="1:17" ht="44.25" x14ac:dyDescent="0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0">
        <f t="shared" si="60"/>
        <v>42169.814340277779</v>
      </c>
      <c r="L1301" s="10">
        <f t="shared" si="61"/>
        <v>42199.814340277779</v>
      </c>
      <c r="M1301">
        <f t="shared" si="62"/>
        <v>2015</v>
      </c>
      <c r="N1301" t="b">
        <v>0</v>
      </c>
      <c r="O1301">
        <v>32</v>
      </c>
      <c r="P1301" t="b">
        <v>1</v>
      </c>
      <c r="Q1301" t="s">
        <v>8269</v>
      </c>
    </row>
    <row r="1302" spans="1:17" ht="44.25" x14ac:dyDescent="0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0">
        <f t="shared" si="60"/>
        <v>42483.675208333334</v>
      </c>
      <c r="L1302" s="10">
        <f t="shared" si="61"/>
        <v>42522.789583333331</v>
      </c>
      <c r="M1302">
        <f t="shared" si="62"/>
        <v>2016</v>
      </c>
      <c r="N1302" t="b">
        <v>0</v>
      </c>
      <c r="O1302">
        <v>24</v>
      </c>
      <c r="P1302" t="b">
        <v>1</v>
      </c>
      <c r="Q1302" t="s">
        <v>8269</v>
      </c>
    </row>
    <row r="1303" spans="1:17" ht="44.25" x14ac:dyDescent="0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0">
        <f t="shared" si="60"/>
        <v>42195.749745370369</v>
      </c>
      <c r="L1303" s="10">
        <f t="shared" si="61"/>
        <v>42206.125</v>
      </c>
      <c r="M1303">
        <f t="shared" si="62"/>
        <v>2015</v>
      </c>
      <c r="N1303" t="b">
        <v>0</v>
      </c>
      <c r="O1303">
        <v>29</v>
      </c>
      <c r="P1303" t="b">
        <v>1</v>
      </c>
      <c r="Q1303" t="s">
        <v>8269</v>
      </c>
    </row>
    <row r="1304" spans="1:17" ht="44.25" x14ac:dyDescent="0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0">
        <f t="shared" si="60"/>
        <v>42675.057997685188</v>
      </c>
      <c r="L1304" s="10">
        <f t="shared" si="61"/>
        <v>42705.099664351852</v>
      </c>
      <c r="M1304">
        <f t="shared" si="62"/>
        <v>2016</v>
      </c>
      <c r="N1304" t="b">
        <v>0</v>
      </c>
      <c r="O1304">
        <v>50</v>
      </c>
      <c r="P1304" t="b">
        <v>1</v>
      </c>
      <c r="Q1304" t="s">
        <v>8269</v>
      </c>
    </row>
    <row r="1305" spans="1:17" ht="29.5" x14ac:dyDescent="0.7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0">
        <f t="shared" si="60"/>
        <v>42566.441203703704</v>
      </c>
      <c r="L1305" s="10">
        <f t="shared" si="61"/>
        <v>42582.458333333328</v>
      </c>
      <c r="M1305">
        <f t="shared" si="62"/>
        <v>2016</v>
      </c>
      <c r="N1305" t="b">
        <v>0</v>
      </c>
      <c r="O1305">
        <v>108</v>
      </c>
      <c r="P1305" t="b">
        <v>1</v>
      </c>
      <c r="Q1305" t="s">
        <v>8269</v>
      </c>
    </row>
    <row r="1306" spans="1:17" ht="44.25" x14ac:dyDescent="0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0">
        <f t="shared" si="60"/>
        <v>42747.194502314815</v>
      </c>
      <c r="L1306" s="10">
        <f t="shared" si="61"/>
        <v>42807.152835648143</v>
      </c>
      <c r="M1306">
        <f t="shared" si="62"/>
        <v>2017</v>
      </c>
      <c r="N1306" t="b">
        <v>0</v>
      </c>
      <c r="O1306">
        <v>104</v>
      </c>
      <c r="P1306" t="b">
        <v>0</v>
      </c>
      <c r="Q1306" t="s">
        <v>8271</v>
      </c>
    </row>
    <row r="1307" spans="1:17" ht="44.25" x14ac:dyDescent="0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0">
        <f t="shared" si="60"/>
        <v>42543.665601851855</v>
      </c>
      <c r="L1307" s="10">
        <f t="shared" si="61"/>
        <v>42572.729166666672</v>
      </c>
      <c r="M1307">
        <f t="shared" si="62"/>
        <v>2016</v>
      </c>
      <c r="N1307" t="b">
        <v>0</v>
      </c>
      <c r="O1307">
        <v>86</v>
      </c>
      <c r="P1307" t="b">
        <v>0</v>
      </c>
      <c r="Q1307" t="s">
        <v>8271</v>
      </c>
    </row>
    <row r="1308" spans="1:17" ht="59" x14ac:dyDescent="0.7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0">
        <f t="shared" si="60"/>
        <v>41947.457569444443</v>
      </c>
      <c r="L1308" s="10">
        <f t="shared" si="61"/>
        <v>41977.457569444443</v>
      </c>
      <c r="M1308">
        <f t="shared" si="62"/>
        <v>2014</v>
      </c>
      <c r="N1308" t="b">
        <v>0</v>
      </c>
      <c r="O1308">
        <v>356</v>
      </c>
      <c r="P1308" t="b">
        <v>0</v>
      </c>
      <c r="Q1308" t="s">
        <v>8271</v>
      </c>
    </row>
    <row r="1309" spans="1:17" ht="29.5" x14ac:dyDescent="0.7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0">
        <f t="shared" si="60"/>
        <v>42387.503229166665</v>
      </c>
      <c r="L1309" s="10">
        <f t="shared" si="61"/>
        <v>42417.503229166665</v>
      </c>
      <c r="M1309">
        <f t="shared" si="62"/>
        <v>2016</v>
      </c>
      <c r="N1309" t="b">
        <v>0</v>
      </c>
      <c r="O1309">
        <v>45</v>
      </c>
      <c r="P1309" t="b">
        <v>0</v>
      </c>
      <c r="Q1309" t="s">
        <v>8271</v>
      </c>
    </row>
    <row r="1310" spans="1:17" ht="29.5" x14ac:dyDescent="0.7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0">
        <f t="shared" si="60"/>
        <v>42611.613564814819</v>
      </c>
      <c r="L1310" s="10">
        <f t="shared" si="61"/>
        <v>42651.613564814819</v>
      </c>
      <c r="M1310">
        <f t="shared" si="62"/>
        <v>2016</v>
      </c>
      <c r="N1310" t="b">
        <v>0</v>
      </c>
      <c r="O1310">
        <v>38</v>
      </c>
      <c r="P1310" t="b">
        <v>0</v>
      </c>
      <c r="Q1310" t="s">
        <v>8271</v>
      </c>
    </row>
    <row r="1311" spans="1:17" ht="44.25" x14ac:dyDescent="0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0">
        <f t="shared" si="60"/>
        <v>42257.882731481484</v>
      </c>
      <c r="L1311" s="10">
        <f t="shared" si="61"/>
        <v>42292.882731481484</v>
      </c>
      <c r="M1311">
        <f t="shared" si="62"/>
        <v>2015</v>
      </c>
      <c r="N1311" t="b">
        <v>0</v>
      </c>
      <c r="O1311">
        <v>35</v>
      </c>
      <c r="P1311" t="b">
        <v>0</v>
      </c>
      <c r="Q1311" t="s">
        <v>8271</v>
      </c>
    </row>
    <row r="1312" spans="1:17" ht="44.25" x14ac:dyDescent="0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0">
        <f t="shared" si="60"/>
        <v>42556.667245370365</v>
      </c>
      <c r="L1312" s="10">
        <f t="shared" si="61"/>
        <v>42601.667245370365</v>
      </c>
      <c r="M1312">
        <f t="shared" si="62"/>
        <v>2016</v>
      </c>
      <c r="N1312" t="b">
        <v>0</v>
      </c>
      <c r="O1312">
        <v>24</v>
      </c>
      <c r="P1312" t="b">
        <v>0</v>
      </c>
      <c r="Q1312" t="s">
        <v>8271</v>
      </c>
    </row>
    <row r="1313" spans="1:17" ht="59" x14ac:dyDescent="0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0">
        <f t="shared" si="60"/>
        <v>42669.802303240736</v>
      </c>
      <c r="L1313" s="10">
        <f t="shared" si="61"/>
        <v>42704.843969907408</v>
      </c>
      <c r="M1313">
        <f t="shared" si="62"/>
        <v>2016</v>
      </c>
      <c r="N1313" t="b">
        <v>0</v>
      </c>
      <c r="O1313">
        <v>100</v>
      </c>
      <c r="P1313" t="b">
        <v>0</v>
      </c>
      <c r="Q1313" t="s">
        <v>8271</v>
      </c>
    </row>
    <row r="1314" spans="1:17" ht="44.25" x14ac:dyDescent="0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0">
        <f t="shared" si="60"/>
        <v>42082.702800925923</v>
      </c>
      <c r="L1314" s="10">
        <f t="shared" si="61"/>
        <v>42112.702800925923</v>
      </c>
      <c r="M1314">
        <f t="shared" si="62"/>
        <v>2015</v>
      </c>
      <c r="N1314" t="b">
        <v>0</v>
      </c>
      <c r="O1314">
        <v>1</v>
      </c>
      <c r="P1314" t="b">
        <v>0</v>
      </c>
      <c r="Q1314" t="s">
        <v>8271</v>
      </c>
    </row>
    <row r="1315" spans="1:17" ht="44.25" x14ac:dyDescent="0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0">
        <f t="shared" si="60"/>
        <v>42402.709652777776</v>
      </c>
      <c r="L1315" s="10">
        <f t="shared" si="61"/>
        <v>42432.709652777776</v>
      </c>
      <c r="M1315">
        <f t="shared" si="62"/>
        <v>2016</v>
      </c>
      <c r="N1315" t="b">
        <v>0</v>
      </c>
      <c r="O1315">
        <v>122</v>
      </c>
      <c r="P1315" t="b">
        <v>0</v>
      </c>
      <c r="Q1315" t="s">
        <v>8271</v>
      </c>
    </row>
    <row r="1316" spans="1:17" ht="44.25" x14ac:dyDescent="0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0">
        <f t="shared" si="60"/>
        <v>42604.669675925921</v>
      </c>
      <c r="L1316" s="10">
        <f t="shared" si="61"/>
        <v>42664.669675925921</v>
      </c>
      <c r="M1316">
        <f t="shared" si="62"/>
        <v>2016</v>
      </c>
      <c r="N1316" t="b">
        <v>0</v>
      </c>
      <c r="O1316">
        <v>11</v>
      </c>
      <c r="P1316" t="b">
        <v>0</v>
      </c>
      <c r="Q1316" t="s">
        <v>8271</v>
      </c>
    </row>
    <row r="1317" spans="1:17" ht="29.5" x14ac:dyDescent="0.7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0">
        <f t="shared" si="60"/>
        <v>42278.498240740737</v>
      </c>
      <c r="L1317" s="10">
        <f t="shared" si="61"/>
        <v>42314.041666666672</v>
      </c>
      <c r="M1317">
        <f t="shared" si="62"/>
        <v>2015</v>
      </c>
      <c r="N1317" t="b">
        <v>0</v>
      </c>
      <c r="O1317">
        <v>248</v>
      </c>
      <c r="P1317" t="b">
        <v>0</v>
      </c>
      <c r="Q1317" t="s">
        <v>8271</v>
      </c>
    </row>
    <row r="1318" spans="1:17" ht="44.25" x14ac:dyDescent="0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0">
        <f t="shared" si="60"/>
        <v>42393.961909722217</v>
      </c>
      <c r="L1318" s="10">
        <f t="shared" si="61"/>
        <v>42428.961909722217</v>
      </c>
      <c r="M1318">
        <f t="shared" si="62"/>
        <v>2016</v>
      </c>
      <c r="N1318" t="b">
        <v>0</v>
      </c>
      <c r="O1318">
        <v>1</v>
      </c>
      <c r="P1318" t="b">
        <v>0</v>
      </c>
      <c r="Q1318" t="s">
        <v>8271</v>
      </c>
    </row>
    <row r="1319" spans="1:17" ht="59" x14ac:dyDescent="0.7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0">
        <f t="shared" si="60"/>
        <v>42520.235486111109</v>
      </c>
      <c r="L1319" s="10">
        <f t="shared" si="61"/>
        <v>42572.583333333328</v>
      </c>
      <c r="M1319">
        <f t="shared" si="62"/>
        <v>2016</v>
      </c>
      <c r="N1319" t="b">
        <v>0</v>
      </c>
      <c r="O1319">
        <v>19</v>
      </c>
      <c r="P1319" t="b">
        <v>0</v>
      </c>
      <c r="Q1319" t="s">
        <v>8271</v>
      </c>
    </row>
    <row r="1320" spans="1:17" ht="44.25" x14ac:dyDescent="0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0">
        <f t="shared" si="60"/>
        <v>41985.043657407412</v>
      </c>
      <c r="L1320" s="10">
        <f t="shared" si="61"/>
        <v>42015.043657407412</v>
      </c>
      <c r="M1320">
        <f t="shared" si="62"/>
        <v>2015</v>
      </c>
      <c r="N1320" t="b">
        <v>0</v>
      </c>
      <c r="O1320">
        <v>135</v>
      </c>
      <c r="P1320" t="b">
        <v>0</v>
      </c>
      <c r="Q1320" t="s">
        <v>8271</v>
      </c>
    </row>
    <row r="1321" spans="1:17" ht="44.25" x14ac:dyDescent="0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0">
        <f t="shared" si="60"/>
        <v>41816.812094907407</v>
      </c>
      <c r="L1321" s="10">
        <f t="shared" si="61"/>
        <v>41831.666666666664</v>
      </c>
      <c r="M1321">
        <f t="shared" si="62"/>
        <v>2014</v>
      </c>
      <c r="N1321" t="b">
        <v>0</v>
      </c>
      <c r="O1321">
        <v>9</v>
      </c>
      <c r="P1321" t="b">
        <v>0</v>
      </c>
      <c r="Q1321" t="s">
        <v>8271</v>
      </c>
    </row>
    <row r="1322" spans="1:17" ht="44.25" x14ac:dyDescent="0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0">
        <f t="shared" si="60"/>
        <v>42705.690347222218</v>
      </c>
      <c r="L1322" s="10">
        <f t="shared" si="61"/>
        <v>42734.958333333328</v>
      </c>
      <c r="M1322">
        <f t="shared" si="62"/>
        <v>2016</v>
      </c>
      <c r="N1322" t="b">
        <v>0</v>
      </c>
      <c r="O1322">
        <v>3</v>
      </c>
      <c r="P1322" t="b">
        <v>0</v>
      </c>
      <c r="Q1322" t="s">
        <v>8271</v>
      </c>
    </row>
    <row r="1323" spans="1:17" ht="59" x14ac:dyDescent="0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0">
        <f t="shared" si="60"/>
        <v>42697.74927083333</v>
      </c>
      <c r="L1323" s="10">
        <f t="shared" si="61"/>
        <v>42727.74927083333</v>
      </c>
      <c r="M1323">
        <f t="shared" si="62"/>
        <v>2016</v>
      </c>
      <c r="N1323" t="b">
        <v>0</v>
      </c>
      <c r="O1323">
        <v>7</v>
      </c>
      <c r="P1323" t="b">
        <v>0</v>
      </c>
      <c r="Q1323" t="s">
        <v>8271</v>
      </c>
    </row>
    <row r="1324" spans="1:17" ht="44.25" x14ac:dyDescent="0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0">
        <f t="shared" si="60"/>
        <v>42115.656539351854</v>
      </c>
      <c r="L1324" s="10">
        <f t="shared" si="61"/>
        <v>42145.656539351854</v>
      </c>
      <c r="M1324">
        <f t="shared" si="62"/>
        <v>2015</v>
      </c>
      <c r="N1324" t="b">
        <v>0</v>
      </c>
      <c r="O1324">
        <v>4</v>
      </c>
      <c r="P1324" t="b">
        <v>0</v>
      </c>
      <c r="Q1324" t="s">
        <v>8271</v>
      </c>
    </row>
    <row r="1325" spans="1:17" ht="44.25" x14ac:dyDescent="0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0">
        <f t="shared" si="60"/>
        <v>42451.698449074072</v>
      </c>
      <c r="L1325" s="10">
        <f t="shared" si="61"/>
        <v>42486.288194444445</v>
      </c>
      <c r="M1325">
        <f t="shared" si="62"/>
        <v>2016</v>
      </c>
      <c r="N1325" t="b">
        <v>0</v>
      </c>
      <c r="O1325">
        <v>44</v>
      </c>
      <c r="P1325" t="b">
        <v>0</v>
      </c>
      <c r="Q1325" t="s">
        <v>8271</v>
      </c>
    </row>
    <row r="1326" spans="1:17" ht="44.25" x14ac:dyDescent="0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0">
        <f t="shared" si="60"/>
        <v>42626.633703703701</v>
      </c>
      <c r="L1326" s="10">
        <f t="shared" si="61"/>
        <v>42656.633703703701</v>
      </c>
      <c r="M1326">
        <f t="shared" si="62"/>
        <v>2016</v>
      </c>
      <c r="N1326" t="b">
        <v>0</v>
      </c>
      <c r="O1326">
        <v>90</v>
      </c>
      <c r="P1326" t="b">
        <v>0</v>
      </c>
      <c r="Q1326" t="s">
        <v>8271</v>
      </c>
    </row>
    <row r="1327" spans="1:17" ht="44.25" x14ac:dyDescent="0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0">
        <f t="shared" si="60"/>
        <v>42704.086053240739</v>
      </c>
      <c r="L1327" s="10">
        <f t="shared" si="61"/>
        <v>42734.086053240739</v>
      </c>
      <c r="M1327">
        <f t="shared" si="62"/>
        <v>2016</v>
      </c>
      <c r="N1327" t="b">
        <v>0</v>
      </c>
      <c r="O1327">
        <v>8</v>
      </c>
      <c r="P1327" t="b">
        <v>0</v>
      </c>
      <c r="Q1327" t="s">
        <v>8271</v>
      </c>
    </row>
    <row r="1328" spans="1:17" ht="44.25" x14ac:dyDescent="0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0">
        <f t="shared" si="60"/>
        <v>41974.791990740734</v>
      </c>
      <c r="L1328" s="10">
        <f t="shared" si="61"/>
        <v>42019.791990740734</v>
      </c>
      <c r="M1328">
        <f t="shared" si="62"/>
        <v>2015</v>
      </c>
      <c r="N1328" t="b">
        <v>0</v>
      </c>
      <c r="O1328">
        <v>11</v>
      </c>
      <c r="P1328" t="b">
        <v>0</v>
      </c>
      <c r="Q1328" t="s">
        <v>8271</v>
      </c>
    </row>
    <row r="1329" spans="1:17" ht="44.25" x14ac:dyDescent="0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0">
        <f t="shared" si="60"/>
        <v>42123.678645833337</v>
      </c>
      <c r="L1329" s="10">
        <f t="shared" si="61"/>
        <v>42153.678645833337</v>
      </c>
      <c r="M1329">
        <f t="shared" si="62"/>
        <v>2015</v>
      </c>
      <c r="N1329" t="b">
        <v>0</v>
      </c>
      <c r="O1329">
        <v>41</v>
      </c>
      <c r="P1329" t="b">
        <v>0</v>
      </c>
      <c r="Q1329" t="s">
        <v>8271</v>
      </c>
    </row>
    <row r="1330" spans="1:17" ht="59" x14ac:dyDescent="0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0">
        <f t="shared" si="60"/>
        <v>42612.642754629633</v>
      </c>
      <c r="L1330" s="10">
        <f t="shared" si="61"/>
        <v>42657.642754629633</v>
      </c>
      <c r="M1330">
        <f t="shared" si="62"/>
        <v>2016</v>
      </c>
      <c r="N1330" t="b">
        <v>0</v>
      </c>
      <c r="O1330">
        <v>15</v>
      </c>
      <c r="P1330" t="b">
        <v>0</v>
      </c>
      <c r="Q1330" t="s">
        <v>8271</v>
      </c>
    </row>
    <row r="1331" spans="1:17" ht="44.25" x14ac:dyDescent="0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0">
        <f t="shared" si="60"/>
        <v>41935.221585648149</v>
      </c>
      <c r="L1331" s="10">
        <f t="shared" si="61"/>
        <v>41975.263252314813</v>
      </c>
      <c r="M1331">
        <f t="shared" si="62"/>
        <v>2014</v>
      </c>
      <c r="N1331" t="b">
        <v>0</v>
      </c>
      <c r="O1331">
        <v>9</v>
      </c>
      <c r="P1331" t="b">
        <v>0</v>
      </c>
      <c r="Q1331" t="s">
        <v>8271</v>
      </c>
    </row>
    <row r="1332" spans="1:17" ht="44.25" x14ac:dyDescent="0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0">
        <f t="shared" si="60"/>
        <v>42522.276724537034</v>
      </c>
      <c r="L1332" s="10">
        <f t="shared" si="61"/>
        <v>42553.166666666672</v>
      </c>
      <c r="M1332">
        <f t="shared" si="62"/>
        <v>2016</v>
      </c>
      <c r="N1332" t="b">
        <v>0</v>
      </c>
      <c r="O1332">
        <v>50</v>
      </c>
      <c r="P1332" t="b">
        <v>0</v>
      </c>
      <c r="Q1332" t="s">
        <v>8271</v>
      </c>
    </row>
    <row r="1333" spans="1:17" ht="44.25" x14ac:dyDescent="0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0">
        <f t="shared" si="60"/>
        <v>42569.50409722222</v>
      </c>
      <c r="L1333" s="10">
        <f t="shared" si="61"/>
        <v>42599.50409722222</v>
      </c>
      <c r="M1333">
        <f t="shared" si="62"/>
        <v>2016</v>
      </c>
      <c r="N1333" t="b">
        <v>0</v>
      </c>
      <c r="O1333">
        <v>34</v>
      </c>
      <c r="P1333" t="b">
        <v>0</v>
      </c>
      <c r="Q1333" t="s">
        <v>8271</v>
      </c>
    </row>
    <row r="1334" spans="1:17" ht="44.25" x14ac:dyDescent="0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0">
        <f t="shared" si="60"/>
        <v>42732.060277777782</v>
      </c>
      <c r="L1334" s="10">
        <f t="shared" si="61"/>
        <v>42762.060277777782</v>
      </c>
      <c r="M1334">
        <f t="shared" si="62"/>
        <v>2017</v>
      </c>
      <c r="N1334" t="b">
        <v>0</v>
      </c>
      <c r="O1334">
        <v>0</v>
      </c>
      <c r="P1334" t="b">
        <v>0</v>
      </c>
      <c r="Q1334" t="s">
        <v>8271</v>
      </c>
    </row>
    <row r="1335" spans="1:17" ht="44.25" x14ac:dyDescent="0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0">
        <f t="shared" si="60"/>
        <v>41806.106770833336</v>
      </c>
      <c r="L1335" s="10">
        <f t="shared" si="61"/>
        <v>41836.106770833336</v>
      </c>
      <c r="M1335">
        <f t="shared" si="62"/>
        <v>2014</v>
      </c>
      <c r="N1335" t="b">
        <v>0</v>
      </c>
      <c r="O1335">
        <v>0</v>
      </c>
      <c r="P1335" t="b">
        <v>0</v>
      </c>
      <c r="Q1335" t="s">
        <v>8271</v>
      </c>
    </row>
    <row r="1336" spans="1:17" ht="44.25" x14ac:dyDescent="0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0">
        <f t="shared" si="60"/>
        <v>42410.774155092593</v>
      </c>
      <c r="L1336" s="10">
        <f t="shared" si="61"/>
        <v>42440.774155092593</v>
      </c>
      <c r="M1336">
        <f t="shared" si="62"/>
        <v>2016</v>
      </c>
      <c r="N1336" t="b">
        <v>0</v>
      </c>
      <c r="O1336">
        <v>276</v>
      </c>
      <c r="P1336" t="b">
        <v>0</v>
      </c>
      <c r="Q1336" t="s">
        <v>8271</v>
      </c>
    </row>
    <row r="1337" spans="1:17" ht="59" x14ac:dyDescent="0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0">
        <f t="shared" si="60"/>
        <v>42313.936365740738</v>
      </c>
      <c r="L1337" s="10">
        <f t="shared" si="61"/>
        <v>42343.936365740738</v>
      </c>
      <c r="M1337">
        <f t="shared" si="62"/>
        <v>2015</v>
      </c>
      <c r="N1337" t="b">
        <v>0</v>
      </c>
      <c r="O1337">
        <v>16</v>
      </c>
      <c r="P1337" t="b">
        <v>0</v>
      </c>
      <c r="Q1337" t="s">
        <v>8271</v>
      </c>
    </row>
    <row r="1338" spans="1:17" ht="44.25" x14ac:dyDescent="0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0">
        <f t="shared" si="60"/>
        <v>41955.863750000004</v>
      </c>
      <c r="L1338" s="10">
        <f t="shared" si="61"/>
        <v>41990.863750000004</v>
      </c>
      <c r="M1338">
        <f t="shared" si="62"/>
        <v>2014</v>
      </c>
      <c r="N1338" t="b">
        <v>0</v>
      </c>
      <c r="O1338">
        <v>224</v>
      </c>
      <c r="P1338" t="b">
        <v>0</v>
      </c>
      <c r="Q1338" t="s">
        <v>8271</v>
      </c>
    </row>
    <row r="1339" spans="1:17" ht="44.25" x14ac:dyDescent="0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0">
        <f t="shared" si="60"/>
        <v>42767.577303240745</v>
      </c>
      <c r="L1339" s="10">
        <f t="shared" si="61"/>
        <v>42797.577303240745</v>
      </c>
      <c r="M1339">
        <f t="shared" si="62"/>
        <v>2017</v>
      </c>
      <c r="N1339" t="b">
        <v>0</v>
      </c>
      <c r="O1339">
        <v>140</v>
      </c>
      <c r="P1339" t="b">
        <v>0</v>
      </c>
      <c r="Q1339" t="s">
        <v>8271</v>
      </c>
    </row>
    <row r="1340" spans="1:17" ht="59" x14ac:dyDescent="0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0">
        <f t="shared" si="60"/>
        <v>42188.803622685184</v>
      </c>
      <c r="L1340" s="10">
        <f t="shared" si="61"/>
        <v>42218.803622685184</v>
      </c>
      <c r="M1340">
        <f t="shared" si="62"/>
        <v>2015</v>
      </c>
      <c r="N1340" t="b">
        <v>0</v>
      </c>
      <c r="O1340">
        <v>15</v>
      </c>
      <c r="P1340" t="b">
        <v>0</v>
      </c>
      <c r="Q1340" t="s">
        <v>8271</v>
      </c>
    </row>
    <row r="1341" spans="1:17" ht="29.5" x14ac:dyDescent="0.7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0">
        <f t="shared" si="60"/>
        <v>41936.647164351853</v>
      </c>
      <c r="L1341" s="10">
        <f t="shared" si="61"/>
        <v>41981.688831018517</v>
      </c>
      <c r="M1341">
        <f t="shared" si="62"/>
        <v>2014</v>
      </c>
      <c r="N1341" t="b">
        <v>0</v>
      </c>
      <c r="O1341">
        <v>37</v>
      </c>
      <c r="P1341" t="b">
        <v>0</v>
      </c>
      <c r="Q1341" t="s">
        <v>8271</v>
      </c>
    </row>
    <row r="1342" spans="1:17" ht="44.25" x14ac:dyDescent="0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0">
        <f t="shared" si="60"/>
        <v>41836.595520833333</v>
      </c>
      <c r="L1342" s="10">
        <f t="shared" si="61"/>
        <v>41866.595520833333</v>
      </c>
      <c r="M1342">
        <f t="shared" si="62"/>
        <v>2014</v>
      </c>
      <c r="N1342" t="b">
        <v>0</v>
      </c>
      <c r="O1342">
        <v>0</v>
      </c>
      <c r="P1342" t="b">
        <v>0</v>
      </c>
      <c r="Q1342" t="s">
        <v>8271</v>
      </c>
    </row>
    <row r="1343" spans="1:17" ht="59" x14ac:dyDescent="0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0">
        <f t="shared" si="60"/>
        <v>42612.624039351853</v>
      </c>
      <c r="L1343" s="10">
        <f t="shared" si="61"/>
        <v>42644.624039351853</v>
      </c>
      <c r="M1343">
        <f t="shared" si="62"/>
        <v>2016</v>
      </c>
      <c r="N1343" t="b">
        <v>0</v>
      </c>
      <c r="O1343">
        <v>46</v>
      </c>
      <c r="P1343" t="b">
        <v>0</v>
      </c>
      <c r="Q1343" t="s">
        <v>8271</v>
      </c>
    </row>
    <row r="1344" spans="1:17" ht="44.25" x14ac:dyDescent="0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0">
        <f t="shared" si="60"/>
        <v>42172.816423611104</v>
      </c>
      <c r="L1344" s="10">
        <f t="shared" si="61"/>
        <v>42202.816423611104</v>
      </c>
      <c r="M1344">
        <f t="shared" si="62"/>
        <v>2015</v>
      </c>
      <c r="N1344" t="b">
        <v>0</v>
      </c>
      <c r="O1344">
        <v>1</v>
      </c>
      <c r="P1344" t="b">
        <v>0</v>
      </c>
      <c r="Q1344" t="s">
        <v>8271</v>
      </c>
    </row>
    <row r="1345" spans="1:17" ht="44.25" x14ac:dyDescent="0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0">
        <f t="shared" si="60"/>
        <v>42542.526423611111</v>
      </c>
      <c r="L1345" s="10">
        <f t="shared" si="61"/>
        <v>42601.165972222225</v>
      </c>
      <c r="M1345">
        <f t="shared" si="62"/>
        <v>2016</v>
      </c>
      <c r="N1345" t="b">
        <v>0</v>
      </c>
      <c r="O1345">
        <v>323</v>
      </c>
      <c r="P1345" t="b">
        <v>0</v>
      </c>
      <c r="Q1345" t="s">
        <v>8271</v>
      </c>
    </row>
    <row r="1346" spans="1:17" ht="44.25" x14ac:dyDescent="0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0">
        <f t="shared" si="60"/>
        <v>42522.789803240739</v>
      </c>
      <c r="L1346" s="10">
        <f t="shared" si="61"/>
        <v>42551.789803240739</v>
      </c>
      <c r="M1346">
        <f t="shared" si="62"/>
        <v>2016</v>
      </c>
      <c r="N1346" t="b">
        <v>0</v>
      </c>
      <c r="O1346">
        <v>139</v>
      </c>
      <c r="P1346" t="b">
        <v>1</v>
      </c>
      <c r="Q1346" t="s">
        <v>8272</v>
      </c>
    </row>
    <row r="1347" spans="1:17" ht="44.25" x14ac:dyDescent="0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0">
        <f t="shared" ref="K1347:K1410" si="63">(((J1347/60)/60)/24)+DATE(1970,1,1)</f>
        <v>41799.814340277779</v>
      </c>
      <c r="L1347" s="10">
        <f t="shared" ref="L1347:L1410" si="64">(((I1347/60)/60)/24)+DATE(1970,1,1)</f>
        <v>41834.814340277779</v>
      </c>
      <c r="M1347">
        <f t="shared" ref="M1347:M1410" si="65">YEAR(L1347)</f>
        <v>2014</v>
      </c>
      <c r="N1347" t="b">
        <v>0</v>
      </c>
      <c r="O1347">
        <v>7</v>
      </c>
      <c r="P1347" t="b">
        <v>1</v>
      </c>
      <c r="Q1347" t="s">
        <v>8272</v>
      </c>
    </row>
    <row r="1348" spans="1:17" ht="44.25" x14ac:dyDescent="0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0">
        <f t="shared" si="63"/>
        <v>41422.075821759259</v>
      </c>
      <c r="L1348" s="10">
        <f t="shared" si="64"/>
        <v>41452.075821759259</v>
      </c>
      <c r="M1348">
        <f t="shared" si="65"/>
        <v>2013</v>
      </c>
      <c r="N1348" t="b">
        <v>0</v>
      </c>
      <c r="O1348">
        <v>149</v>
      </c>
      <c r="P1348" t="b">
        <v>1</v>
      </c>
      <c r="Q1348" t="s">
        <v>8272</v>
      </c>
    </row>
    <row r="1349" spans="1:17" ht="44.25" x14ac:dyDescent="0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0">
        <f t="shared" si="63"/>
        <v>42040.638020833328</v>
      </c>
      <c r="L1349" s="10">
        <f t="shared" si="64"/>
        <v>42070.638020833328</v>
      </c>
      <c r="M1349">
        <f t="shared" si="65"/>
        <v>2015</v>
      </c>
      <c r="N1349" t="b">
        <v>0</v>
      </c>
      <c r="O1349">
        <v>31</v>
      </c>
      <c r="P1349" t="b">
        <v>1</v>
      </c>
      <c r="Q1349" t="s">
        <v>8272</v>
      </c>
    </row>
    <row r="1350" spans="1:17" ht="44.25" x14ac:dyDescent="0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0">
        <f t="shared" si="63"/>
        <v>41963.506168981476</v>
      </c>
      <c r="L1350" s="10">
        <f t="shared" si="64"/>
        <v>41991.506168981476</v>
      </c>
      <c r="M1350">
        <f t="shared" si="65"/>
        <v>2014</v>
      </c>
      <c r="N1350" t="b">
        <v>0</v>
      </c>
      <c r="O1350">
        <v>26</v>
      </c>
      <c r="P1350" t="b">
        <v>1</v>
      </c>
      <c r="Q1350" t="s">
        <v>8272</v>
      </c>
    </row>
    <row r="1351" spans="1:17" ht="44.25" x14ac:dyDescent="0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0">
        <f t="shared" si="63"/>
        <v>42317.33258101852</v>
      </c>
      <c r="L1351" s="10">
        <f t="shared" si="64"/>
        <v>42354.290972222225</v>
      </c>
      <c r="M1351">
        <f t="shared" si="65"/>
        <v>2015</v>
      </c>
      <c r="N1351" t="b">
        <v>0</v>
      </c>
      <c r="O1351">
        <v>172</v>
      </c>
      <c r="P1351" t="b">
        <v>1</v>
      </c>
      <c r="Q1351" t="s">
        <v>8272</v>
      </c>
    </row>
    <row r="1352" spans="1:17" ht="44.25" x14ac:dyDescent="0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0">
        <f t="shared" si="63"/>
        <v>42334.013124999998</v>
      </c>
      <c r="L1352" s="10">
        <f t="shared" si="64"/>
        <v>42364.013124999998</v>
      </c>
      <c r="M1352">
        <f t="shared" si="65"/>
        <v>2015</v>
      </c>
      <c r="N1352" t="b">
        <v>0</v>
      </c>
      <c r="O1352">
        <v>78</v>
      </c>
      <c r="P1352" t="b">
        <v>1</v>
      </c>
      <c r="Q1352" t="s">
        <v>8272</v>
      </c>
    </row>
    <row r="1353" spans="1:17" ht="29.5" x14ac:dyDescent="0.7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0">
        <f t="shared" si="63"/>
        <v>42382.74009259259</v>
      </c>
      <c r="L1353" s="10">
        <f t="shared" si="64"/>
        <v>42412.74009259259</v>
      </c>
      <c r="M1353">
        <f t="shared" si="65"/>
        <v>2016</v>
      </c>
      <c r="N1353" t="b">
        <v>0</v>
      </c>
      <c r="O1353">
        <v>120</v>
      </c>
      <c r="P1353" t="b">
        <v>1</v>
      </c>
      <c r="Q1353" t="s">
        <v>8272</v>
      </c>
    </row>
    <row r="1354" spans="1:17" ht="44.25" x14ac:dyDescent="0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0">
        <f t="shared" si="63"/>
        <v>42200.578310185185</v>
      </c>
      <c r="L1354" s="10">
        <f t="shared" si="64"/>
        <v>42252.165972222225</v>
      </c>
      <c r="M1354">
        <f t="shared" si="65"/>
        <v>2015</v>
      </c>
      <c r="N1354" t="b">
        <v>0</v>
      </c>
      <c r="O1354">
        <v>227</v>
      </c>
      <c r="P1354" t="b">
        <v>1</v>
      </c>
      <c r="Q1354" t="s">
        <v>8272</v>
      </c>
    </row>
    <row r="1355" spans="1:17" ht="44.25" x14ac:dyDescent="0.7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0">
        <f t="shared" si="63"/>
        <v>41309.11791666667</v>
      </c>
      <c r="L1355" s="10">
        <f t="shared" si="64"/>
        <v>41344</v>
      </c>
      <c r="M1355">
        <f t="shared" si="65"/>
        <v>2013</v>
      </c>
      <c r="N1355" t="b">
        <v>0</v>
      </c>
      <c r="O1355">
        <v>42</v>
      </c>
      <c r="P1355" t="b">
        <v>1</v>
      </c>
      <c r="Q1355" t="s">
        <v>8272</v>
      </c>
    </row>
    <row r="1356" spans="1:17" ht="44.25" x14ac:dyDescent="0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0">
        <f t="shared" si="63"/>
        <v>42502.807627314818</v>
      </c>
      <c r="L1356" s="10">
        <f t="shared" si="64"/>
        <v>42532.807627314818</v>
      </c>
      <c r="M1356">
        <f t="shared" si="65"/>
        <v>2016</v>
      </c>
      <c r="N1356" t="b">
        <v>0</v>
      </c>
      <c r="O1356">
        <v>64</v>
      </c>
      <c r="P1356" t="b">
        <v>1</v>
      </c>
      <c r="Q1356" t="s">
        <v>8272</v>
      </c>
    </row>
    <row r="1357" spans="1:17" ht="59" x14ac:dyDescent="0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0">
        <f t="shared" si="63"/>
        <v>41213.254687499997</v>
      </c>
      <c r="L1357" s="10">
        <f t="shared" si="64"/>
        <v>41243.416666666664</v>
      </c>
      <c r="M1357">
        <f t="shared" si="65"/>
        <v>2012</v>
      </c>
      <c r="N1357" t="b">
        <v>0</v>
      </c>
      <c r="O1357">
        <v>121</v>
      </c>
      <c r="P1357" t="b">
        <v>1</v>
      </c>
      <c r="Q1357" t="s">
        <v>8272</v>
      </c>
    </row>
    <row r="1358" spans="1:17" ht="44.25" x14ac:dyDescent="0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0">
        <f t="shared" si="63"/>
        <v>41430.038888888892</v>
      </c>
      <c r="L1358" s="10">
        <f t="shared" si="64"/>
        <v>41460.038888888892</v>
      </c>
      <c r="M1358">
        <f t="shared" si="65"/>
        <v>2013</v>
      </c>
      <c r="N1358" t="b">
        <v>0</v>
      </c>
      <c r="O1358">
        <v>87</v>
      </c>
      <c r="P1358" t="b">
        <v>1</v>
      </c>
      <c r="Q1358" t="s">
        <v>8272</v>
      </c>
    </row>
    <row r="1359" spans="1:17" ht="44.25" x14ac:dyDescent="0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0">
        <f t="shared" si="63"/>
        <v>41304.962233796294</v>
      </c>
      <c r="L1359" s="10">
        <f t="shared" si="64"/>
        <v>41334.249305555553</v>
      </c>
      <c r="M1359">
        <f t="shared" si="65"/>
        <v>2013</v>
      </c>
      <c r="N1359" t="b">
        <v>0</v>
      </c>
      <c r="O1359">
        <v>65</v>
      </c>
      <c r="P1359" t="b">
        <v>1</v>
      </c>
      <c r="Q1359" t="s">
        <v>8272</v>
      </c>
    </row>
    <row r="1360" spans="1:17" ht="44.25" x14ac:dyDescent="0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0">
        <f t="shared" si="63"/>
        <v>40689.570868055554</v>
      </c>
      <c r="L1360" s="10">
        <f t="shared" si="64"/>
        <v>40719.570868055554</v>
      </c>
      <c r="M1360">
        <f t="shared" si="65"/>
        <v>2011</v>
      </c>
      <c r="N1360" t="b">
        <v>0</v>
      </c>
      <c r="O1360">
        <v>49</v>
      </c>
      <c r="P1360" t="b">
        <v>1</v>
      </c>
      <c r="Q1360" t="s">
        <v>8272</v>
      </c>
    </row>
    <row r="1361" spans="1:17" ht="44.25" x14ac:dyDescent="0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0">
        <f t="shared" si="63"/>
        <v>40668.814699074072</v>
      </c>
      <c r="L1361" s="10">
        <f t="shared" si="64"/>
        <v>40730.814699074072</v>
      </c>
      <c r="M1361">
        <f t="shared" si="65"/>
        <v>2011</v>
      </c>
      <c r="N1361" t="b">
        <v>0</v>
      </c>
      <c r="O1361">
        <v>19</v>
      </c>
      <c r="P1361" t="b">
        <v>1</v>
      </c>
      <c r="Q1361" t="s">
        <v>8272</v>
      </c>
    </row>
    <row r="1362" spans="1:17" ht="29.5" x14ac:dyDescent="0.7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0">
        <f t="shared" si="63"/>
        <v>41095.900694444441</v>
      </c>
      <c r="L1362" s="10">
        <f t="shared" si="64"/>
        <v>41123.900694444441</v>
      </c>
      <c r="M1362">
        <f t="shared" si="65"/>
        <v>2012</v>
      </c>
      <c r="N1362" t="b">
        <v>0</v>
      </c>
      <c r="O1362">
        <v>81</v>
      </c>
      <c r="P1362" t="b">
        <v>1</v>
      </c>
      <c r="Q1362" t="s">
        <v>8272</v>
      </c>
    </row>
    <row r="1363" spans="1:17" ht="44.25" x14ac:dyDescent="0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0">
        <f t="shared" si="63"/>
        <v>41781.717268518521</v>
      </c>
      <c r="L1363" s="10">
        <f t="shared" si="64"/>
        <v>41811.717268518521</v>
      </c>
      <c r="M1363">
        <f t="shared" si="65"/>
        <v>2014</v>
      </c>
      <c r="N1363" t="b">
        <v>0</v>
      </c>
      <c r="O1363">
        <v>264</v>
      </c>
      <c r="P1363" t="b">
        <v>1</v>
      </c>
      <c r="Q1363" t="s">
        <v>8272</v>
      </c>
    </row>
    <row r="1364" spans="1:17" ht="29.5" x14ac:dyDescent="0.7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0">
        <f t="shared" si="63"/>
        <v>41464.934386574074</v>
      </c>
      <c r="L1364" s="10">
        <f t="shared" si="64"/>
        <v>41524.934386574074</v>
      </c>
      <c r="M1364">
        <f t="shared" si="65"/>
        <v>2013</v>
      </c>
      <c r="N1364" t="b">
        <v>0</v>
      </c>
      <c r="O1364">
        <v>25</v>
      </c>
      <c r="P1364" t="b">
        <v>1</v>
      </c>
      <c r="Q1364" t="s">
        <v>8272</v>
      </c>
    </row>
    <row r="1365" spans="1:17" ht="44.25" x14ac:dyDescent="0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0">
        <f t="shared" si="63"/>
        <v>42396.8440625</v>
      </c>
      <c r="L1365" s="10">
        <f t="shared" si="64"/>
        <v>42415.332638888889</v>
      </c>
      <c r="M1365">
        <f t="shared" si="65"/>
        <v>2016</v>
      </c>
      <c r="N1365" t="b">
        <v>0</v>
      </c>
      <c r="O1365">
        <v>5</v>
      </c>
      <c r="P1365" t="b">
        <v>1</v>
      </c>
      <c r="Q1365" t="s">
        <v>8272</v>
      </c>
    </row>
    <row r="1366" spans="1:17" ht="59" x14ac:dyDescent="0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0">
        <f t="shared" si="63"/>
        <v>41951.695671296293</v>
      </c>
      <c r="L1366" s="10">
        <f t="shared" si="64"/>
        <v>42011.6956712963</v>
      </c>
      <c r="M1366">
        <f t="shared" si="65"/>
        <v>2015</v>
      </c>
      <c r="N1366" t="b">
        <v>0</v>
      </c>
      <c r="O1366">
        <v>144</v>
      </c>
      <c r="P1366" t="b">
        <v>1</v>
      </c>
      <c r="Q1366" t="s">
        <v>8274</v>
      </c>
    </row>
    <row r="1367" spans="1:17" ht="44.25" x14ac:dyDescent="0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0">
        <f t="shared" si="63"/>
        <v>42049.733240740738</v>
      </c>
      <c r="L1367" s="10">
        <f t="shared" si="64"/>
        <v>42079.691574074073</v>
      </c>
      <c r="M1367">
        <f t="shared" si="65"/>
        <v>2015</v>
      </c>
      <c r="N1367" t="b">
        <v>0</v>
      </c>
      <c r="O1367">
        <v>92</v>
      </c>
      <c r="P1367" t="b">
        <v>1</v>
      </c>
      <c r="Q1367" t="s">
        <v>8274</v>
      </c>
    </row>
    <row r="1368" spans="1:17" x14ac:dyDescent="0.7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0">
        <f t="shared" si="63"/>
        <v>41924.996099537035</v>
      </c>
      <c r="L1368" s="10">
        <f t="shared" si="64"/>
        <v>41970.037766203706</v>
      </c>
      <c r="M1368">
        <f t="shared" si="65"/>
        <v>2014</v>
      </c>
      <c r="N1368" t="b">
        <v>0</v>
      </c>
      <c r="O1368">
        <v>147</v>
      </c>
      <c r="P1368" t="b">
        <v>1</v>
      </c>
      <c r="Q1368" t="s">
        <v>8274</v>
      </c>
    </row>
    <row r="1369" spans="1:17" ht="44.25" x14ac:dyDescent="0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0">
        <f t="shared" si="63"/>
        <v>42292.002893518518</v>
      </c>
      <c r="L1369" s="10">
        <f t="shared" si="64"/>
        <v>42322.044560185182</v>
      </c>
      <c r="M1369">
        <f t="shared" si="65"/>
        <v>2015</v>
      </c>
      <c r="N1369" t="b">
        <v>0</v>
      </c>
      <c r="O1369">
        <v>90</v>
      </c>
      <c r="P1369" t="b">
        <v>1</v>
      </c>
      <c r="Q1369" t="s">
        <v>8274</v>
      </c>
    </row>
    <row r="1370" spans="1:17" ht="44.25" x14ac:dyDescent="0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0">
        <f t="shared" si="63"/>
        <v>42146.190902777773</v>
      </c>
      <c r="L1370" s="10">
        <f t="shared" si="64"/>
        <v>42170.190902777773</v>
      </c>
      <c r="M1370">
        <f t="shared" si="65"/>
        <v>2015</v>
      </c>
      <c r="N1370" t="b">
        <v>0</v>
      </c>
      <c r="O1370">
        <v>87</v>
      </c>
      <c r="P1370" t="b">
        <v>1</v>
      </c>
      <c r="Q1370" t="s">
        <v>8274</v>
      </c>
    </row>
    <row r="1371" spans="1:17" ht="44.25" x14ac:dyDescent="0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0">
        <f t="shared" si="63"/>
        <v>41710.594282407408</v>
      </c>
      <c r="L1371" s="10">
        <f t="shared" si="64"/>
        <v>41740.594282407408</v>
      </c>
      <c r="M1371">
        <f t="shared" si="65"/>
        <v>2014</v>
      </c>
      <c r="N1371" t="b">
        <v>0</v>
      </c>
      <c r="O1371">
        <v>406</v>
      </c>
      <c r="P1371" t="b">
        <v>1</v>
      </c>
      <c r="Q1371" t="s">
        <v>8274</v>
      </c>
    </row>
    <row r="1372" spans="1:17" ht="29.5" x14ac:dyDescent="0.7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0">
        <f t="shared" si="63"/>
        <v>41548.00335648148</v>
      </c>
      <c r="L1372" s="10">
        <f t="shared" si="64"/>
        <v>41563.00335648148</v>
      </c>
      <c r="M1372">
        <f t="shared" si="65"/>
        <v>2013</v>
      </c>
      <c r="N1372" t="b">
        <v>0</v>
      </c>
      <c r="O1372">
        <v>20</v>
      </c>
      <c r="P1372" t="b">
        <v>1</v>
      </c>
      <c r="Q1372" t="s">
        <v>8274</v>
      </c>
    </row>
    <row r="1373" spans="1:17" ht="44.25" x14ac:dyDescent="0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0">
        <f t="shared" si="63"/>
        <v>42101.758587962962</v>
      </c>
      <c r="L1373" s="10">
        <f t="shared" si="64"/>
        <v>42131.758587962962</v>
      </c>
      <c r="M1373">
        <f t="shared" si="65"/>
        <v>2015</v>
      </c>
      <c r="N1373" t="b">
        <v>0</v>
      </c>
      <c r="O1373">
        <v>70</v>
      </c>
      <c r="P1373" t="b">
        <v>1</v>
      </c>
      <c r="Q1373" t="s">
        <v>8274</v>
      </c>
    </row>
    <row r="1374" spans="1:17" x14ac:dyDescent="0.7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0">
        <f t="shared" si="63"/>
        <v>41072.739953703705</v>
      </c>
      <c r="L1374" s="10">
        <f t="shared" si="64"/>
        <v>41102.739953703705</v>
      </c>
      <c r="M1374">
        <f t="shared" si="65"/>
        <v>2012</v>
      </c>
      <c r="N1374" t="b">
        <v>0</v>
      </c>
      <c r="O1374">
        <v>16</v>
      </c>
      <c r="P1374" t="b">
        <v>1</v>
      </c>
      <c r="Q1374" t="s">
        <v>8274</v>
      </c>
    </row>
    <row r="1375" spans="1:17" ht="29.5" x14ac:dyDescent="0.7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0">
        <f t="shared" si="63"/>
        <v>42704.95177083333</v>
      </c>
      <c r="L1375" s="10">
        <f t="shared" si="64"/>
        <v>42734.95177083333</v>
      </c>
      <c r="M1375">
        <f t="shared" si="65"/>
        <v>2016</v>
      </c>
      <c r="N1375" t="b">
        <v>0</v>
      </c>
      <c r="O1375">
        <v>52</v>
      </c>
      <c r="P1375" t="b">
        <v>1</v>
      </c>
      <c r="Q1375" t="s">
        <v>8274</v>
      </c>
    </row>
    <row r="1376" spans="1:17" ht="44.25" x14ac:dyDescent="0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0">
        <f t="shared" si="63"/>
        <v>42424.161898148144</v>
      </c>
      <c r="L1376" s="10">
        <f t="shared" si="64"/>
        <v>42454.12023148148</v>
      </c>
      <c r="M1376">
        <f t="shared" si="65"/>
        <v>2016</v>
      </c>
      <c r="N1376" t="b">
        <v>0</v>
      </c>
      <c r="O1376">
        <v>66</v>
      </c>
      <c r="P1376" t="b">
        <v>1</v>
      </c>
      <c r="Q1376" t="s">
        <v>8274</v>
      </c>
    </row>
    <row r="1377" spans="1:17" ht="59" x14ac:dyDescent="0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0">
        <f t="shared" si="63"/>
        <v>42720.066192129627</v>
      </c>
      <c r="L1377" s="10">
        <f t="shared" si="64"/>
        <v>42750.066192129627</v>
      </c>
      <c r="M1377">
        <f t="shared" si="65"/>
        <v>2017</v>
      </c>
      <c r="N1377" t="b">
        <v>0</v>
      </c>
      <c r="O1377">
        <v>109</v>
      </c>
      <c r="P1377" t="b">
        <v>1</v>
      </c>
      <c r="Q1377" t="s">
        <v>8274</v>
      </c>
    </row>
    <row r="1378" spans="1:17" ht="29.5" x14ac:dyDescent="0.7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0">
        <f t="shared" si="63"/>
        <v>42677.669050925921</v>
      </c>
      <c r="L1378" s="10">
        <f t="shared" si="64"/>
        <v>42707.710717592592</v>
      </c>
      <c r="M1378">
        <f t="shared" si="65"/>
        <v>2016</v>
      </c>
      <c r="N1378" t="b">
        <v>0</v>
      </c>
      <c r="O1378">
        <v>168</v>
      </c>
      <c r="P1378" t="b">
        <v>1</v>
      </c>
      <c r="Q1378" t="s">
        <v>8274</v>
      </c>
    </row>
    <row r="1379" spans="1:17" ht="44.25" x14ac:dyDescent="0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0">
        <f t="shared" si="63"/>
        <v>42747.219560185185</v>
      </c>
      <c r="L1379" s="10">
        <f t="shared" si="64"/>
        <v>42769.174305555556</v>
      </c>
      <c r="M1379">
        <f t="shared" si="65"/>
        <v>2017</v>
      </c>
      <c r="N1379" t="b">
        <v>0</v>
      </c>
      <c r="O1379">
        <v>31</v>
      </c>
      <c r="P1379" t="b">
        <v>1</v>
      </c>
      <c r="Q1379" t="s">
        <v>8274</v>
      </c>
    </row>
    <row r="1380" spans="1:17" x14ac:dyDescent="0.7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0">
        <f t="shared" si="63"/>
        <v>42568.759374999994</v>
      </c>
      <c r="L1380" s="10">
        <f t="shared" si="64"/>
        <v>42583.759374999994</v>
      </c>
      <c r="M1380">
        <f t="shared" si="65"/>
        <v>2016</v>
      </c>
      <c r="N1380" t="b">
        <v>0</v>
      </c>
      <c r="O1380">
        <v>133</v>
      </c>
      <c r="P1380" t="b">
        <v>1</v>
      </c>
      <c r="Q1380" t="s">
        <v>8274</v>
      </c>
    </row>
    <row r="1381" spans="1:17" ht="29.5" x14ac:dyDescent="0.7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0">
        <f t="shared" si="63"/>
        <v>42130.491620370376</v>
      </c>
      <c r="L1381" s="10">
        <f t="shared" si="64"/>
        <v>42160.491620370376</v>
      </c>
      <c r="M1381">
        <f t="shared" si="65"/>
        <v>2015</v>
      </c>
      <c r="N1381" t="b">
        <v>0</v>
      </c>
      <c r="O1381">
        <v>151</v>
      </c>
      <c r="P1381" t="b">
        <v>1</v>
      </c>
      <c r="Q1381" t="s">
        <v>8274</v>
      </c>
    </row>
    <row r="1382" spans="1:17" ht="44.25" x14ac:dyDescent="0.7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0">
        <f t="shared" si="63"/>
        <v>42141.762800925921</v>
      </c>
      <c r="L1382" s="10">
        <f t="shared" si="64"/>
        <v>42164.083333333328</v>
      </c>
      <c r="M1382">
        <f t="shared" si="65"/>
        <v>2015</v>
      </c>
      <c r="N1382" t="b">
        <v>0</v>
      </c>
      <c r="O1382">
        <v>5</v>
      </c>
      <c r="P1382" t="b">
        <v>1</v>
      </c>
      <c r="Q1382" t="s">
        <v>8274</v>
      </c>
    </row>
    <row r="1383" spans="1:17" ht="59" x14ac:dyDescent="0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0">
        <f t="shared" si="63"/>
        <v>42703.214409722219</v>
      </c>
      <c r="L1383" s="10">
        <f t="shared" si="64"/>
        <v>42733.214409722219</v>
      </c>
      <c r="M1383">
        <f t="shared" si="65"/>
        <v>2016</v>
      </c>
      <c r="N1383" t="b">
        <v>0</v>
      </c>
      <c r="O1383">
        <v>73</v>
      </c>
      <c r="P1383" t="b">
        <v>1</v>
      </c>
      <c r="Q1383" t="s">
        <v>8274</v>
      </c>
    </row>
    <row r="1384" spans="1:17" ht="44.25" x14ac:dyDescent="0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0">
        <f t="shared" si="63"/>
        <v>41370.800185185188</v>
      </c>
      <c r="L1384" s="10">
        <f t="shared" si="64"/>
        <v>41400.800185185188</v>
      </c>
      <c r="M1384">
        <f t="shared" si="65"/>
        <v>2013</v>
      </c>
      <c r="N1384" t="b">
        <v>0</v>
      </c>
      <c r="O1384">
        <v>148</v>
      </c>
      <c r="P1384" t="b">
        <v>1</v>
      </c>
      <c r="Q1384" t="s">
        <v>8274</v>
      </c>
    </row>
    <row r="1385" spans="1:17" ht="44.25" x14ac:dyDescent="0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0">
        <f t="shared" si="63"/>
        <v>42707.074976851851</v>
      </c>
      <c r="L1385" s="10">
        <f t="shared" si="64"/>
        <v>42727.074976851851</v>
      </c>
      <c r="M1385">
        <f t="shared" si="65"/>
        <v>2016</v>
      </c>
      <c r="N1385" t="b">
        <v>0</v>
      </c>
      <c r="O1385">
        <v>93</v>
      </c>
      <c r="P1385" t="b">
        <v>1</v>
      </c>
      <c r="Q1385" t="s">
        <v>8274</v>
      </c>
    </row>
    <row r="1386" spans="1:17" ht="44.25" x14ac:dyDescent="0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0">
        <f t="shared" si="63"/>
        <v>42160.735208333332</v>
      </c>
      <c r="L1386" s="10">
        <f t="shared" si="64"/>
        <v>42190.735208333332</v>
      </c>
      <c r="M1386">
        <f t="shared" si="65"/>
        <v>2015</v>
      </c>
      <c r="N1386" t="b">
        <v>0</v>
      </c>
      <c r="O1386">
        <v>63</v>
      </c>
      <c r="P1386" t="b">
        <v>1</v>
      </c>
      <c r="Q1386" t="s">
        <v>8274</v>
      </c>
    </row>
    <row r="1387" spans="1:17" ht="44.25" x14ac:dyDescent="0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0">
        <f t="shared" si="63"/>
        <v>42433.688900462963</v>
      </c>
      <c r="L1387" s="10">
        <f t="shared" si="64"/>
        <v>42489.507638888885</v>
      </c>
      <c r="M1387">
        <f t="shared" si="65"/>
        <v>2016</v>
      </c>
      <c r="N1387" t="b">
        <v>0</v>
      </c>
      <c r="O1387">
        <v>134</v>
      </c>
      <c r="P1387" t="b">
        <v>1</v>
      </c>
      <c r="Q1387" t="s">
        <v>8274</v>
      </c>
    </row>
    <row r="1388" spans="1:17" ht="29.5" x14ac:dyDescent="0.7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0">
        <f t="shared" si="63"/>
        <v>42184.646863425922</v>
      </c>
      <c r="L1388" s="10">
        <f t="shared" si="64"/>
        <v>42214.646863425922</v>
      </c>
      <c r="M1388">
        <f t="shared" si="65"/>
        <v>2015</v>
      </c>
      <c r="N1388" t="b">
        <v>0</v>
      </c>
      <c r="O1388">
        <v>14</v>
      </c>
      <c r="P1388" t="b">
        <v>1</v>
      </c>
      <c r="Q1388" t="s">
        <v>8274</v>
      </c>
    </row>
    <row r="1389" spans="1:17" ht="44.25" x14ac:dyDescent="0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0">
        <f t="shared" si="63"/>
        <v>42126.92123842593</v>
      </c>
      <c r="L1389" s="10">
        <f t="shared" si="64"/>
        <v>42158.1875</v>
      </c>
      <c r="M1389">
        <f t="shared" si="65"/>
        <v>2015</v>
      </c>
      <c r="N1389" t="b">
        <v>0</v>
      </c>
      <c r="O1389">
        <v>78</v>
      </c>
      <c r="P1389" t="b">
        <v>1</v>
      </c>
      <c r="Q1389" t="s">
        <v>8274</v>
      </c>
    </row>
    <row r="1390" spans="1:17" ht="44.25" x14ac:dyDescent="0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0">
        <f t="shared" si="63"/>
        <v>42634.614780092597</v>
      </c>
      <c r="L1390" s="10">
        <f t="shared" si="64"/>
        <v>42660.676388888889</v>
      </c>
      <c r="M1390">
        <f t="shared" si="65"/>
        <v>2016</v>
      </c>
      <c r="N1390" t="b">
        <v>0</v>
      </c>
      <c r="O1390">
        <v>112</v>
      </c>
      <c r="P1390" t="b">
        <v>1</v>
      </c>
      <c r="Q1390" t="s">
        <v>8274</v>
      </c>
    </row>
    <row r="1391" spans="1:17" ht="29.5" x14ac:dyDescent="0.7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0">
        <f t="shared" si="63"/>
        <v>42565.480983796297</v>
      </c>
      <c r="L1391" s="10">
        <f t="shared" si="64"/>
        <v>42595.480983796297</v>
      </c>
      <c r="M1391">
        <f t="shared" si="65"/>
        <v>2016</v>
      </c>
      <c r="N1391" t="b">
        <v>0</v>
      </c>
      <c r="O1391">
        <v>34</v>
      </c>
      <c r="P1391" t="b">
        <v>1</v>
      </c>
      <c r="Q1391" t="s">
        <v>8274</v>
      </c>
    </row>
    <row r="1392" spans="1:17" ht="44.25" x14ac:dyDescent="0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0">
        <f t="shared" si="63"/>
        <v>42087.803310185183</v>
      </c>
      <c r="L1392" s="10">
        <f t="shared" si="64"/>
        <v>42121.716666666667</v>
      </c>
      <c r="M1392">
        <f t="shared" si="65"/>
        <v>2015</v>
      </c>
      <c r="N1392" t="b">
        <v>0</v>
      </c>
      <c r="O1392">
        <v>19</v>
      </c>
      <c r="P1392" t="b">
        <v>1</v>
      </c>
      <c r="Q1392" t="s">
        <v>8274</v>
      </c>
    </row>
    <row r="1393" spans="1:17" ht="44.25" x14ac:dyDescent="0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0">
        <f t="shared" si="63"/>
        <v>42193.650671296295</v>
      </c>
      <c r="L1393" s="10">
        <f t="shared" si="64"/>
        <v>42238.207638888889</v>
      </c>
      <c r="M1393">
        <f t="shared" si="65"/>
        <v>2015</v>
      </c>
      <c r="N1393" t="b">
        <v>0</v>
      </c>
      <c r="O1393">
        <v>13</v>
      </c>
      <c r="P1393" t="b">
        <v>1</v>
      </c>
      <c r="Q1393" t="s">
        <v>8274</v>
      </c>
    </row>
    <row r="1394" spans="1:17" ht="44.25" x14ac:dyDescent="0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0">
        <f t="shared" si="63"/>
        <v>42401.154930555553</v>
      </c>
      <c r="L1394" s="10">
        <f t="shared" si="64"/>
        <v>42432.154930555553</v>
      </c>
      <c r="M1394">
        <f t="shared" si="65"/>
        <v>2016</v>
      </c>
      <c r="N1394" t="b">
        <v>0</v>
      </c>
      <c r="O1394">
        <v>104</v>
      </c>
      <c r="P1394" t="b">
        <v>1</v>
      </c>
      <c r="Q1394" t="s">
        <v>8274</v>
      </c>
    </row>
    <row r="1395" spans="1:17" x14ac:dyDescent="0.7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0">
        <f t="shared" si="63"/>
        <v>42553.681979166664</v>
      </c>
      <c r="L1395" s="10">
        <f t="shared" si="64"/>
        <v>42583.681979166664</v>
      </c>
      <c r="M1395">
        <f t="shared" si="65"/>
        <v>2016</v>
      </c>
      <c r="N1395" t="b">
        <v>0</v>
      </c>
      <c r="O1395">
        <v>52</v>
      </c>
      <c r="P1395" t="b">
        <v>1</v>
      </c>
      <c r="Q1395" t="s">
        <v>8274</v>
      </c>
    </row>
    <row r="1396" spans="1:17" ht="44.25" x14ac:dyDescent="0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0">
        <f t="shared" si="63"/>
        <v>42752.144976851851</v>
      </c>
      <c r="L1396" s="10">
        <f t="shared" si="64"/>
        <v>42795.125</v>
      </c>
      <c r="M1396">
        <f t="shared" si="65"/>
        <v>2017</v>
      </c>
      <c r="N1396" t="b">
        <v>0</v>
      </c>
      <c r="O1396">
        <v>17</v>
      </c>
      <c r="P1396" t="b">
        <v>1</v>
      </c>
      <c r="Q1396" t="s">
        <v>8274</v>
      </c>
    </row>
    <row r="1397" spans="1:17" x14ac:dyDescent="0.7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0">
        <f t="shared" si="63"/>
        <v>42719.90834490741</v>
      </c>
      <c r="L1397" s="10">
        <f t="shared" si="64"/>
        <v>42749.90834490741</v>
      </c>
      <c r="M1397">
        <f t="shared" si="65"/>
        <v>2017</v>
      </c>
      <c r="N1397" t="b">
        <v>0</v>
      </c>
      <c r="O1397">
        <v>82</v>
      </c>
      <c r="P1397" t="b">
        <v>1</v>
      </c>
      <c r="Q1397" t="s">
        <v>8274</v>
      </c>
    </row>
    <row r="1398" spans="1:17" ht="59" x14ac:dyDescent="0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0">
        <f t="shared" si="63"/>
        <v>42018.99863425926</v>
      </c>
      <c r="L1398" s="10">
        <f t="shared" si="64"/>
        <v>42048.99863425926</v>
      </c>
      <c r="M1398">
        <f t="shared" si="65"/>
        <v>2015</v>
      </c>
      <c r="N1398" t="b">
        <v>0</v>
      </c>
      <c r="O1398">
        <v>73</v>
      </c>
      <c r="P1398" t="b">
        <v>1</v>
      </c>
      <c r="Q1398" t="s">
        <v>8274</v>
      </c>
    </row>
    <row r="1399" spans="1:17" ht="44.25" x14ac:dyDescent="0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0">
        <f t="shared" si="63"/>
        <v>42640.917939814812</v>
      </c>
      <c r="L1399" s="10">
        <f t="shared" si="64"/>
        <v>42670.888194444444</v>
      </c>
      <c r="M1399">
        <f t="shared" si="65"/>
        <v>2016</v>
      </c>
      <c r="N1399" t="b">
        <v>0</v>
      </c>
      <c r="O1399">
        <v>158</v>
      </c>
      <c r="P1399" t="b">
        <v>1</v>
      </c>
      <c r="Q1399" t="s">
        <v>8274</v>
      </c>
    </row>
    <row r="1400" spans="1:17" ht="44.25" x14ac:dyDescent="0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0">
        <f t="shared" si="63"/>
        <v>42526.874236111107</v>
      </c>
      <c r="L1400" s="10">
        <f t="shared" si="64"/>
        <v>42556.874236111107</v>
      </c>
      <c r="M1400">
        <f t="shared" si="65"/>
        <v>2016</v>
      </c>
      <c r="N1400" t="b">
        <v>0</v>
      </c>
      <c r="O1400">
        <v>65</v>
      </c>
      <c r="P1400" t="b">
        <v>1</v>
      </c>
      <c r="Q1400" t="s">
        <v>8274</v>
      </c>
    </row>
    <row r="1401" spans="1:17" ht="44.25" x14ac:dyDescent="0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0">
        <f t="shared" si="63"/>
        <v>41889.004317129627</v>
      </c>
      <c r="L1401" s="10">
        <f t="shared" si="64"/>
        <v>41919.004317129627</v>
      </c>
      <c r="M1401">
        <f t="shared" si="65"/>
        <v>2014</v>
      </c>
      <c r="N1401" t="b">
        <v>0</v>
      </c>
      <c r="O1401">
        <v>184</v>
      </c>
      <c r="P1401" t="b">
        <v>1</v>
      </c>
      <c r="Q1401" t="s">
        <v>8274</v>
      </c>
    </row>
    <row r="1402" spans="1:17" ht="44.25" x14ac:dyDescent="0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0">
        <f t="shared" si="63"/>
        <v>42498.341122685189</v>
      </c>
      <c r="L1402" s="10">
        <f t="shared" si="64"/>
        <v>42533.229166666672</v>
      </c>
      <c r="M1402">
        <f t="shared" si="65"/>
        <v>2016</v>
      </c>
      <c r="N1402" t="b">
        <v>0</v>
      </c>
      <c r="O1402">
        <v>34</v>
      </c>
      <c r="P1402" t="b">
        <v>1</v>
      </c>
      <c r="Q1402" t="s">
        <v>8274</v>
      </c>
    </row>
    <row r="1403" spans="1:17" ht="59" x14ac:dyDescent="0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0">
        <f t="shared" si="63"/>
        <v>41399.99622685185</v>
      </c>
      <c r="L1403" s="10">
        <f t="shared" si="64"/>
        <v>41420.99622685185</v>
      </c>
      <c r="M1403">
        <f t="shared" si="65"/>
        <v>2013</v>
      </c>
      <c r="N1403" t="b">
        <v>0</v>
      </c>
      <c r="O1403">
        <v>240</v>
      </c>
      <c r="P1403" t="b">
        <v>1</v>
      </c>
      <c r="Q1403" t="s">
        <v>8274</v>
      </c>
    </row>
    <row r="1404" spans="1:17" ht="44.25" x14ac:dyDescent="0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0">
        <f t="shared" si="63"/>
        <v>42065.053368055553</v>
      </c>
      <c r="L1404" s="10">
        <f t="shared" si="64"/>
        <v>42125.011701388896</v>
      </c>
      <c r="M1404">
        <f t="shared" si="65"/>
        <v>2015</v>
      </c>
      <c r="N1404" t="b">
        <v>0</v>
      </c>
      <c r="O1404">
        <v>113</v>
      </c>
      <c r="P1404" t="b">
        <v>1</v>
      </c>
      <c r="Q1404" t="s">
        <v>8274</v>
      </c>
    </row>
    <row r="1405" spans="1:17" ht="44.25" x14ac:dyDescent="0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0">
        <f t="shared" si="63"/>
        <v>41451.062905092593</v>
      </c>
      <c r="L1405" s="10">
        <f t="shared" si="64"/>
        <v>41481.062905092593</v>
      </c>
      <c r="M1405">
        <f t="shared" si="65"/>
        <v>2013</v>
      </c>
      <c r="N1405" t="b">
        <v>0</v>
      </c>
      <c r="O1405">
        <v>66</v>
      </c>
      <c r="P1405" t="b">
        <v>1</v>
      </c>
      <c r="Q1405" t="s">
        <v>8274</v>
      </c>
    </row>
    <row r="1406" spans="1:17" ht="44.25" x14ac:dyDescent="0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0">
        <f t="shared" si="63"/>
        <v>42032.510243055556</v>
      </c>
      <c r="L1406" s="10">
        <f t="shared" si="64"/>
        <v>42057.510243055556</v>
      </c>
      <c r="M1406">
        <f t="shared" si="65"/>
        <v>2015</v>
      </c>
      <c r="N1406" t="b">
        <v>1</v>
      </c>
      <c r="O1406">
        <v>5</v>
      </c>
      <c r="P1406" t="b">
        <v>0</v>
      </c>
      <c r="Q1406" t="s">
        <v>8285</v>
      </c>
    </row>
    <row r="1407" spans="1:17" ht="29.5" x14ac:dyDescent="0.7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0">
        <f t="shared" si="63"/>
        <v>41941.680567129632</v>
      </c>
      <c r="L1407" s="10">
        <f t="shared" si="64"/>
        <v>41971.722233796296</v>
      </c>
      <c r="M1407">
        <f t="shared" si="65"/>
        <v>2014</v>
      </c>
      <c r="N1407" t="b">
        <v>1</v>
      </c>
      <c r="O1407">
        <v>17</v>
      </c>
      <c r="P1407" t="b">
        <v>0</v>
      </c>
      <c r="Q1407" t="s">
        <v>8285</v>
      </c>
    </row>
    <row r="1408" spans="1:17" x14ac:dyDescent="0.7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0">
        <f t="shared" si="63"/>
        <v>42297.432951388888</v>
      </c>
      <c r="L1408" s="10">
        <f t="shared" si="64"/>
        <v>42350.416666666672</v>
      </c>
      <c r="M1408">
        <f t="shared" si="65"/>
        <v>2015</v>
      </c>
      <c r="N1408" t="b">
        <v>0</v>
      </c>
      <c r="O1408">
        <v>3</v>
      </c>
      <c r="P1408" t="b">
        <v>0</v>
      </c>
      <c r="Q1408" t="s">
        <v>8285</v>
      </c>
    </row>
    <row r="1409" spans="1:17" ht="44.25" x14ac:dyDescent="0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0">
        <f t="shared" si="63"/>
        <v>41838.536782407406</v>
      </c>
      <c r="L1409" s="10">
        <f t="shared" si="64"/>
        <v>41863.536782407406</v>
      </c>
      <c r="M1409">
        <f t="shared" si="65"/>
        <v>2014</v>
      </c>
      <c r="N1409" t="b">
        <v>0</v>
      </c>
      <c r="O1409">
        <v>2</v>
      </c>
      <c r="P1409" t="b">
        <v>0</v>
      </c>
      <c r="Q1409" t="s">
        <v>8285</v>
      </c>
    </row>
    <row r="1410" spans="1:17" ht="44.25" x14ac:dyDescent="0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0">
        <f t="shared" si="63"/>
        <v>42291.872175925921</v>
      </c>
      <c r="L1410" s="10">
        <f t="shared" si="64"/>
        <v>42321.913842592592</v>
      </c>
      <c r="M1410">
        <f t="shared" si="65"/>
        <v>2015</v>
      </c>
      <c r="N1410" t="b">
        <v>0</v>
      </c>
      <c r="O1410">
        <v>6</v>
      </c>
      <c r="P1410" t="b">
        <v>0</v>
      </c>
      <c r="Q1410" t="s">
        <v>8285</v>
      </c>
    </row>
    <row r="1411" spans="1:17" ht="44.25" x14ac:dyDescent="0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0">
        <f t="shared" ref="K1411:K1474" si="66">(((J1411/60)/60)/24)+DATE(1970,1,1)</f>
        <v>41945.133506944447</v>
      </c>
      <c r="L1411" s="10">
        <f t="shared" ref="L1411:L1474" si="67">(((I1411/60)/60)/24)+DATE(1970,1,1)</f>
        <v>42005.175173611111</v>
      </c>
      <c r="M1411">
        <f t="shared" ref="M1411:M1474" si="68">YEAR(L1411)</f>
        <v>2015</v>
      </c>
      <c r="N1411" t="b">
        <v>0</v>
      </c>
      <c r="O1411">
        <v>0</v>
      </c>
      <c r="P1411" t="b">
        <v>0</v>
      </c>
      <c r="Q1411" t="s">
        <v>8285</v>
      </c>
    </row>
    <row r="1412" spans="1:17" ht="44.25" x14ac:dyDescent="0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0">
        <f t="shared" si="66"/>
        <v>42479.318518518514</v>
      </c>
      <c r="L1412" s="10">
        <f t="shared" si="67"/>
        <v>42524.318518518514</v>
      </c>
      <c r="M1412">
        <f t="shared" si="68"/>
        <v>2016</v>
      </c>
      <c r="N1412" t="b">
        <v>0</v>
      </c>
      <c r="O1412">
        <v>1</v>
      </c>
      <c r="P1412" t="b">
        <v>0</v>
      </c>
      <c r="Q1412" t="s">
        <v>8285</v>
      </c>
    </row>
    <row r="1413" spans="1:17" ht="59" x14ac:dyDescent="0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0">
        <f t="shared" si="66"/>
        <v>42013.059027777781</v>
      </c>
      <c r="L1413" s="10">
        <f t="shared" si="67"/>
        <v>42041.059027777781</v>
      </c>
      <c r="M1413">
        <f t="shared" si="68"/>
        <v>2015</v>
      </c>
      <c r="N1413" t="b">
        <v>0</v>
      </c>
      <c r="O1413">
        <v>3</v>
      </c>
      <c r="P1413" t="b">
        <v>0</v>
      </c>
      <c r="Q1413" t="s">
        <v>8285</v>
      </c>
    </row>
    <row r="1414" spans="1:17" ht="29.5" x14ac:dyDescent="0.7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0">
        <f t="shared" si="66"/>
        <v>41947.063645833332</v>
      </c>
      <c r="L1414" s="10">
        <f t="shared" si="67"/>
        <v>41977.063645833332</v>
      </c>
      <c r="M1414">
        <f t="shared" si="68"/>
        <v>2014</v>
      </c>
      <c r="N1414" t="b">
        <v>0</v>
      </c>
      <c r="O1414">
        <v>13</v>
      </c>
      <c r="P1414" t="b">
        <v>0</v>
      </c>
      <c r="Q1414" t="s">
        <v>8285</v>
      </c>
    </row>
    <row r="1415" spans="1:17" ht="59" x14ac:dyDescent="0.7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0">
        <f t="shared" si="66"/>
        <v>42360.437152777777</v>
      </c>
      <c r="L1415" s="10">
        <f t="shared" si="67"/>
        <v>42420.437152777777</v>
      </c>
      <c r="M1415">
        <f t="shared" si="68"/>
        <v>2016</v>
      </c>
      <c r="N1415" t="b">
        <v>0</v>
      </c>
      <c r="O1415">
        <v>1</v>
      </c>
      <c r="P1415" t="b">
        <v>0</v>
      </c>
      <c r="Q1415" t="s">
        <v>8285</v>
      </c>
    </row>
    <row r="1416" spans="1:17" ht="44.25" x14ac:dyDescent="0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0">
        <f t="shared" si="66"/>
        <v>42708.25309027778</v>
      </c>
      <c r="L1416" s="10">
        <f t="shared" si="67"/>
        <v>42738.25309027778</v>
      </c>
      <c r="M1416">
        <f t="shared" si="68"/>
        <v>2017</v>
      </c>
      <c r="N1416" t="b">
        <v>0</v>
      </c>
      <c r="O1416">
        <v>1</v>
      </c>
      <c r="P1416" t="b">
        <v>0</v>
      </c>
      <c r="Q1416" t="s">
        <v>8285</v>
      </c>
    </row>
    <row r="1417" spans="1:17" ht="44.25" x14ac:dyDescent="0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0">
        <f t="shared" si="66"/>
        <v>42192.675821759258</v>
      </c>
      <c r="L1417" s="10">
        <f t="shared" si="67"/>
        <v>42232.675821759258</v>
      </c>
      <c r="M1417">
        <f t="shared" si="68"/>
        <v>2015</v>
      </c>
      <c r="N1417" t="b">
        <v>0</v>
      </c>
      <c r="O1417">
        <v>9</v>
      </c>
      <c r="P1417" t="b">
        <v>0</v>
      </c>
      <c r="Q1417" t="s">
        <v>8285</v>
      </c>
    </row>
    <row r="1418" spans="1:17" ht="44.25" x14ac:dyDescent="0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0">
        <f t="shared" si="66"/>
        <v>42299.926145833335</v>
      </c>
      <c r="L1418" s="10">
        <f t="shared" si="67"/>
        <v>42329.967812499999</v>
      </c>
      <c r="M1418">
        <f t="shared" si="68"/>
        <v>2015</v>
      </c>
      <c r="N1418" t="b">
        <v>0</v>
      </c>
      <c r="O1418">
        <v>0</v>
      </c>
      <c r="P1418" t="b">
        <v>0</v>
      </c>
      <c r="Q1418" t="s">
        <v>8285</v>
      </c>
    </row>
    <row r="1419" spans="1:17" ht="44.25" x14ac:dyDescent="0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0">
        <f t="shared" si="66"/>
        <v>42232.15016203704</v>
      </c>
      <c r="L1419" s="10">
        <f t="shared" si="67"/>
        <v>42262.465972222228</v>
      </c>
      <c r="M1419">
        <f t="shared" si="68"/>
        <v>2015</v>
      </c>
      <c r="N1419" t="b">
        <v>0</v>
      </c>
      <c r="O1419">
        <v>2</v>
      </c>
      <c r="P1419" t="b">
        <v>0</v>
      </c>
      <c r="Q1419" t="s">
        <v>8285</v>
      </c>
    </row>
    <row r="1420" spans="1:17" ht="59" x14ac:dyDescent="0.7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0">
        <f t="shared" si="66"/>
        <v>42395.456412037034</v>
      </c>
      <c r="L1420" s="10">
        <f t="shared" si="67"/>
        <v>42425.456412037034</v>
      </c>
      <c r="M1420">
        <f t="shared" si="68"/>
        <v>2016</v>
      </c>
      <c r="N1420" t="b">
        <v>0</v>
      </c>
      <c r="O1420">
        <v>1</v>
      </c>
      <c r="P1420" t="b">
        <v>0</v>
      </c>
      <c r="Q1420" t="s">
        <v>8285</v>
      </c>
    </row>
    <row r="1421" spans="1:17" ht="59" x14ac:dyDescent="0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0">
        <f t="shared" si="66"/>
        <v>42622.456238425926</v>
      </c>
      <c r="L1421" s="10">
        <f t="shared" si="67"/>
        <v>42652.456238425926</v>
      </c>
      <c r="M1421">
        <f t="shared" si="68"/>
        <v>2016</v>
      </c>
      <c r="N1421" t="b">
        <v>0</v>
      </c>
      <c r="O1421">
        <v>10</v>
      </c>
      <c r="P1421" t="b">
        <v>0</v>
      </c>
      <c r="Q1421" t="s">
        <v>8285</v>
      </c>
    </row>
    <row r="1422" spans="1:17" ht="29.5" x14ac:dyDescent="0.7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0">
        <f t="shared" si="66"/>
        <v>42524.667662037042</v>
      </c>
      <c r="L1422" s="10">
        <f t="shared" si="67"/>
        <v>42549.667662037042</v>
      </c>
      <c r="M1422">
        <f t="shared" si="68"/>
        <v>2016</v>
      </c>
      <c r="N1422" t="b">
        <v>0</v>
      </c>
      <c r="O1422">
        <v>3</v>
      </c>
      <c r="P1422" t="b">
        <v>0</v>
      </c>
      <c r="Q1422" t="s">
        <v>8285</v>
      </c>
    </row>
    <row r="1423" spans="1:17" ht="59" x14ac:dyDescent="0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0">
        <f t="shared" si="66"/>
        <v>42013.915613425925</v>
      </c>
      <c r="L1423" s="10">
        <f t="shared" si="67"/>
        <v>42043.915613425925</v>
      </c>
      <c r="M1423">
        <f t="shared" si="68"/>
        <v>2015</v>
      </c>
      <c r="N1423" t="b">
        <v>0</v>
      </c>
      <c r="O1423">
        <v>2</v>
      </c>
      <c r="P1423" t="b">
        <v>0</v>
      </c>
      <c r="Q1423" t="s">
        <v>8285</v>
      </c>
    </row>
    <row r="1424" spans="1:17" ht="44.25" x14ac:dyDescent="0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0">
        <f t="shared" si="66"/>
        <v>42604.239629629628</v>
      </c>
      <c r="L1424" s="10">
        <f t="shared" si="67"/>
        <v>42634.239629629628</v>
      </c>
      <c r="M1424">
        <f t="shared" si="68"/>
        <v>2016</v>
      </c>
      <c r="N1424" t="b">
        <v>0</v>
      </c>
      <c r="O1424">
        <v>2</v>
      </c>
      <c r="P1424" t="b">
        <v>0</v>
      </c>
      <c r="Q1424" t="s">
        <v>8285</v>
      </c>
    </row>
    <row r="1425" spans="1:17" ht="44.25" x14ac:dyDescent="0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0">
        <f t="shared" si="66"/>
        <v>42340.360312500001</v>
      </c>
      <c r="L1425" s="10">
        <f t="shared" si="67"/>
        <v>42370.360312500001</v>
      </c>
      <c r="M1425">
        <f t="shared" si="68"/>
        <v>2016</v>
      </c>
      <c r="N1425" t="b">
        <v>0</v>
      </c>
      <c r="O1425">
        <v>1</v>
      </c>
      <c r="P1425" t="b">
        <v>0</v>
      </c>
      <c r="Q1425" t="s">
        <v>8285</v>
      </c>
    </row>
    <row r="1426" spans="1:17" ht="44.25" x14ac:dyDescent="0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0">
        <f t="shared" si="66"/>
        <v>42676.717615740738</v>
      </c>
      <c r="L1426" s="10">
        <f t="shared" si="67"/>
        <v>42689.759282407409</v>
      </c>
      <c r="M1426">
        <f t="shared" si="68"/>
        <v>2016</v>
      </c>
      <c r="N1426" t="b">
        <v>0</v>
      </c>
      <c r="O1426">
        <v>14</v>
      </c>
      <c r="P1426" t="b">
        <v>0</v>
      </c>
      <c r="Q1426" t="s">
        <v>8285</v>
      </c>
    </row>
    <row r="1427" spans="1:17" ht="44.25" x14ac:dyDescent="0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0">
        <f t="shared" si="66"/>
        <v>42093.131469907406</v>
      </c>
      <c r="L1427" s="10">
        <f t="shared" si="67"/>
        <v>42123.131469907406</v>
      </c>
      <c r="M1427">
        <f t="shared" si="68"/>
        <v>2015</v>
      </c>
      <c r="N1427" t="b">
        <v>0</v>
      </c>
      <c r="O1427">
        <v>0</v>
      </c>
      <c r="P1427" t="b">
        <v>0</v>
      </c>
      <c r="Q1427" t="s">
        <v>8285</v>
      </c>
    </row>
    <row r="1428" spans="1:17" ht="44.25" x14ac:dyDescent="0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0">
        <f t="shared" si="66"/>
        <v>42180.390277777777</v>
      </c>
      <c r="L1428" s="10">
        <f t="shared" si="67"/>
        <v>42240.390277777777</v>
      </c>
      <c r="M1428">
        <f t="shared" si="68"/>
        <v>2015</v>
      </c>
      <c r="N1428" t="b">
        <v>0</v>
      </c>
      <c r="O1428">
        <v>0</v>
      </c>
      <c r="P1428" t="b">
        <v>0</v>
      </c>
      <c r="Q1428" t="s">
        <v>8285</v>
      </c>
    </row>
    <row r="1429" spans="1:17" ht="59" x14ac:dyDescent="0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0">
        <f t="shared" si="66"/>
        <v>42601.851678240739</v>
      </c>
      <c r="L1429" s="10">
        <f t="shared" si="67"/>
        <v>42631.851678240739</v>
      </c>
      <c r="M1429">
        <f t="shared" si="68"/>
        <v>2016</v>
      </c>
      <c r="N1429" t="b">
        <v>0</v>
      </c>
      <c r="O1429">
        <v>4</v>
      </c>
      <c r="P1429" t="b">
        <v>0</v>
      </c>
      <c r="Q1429" t="s">
        <v>8285</v>
      </c>
    </row>
    <row r="1430" spans="1:17" ht="44.25" x14ac:dyDescent="0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0">
        <f t="shared" si="66"/>
        <v>42432.379826388889</v>
      </c>
      <c r="L1430" s="10">
        <f t="shared" si="67"/>
        <v>42462.338159722218</v>
      </c>
      <c r="M1430">
        <f t="shared" si="68"/>
        <v>2016</v>
      </c>
      <c r="N1430" t="b">
        <v>0</v>
      </c>
      <c r="O1430">
        <v>3</v>
      </c>
      <c r="P1430" t="b">
        <v>0</v>
      </c>
      <c r="Q1430" t="s">
        <v>8285</v>
      </c>
    </row>
    <row r="1431" spans="1:17" ht="44.25" x14ac:dyDescent="0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0">
        <f t="shared" si="66"/>
        <v>42074.060671296291</v>
      </c>
      <c r="L1431" s="10">
        <f t="shared" si="67"/>
        <v>42104.060671296291</v>
      </c>
      <c r="M1431">
        <f t="shared" si="68"/>
        <v>2015</v>
      </c>
      <c r="N1431" t="b">
        <v>0</v>
      </c>
      <c r="O1431">
        <v>0</v>
      </c>
      <c r="P1431" t="b">
        <v>0</v>
      </c>
      <c r="Q1431" t="s">
        <v>8285</v>
      </c>
    </row>
    <row r="1432" spans="1:17" ht="44.25" x14ac:dyDescent="0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0">
        <f t="shared" si="66"/>
        <v>41961.813518518517</v>
      </c>
      <c r="L1432" s="10">
        <f t="shared" si="67"/>
        <v>41992.813518518517</v>
      </c>
      <c r="M1432">
        <f t="shared" si="68"/>
        <v>2014</v>
      </c>
      <c r="N1432" t="b">
        <v>0</v>
      </c>
      <c r="O1432">
        <v>5</v>
      </c>
      <c r="P1432" t="b">
        <v>0</v>
      </c>
      <c r="Q1432" t="s">
        <v>8285</v>
      </c>
    </row>
    <row r="1433" spans="1:17" ht="44.25" x14ac:dyDescent="0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0">
        <f t="shared" si="66"/>
        <v>42304.210833333331</v>
      </c>
      <c r="L1433" s="10">
        <f t="shared" si="67"/>
        <v>42334.252500000002</v>
      </c>
      <c r="M1433">
        <f t="shared" si="68"/>
        <v>2015</v>
      </c>
      <c r="N1433" t="b">
        <v>0</v>
      </c>
      <c r="O1433">
        <v>47</v>
      </c>
      <c r="P1433" t="b">
        <v>0</v>
      </c>
      <c r="Q1433" t="s">
        <v>8285</v>
      </c>
    </row>
    <row r="1434" spans="1:17" ht="44.25" x14ac:dyDescent="0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0">
        <f t="shared" si="66"/>
        <v>42175.780416666668</v>
      </c>
      <c r="L1434" s="10">
        <f t="shared" si="67"/>
        <v>42205.780416666668</v>
      </c>
      <c r="M1434">
        <f t="shared" si="68"/>
        <v>2015</v>
      </c>
      <c r="N1434" t="b">
        <v>0</v>
      </c>
      <c r="O1434">
        <v>0</v>
      </c>
      <c r="P1434" t="b">
        <v>0</v>
      </c>
      <c r="Q1434" t="s">
        <v>8285</v>
      </c>
    </row>
    <row r="1435" spans="1:17" ht="44.25" x14ac:dyDescent="0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0">
        <f t="shared" si="66"/>
        <v>42673.625868055555</v>
      </c>
      <c r="L1435" s="10">
        <f t="shared" si="67"/>
        <v>42714.458333333328</v>
      </c>
      <c r="M1435">
        <f t="shared" si="68"/>
        <v>2016</v>
      </c>
      <c r="N1435" t="b">
        <v>0</v>
      </c>
      <c r="O1435">
        <v>10</v>
      </c>
      <c r="P1435" t="b">
        <v>0</v>
      </c>
      <c r="Q1435" t="s">
        <v>8285</v>
      </c>
    </row>
    <row r="1436" spans="1:17" ht="44.25" x14ac:dyDescent="0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0">
        <f t="shared" si="66"/>
        <v>42142.767106481479</v>
      </c>
      <c r="L1436" s="10">
        <f t="shared" si="67"/>
        <v>42163.625</v>
      </c>
      <c r="M1436">
        <f t="shared" si="68"/>
        <v>2015</v>
      </c>
      <c r="N1436" t="b">
        <v>0</v>
      </c>
      <c r="O1436">
        <v>11</v>
      </c>
      <c r="P1436" t="b">
        <v>0</v>
      </c>
      <c r="Q1436" t="s">
        <v>8285</v>
      </c>
    </row>
    <row r="1437" spans="1:17" ht="44.25" x14ac:dyDescent="0.7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0">
        <f t="shared" si="66"/>
        <v>42258.780324074076</v>
      </c>
      <c r="L1437" s="10">
        <f t="shared" si="67"/>
        <v>42288.780324074076</v>
      </c>
      <c r="M1437">
        <f t="shared" si="68"/>
        <v>2015</v>
      </c>
      <c r="N1437" t="b">
        <v>0</v>
      </c>
      <c r="O1437">
        <v>2</v>
      </c>
      <c r="P1437" t="b">
        <v>0</v>
      </c>
      <c r="Q1437" t="s">
        <v>8285</v>
      </c>
    </row>
    <row r="1438" spans="1:17" ht="59" x14ac:dyDescent="0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0">
        <f t="shared" si="66"/>
        <v>42391.35019675926</v>
      </c>
      <c r="L1438" s="10">
        <f t="shared" si="67"/>
        <v>42421.35019675926</v>
      </c>
      <c r="M1438">
        <f t="shared" si="68"/>
        <v>2016</v>
      </c>
      <c r="N1438" t="b">
        <v>0</v>
      </c>
      <c r="O1438">
        <v>2</v>
      </c>
      <c r="P1438" t="b">
        <v>0</v>
      </c>
      <c r="Q1438" t="s">
        <v>8285</v>
      </c>
    </row>
    <row r="1439" spans="1:17" ht="59" x14ac:dyDescent="0.7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0">
        <f t="shared" si="66"/>
        <v>41796.531701388885</v>
      </c>
      <c r="L1439" s="10">
        <f t="shared" si="67"/>
        <v>41833.207638888889</v>
      </c>
      <c r="M1439">
        <f t="shared" si="68"/>
        <v>2014</v>
      </c>
      <c r="N1439" t="b">
        <v>0</v>
      </c>
      <c r="O1439">
        <v>22</v>
      </c>
      <c r="P1439" t="b">
        <v>0</v>
      </c>
      <c r="Q1439" t="s">
        <v>8285</v>
      </c>
    </row>
    <row r="1440" spans="1:17" ht="44.25" x14ac:dyDescent="0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0">
        <f t="shared" si="66"/>
        <v>42457.871516203704</v>
      </c>
      <c r="L1440" s="10">
        <f t="shared" si="67"/>
        <v>42487.579861111109</v>
      </c>
      <c r="M1440">
        <f t="shared" si="68"/>
        <v>2016</v>
      </c>
      <c r="N1440" t="b">
        <v>0</v>
      </c>
      <c r="O1440">
        <v>8</v>
      </c>
      <c r="P1440" t="b">
        <v>0</v>
      </c>
      <c r="Q1440" t="s">
        <v>8285</v>
      </c>
    </row>
    <row r="1441" spans="1:17" ht="44.25" x14ac:dyDescent="0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0">
        <f t="shared" si="66"/>
        <v>42040.829872685179</v>
      </c>
      <c r="L1441" s="10">
        <f t="shared" si="67"/>
        <v>42070.829872685179</v>
      </c>
      <c r="M1441">
        <f t="shared" si="68"/>
        <v>2015</v>
      </c>
      <c r="N1441" t="b">
        <v>0</v>
      </c>
      <c r="O1441">
        <v>6</v>
      </c>
      <c r="P1441" t="b">
        <v>0</v>
      </c>
      <c r="Q1441" t="s">
        <v>8285</v>
      </c>
    </row>
    <row r="1442" spans="1:17" ht="44.25" x14ac:dyDescent="0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0">
        <f t="shared" si="66"/>
        <v>42486.748414351852</v>
      </c>
      <c r="L1442" s="10">
        <f t="shared" si="67"/>
        <v>42516.748414351852</v>
      </c>
      <c r="M1442">
        <f t="shared" si="68"/>
        <v>2016</v>
      </c>
      <c r="N1442" t="b">
        <v>0</v>
      </c>
      <c r="O1442">
        <v>1</v>
      </c>
      <c r="P1442" t="b">
        <v>0</v>
      </c>
      <c r="Q1442" t="s">
        <v>8285</v>
      </c>
    </row>
    <row r="1443" spans="1:17" ht="44.25" x14ac:dyDescent="0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0">
        <f t="shared" si="66"/>
        <v>42198.765844907408</v>
      </c>
      <c r="L1443" s="10">
        <f t="shared" si="67"/>
        <v>42258.765844907408</v>
      </c>
      <c r="M1443">
        <f t="shared" si="68"/>
        <v>2015</v>
      </c>
      <c r="N1443" t="b">
        <v>0</v>
      </c>
      <c r="O1443">
        <v>3</v>
      </c>
      <c r="P1443" t="b">
        <v>0</v>
      </c>
      <c r="Q1443" t="s">
        <v>8285</v>
      </c>
    </row>
    <row r="1444" spans="1:17" ht="44.25" x14ac:dyDescent="0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0">
        <f t="shared" si="66"/>
        <v>42485.64534722222</v>
      </c>
      <c r="L1444" s="10">
        <f t="shared" si="67"/>
        <v>42515.64534722222</v>
      </c>
      <c r="M1444">
        <f t="shared" si="68"/>
        <v>2016</v>
      </c>
      <c r="N1444" t="b">
        <v>0</v>
      </c>
      <c r="O1444">
        <v>0</v>
      </c>
      <c r="P1444" t="b">
        <v>0</v>
      </c>
      <c r="Q1444" t="s">
        <v>8285</v>
      </c>
    </row>
    <row r="1445" spans="1:17" ht="44.25" x14ac:dyDescent="0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0">
        <f t="shared" si="66"/>
        <v>42707.926030092596</v>
      </c>
      <c r="L1445" s="10">
        <f t="shared" si="67"/>
        <v>42737.926030092596</v>
      </c>
      <c r="M1445">
        <f t="shared" si="68"/>
        <v>2017</v>
      </c>
      <c r="N1445" t="b">
        <v>0</v>
      </c>
      <c r="O1445">
        <v>0</v>
      </c>
      <c r="P1445" t="b">
        <v>0</v>
      </c>
      <c r="Q1445" t="s">
        <v>8285</v>
      </c>
    </row>
    <row r="1446" spans="1:17" ht="44.25" x14ac:dyDescent="0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0">
        <f t="shared" si="66"/>
        <v>42199.873402777783</v>
      </c>
      <c r="L1446" s="10">
        <f t="shared" si="67"/>
        <v>42259.873402777783</v>
      </c>
      <c r="M1446">
        <f t="shared" si="68"/>
        <v>2015</v>
      </c>
      <c r="N1446" t="b">
        <v>0</v>
      </c>
      <c r="O1446">
        <v>0</v>
      </c>
      <c r="P1446" t="b">
        <v>0</v>
      </c>
      <c r="Q1446" t="s">
        <v>8285</v>
      </c>
    </row>
    <row r="1447" spans="1:17" ht="44.25" x14ac:dyDescent="0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0">
        <f t="shared" si="66"/>
        <v>42139.542303240742</v>
      </c>
      <c r="L1447" s="10">
        <f t="shared" si="67"/>
        <v>42169.542303240742</v>
      </c>
      <c r="M1447">
        <f t="shared" si="68"/>
        <v>2015</v>
      </c>
      <c r="N1447" t="b">
        <v>0</v>
      </c>
      <c r="O1447">
        <v>0</v>
      </c>
      <c r="P1447" t="b">
        <v>0</v>
      </c>
      <c r="Q1447" t="s">
        <v>8285</v>
      </c>
    </row>
    <row r="1448" spans="1:17" ht="44.25" x14ac:dyDescent="0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0">
        <f t="shared" si="66"/>
        <v>42461.447662037041</v>
      </c>
      <c r="L1448" s="10">
        <f t="shared" si="67"/>
        <v>42481.447662037041</v>
      </c>
      <c r="M1448">
        <f t="shared" si="68"/>
        <v>2016</v>
      </c>
      <c r="N1448" t="b">
        <v>0</v>
      </c>
      <c r="O1448">
        <v>0</v>
      </c>
      <c r="P1448" t="b">
        <v>0</v>
      </c>
      <c r="Q1448" t="s">
        <v>8285</v>
      </c>
    </row>
    <row r="1449" spans="1:17" ht="29.5" x14ac:dyDescent="0.7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0">
        <f t="shared" si="66"/>
        <v>42529.730717592596</v>
      </c>
      <c r="L1449" s="10">
        <f t="shared" si="67"/>
        <v>42559.730717592596</v>
      </c>
      <c r="M1449">
        <f t="shared" si="68"/>
        <v>2016</v>
      </c>
      <c r="N1449" t="b">
        <v>0</v>
      </c>
      <c r="O1449">
        <v>3</v>
      </c>
      <c r="P1449" t="b">
        <v>0</v>
      </c>
      <c r="Q1449" t="s">
        <v>8285</v>
      </c>
    </row>
    <row r="1450" spans="1:17" ht="59" x14ac:dyDescent="0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0">
        <f t="shared" si="66"/>
        <v>42115.936550925922</v>
      </c>
      <c r="L1450" s="10">
        <f t="shared" si="67"/>
        <v>42146.225694444445</v>
      </c>
      <c r="M1450">
        <f t="shared" si="68"/>
        <v>2015</v>
      </c>
      <c r="N1450" t="b">
        <v>0</v>
      </c>
      <c r="O1450">
        <v>0</v>
      </c>
      <c r="P1450" t="b">
        <v>0</v>
      </c>
      <c r="Q1450" t="s">
        <v>8285</v>
      </c>
    </row>
    <row r="1451" spans="1:17" ht="44.25" x14ac:dyDescent="0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0">
        <f t="shared" si="66"/>
        <v>42086.811400462961</v>
      </c>
      <c r="L1451" s="10">
        <f t="shared" si="67"/>
        <v>42134.811400462961</v>
      </c>
      <c r="M1451">
        <f t="shared" si="68"/>
        <v>2015</v>
      </c>
      <c r="N1451" t="b">
        <v>0</v>
      </c>
      <c r="O1451">
        <v>0</v>
      </c>
      <c r="P1451" t="b">
        <v>0</v>
      </c>
      <c r="Q1451" t="s">
        <v>8285</v>
      </c>
    </row>
    <row r="1452" spans="1:17" ht="59" x14ac:dyDescent="0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0">
        <f t="shared" si="66"/>
        <v>42390.171261574069</v>
      </c>
      <c r="L1452" s="10">
        <f t="shared" si="67"/>
        <v>42420.171261574069</v>
      </c>
      <c r="M1452">
        <f t="shared" si="68"/>
        <v>2016</v>
      </c>
      <c r="N1452" t="b">
        <v>0</v>
      </c>
      <c r="O1452">
        <v>1</v>
      </c>
      <c r="P1452" t="b">
        <v>0</v>
      </c>
      <c r="Q1452" t="s">
        <v>8285</v>
      </c>
    </row>
    <row r="1453" spans="1:17" ht="44.25" x14ac:dyDescent="0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0">
        <f t="shared" si="66"/>
        <v>41931.959016203706</v>
      </c>
      <c r="L1453" s="10">
        <f t="shared" si="67"/>
        <v>41962.00068287037</v>
      </c>
      <c r="M1453">
        <f t="shared" si="68"/>
        <v>2014</v>
      </c>
      <c r="N1453" t="b">
        <v>0</v>
      </c>
      <c r="O1453">
        <v>2</v>
      </c>
      <c r="P1453" t="b">
        <v>0</v>
      </c>
      <c r="Q1453" t="s">
        <v>8285</v>
      </c>
    </row>
    <row r="1454" spans="1:17" ht="29.5" x14ac:dyDescent="0.7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0">
        <f t="shared" si="66"/>
        <v>41818.703275462962</v>
      </c>
      <c r="L1454" s="10">
        <f t="shared" si="67"/>
        <v>41848.703275462962</v>
      </c>
      <c r="M1454">
        <f t="shared" si="68"/>
        <v>2014</v>
      </c>
      <c r="N1454" t="b">
        <v>0</v>
      </c>
      <c r="O1454">
        <v>0</v>
      </c>
      <c r="P1454" t="b">
        <v>0</v>
      </c>
      <c r="Q1454" t="s">
        <v>8285</v>
      </c>
    </row>
    <row r="1455" spans="1:17" ht="44.25" x14ac:dyDescent="0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0">
        <f t="shared" si="66"/>
        <v>42795.696145833332</v>
      </c>
      <c r="L1455" s="10">
        <f t="shared" si="67"/>
        <v>42840.654479166667</v>
      </c>
      <c r="M1455">
        <f t="shared" si="68"/>
        <v>2017</v>
      </c>
      <c r="N1455" t="b">
        <v>0</v>
      </c>
      <c r="O1455">
        <v>0</v>
      </c>
      <c r="P1455" t="b">
        <v>0</v>
      </c>
      <c r="Q1455" t="s">
        <v>8285</v>
      </c>
    </row>
    <row r="1456" spans="1:17" ht="44.25" x14ac:dyDescent="0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0">
        <f t="shared" si="66"/>
        <v>42463.866666666669</v>
      </c>
      <c r="L1456" s="10">
        <f t="shared" si="67"/>
        <v>42484.915972222225</v>
      </c>
      <c r="M1456">
        <f t="shared" si="68"/>
        <v>2016</v>
      </c>
      <c r="N1456" t="b">
        <v>0</v>
      </c>
      <c r="O1456">
        <v>1</v>
      </c>
      <c r="P1456" t="b">
        <v>0</v>
      </c>
      <c r="Q1456" t="s">
        <v>8285</v>
      </c>
    </row>
    <row r="1457" spans="1:17" ht="59" x14ac:dyDescent="0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0">
        <f t="shared" si="66"/>
        <v>41832.672685185185</v>
      </c>
      <c r="L1457" s="10">
        <f t="shared" si="67"/>
        <v>41887.568749999999</v>
      </c>
      <c r="M1457">
        <f t="shared" si="68"/>
        <v>2014</v>
      </c>
      <c r="N1457" t="b">
        <v>0</v>
      </c>
      <c r="O1457">
        <v>7</v>
      </c>
      <c r="P1457" t="b">
        <v>0</v>
      </c>
      <c r="Q1457" t="s">
        <v>8285</v>
      </c>
    </row>
    <row r="1458" spans="1:17" x14ac:dyDescent="0.7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0">
        <f t="shared" si="66"/>
        <v>42708.668576388889</v>
      </c>
      <c r="L1458" s="10">
        <f t="shared" si="67"/>
        <v>42738.668576388889</v>
      </c>
      <c r="M1458">
        <f t="shared" si="68"/>
        <v>2017</v>
      </c>
      <c r="N1458" t="b">
        <v>0</v>
      </c>
      <c r="O1458">
        <v>3</v>
      </c>
      <c r="P1458" t="b">
        <v>0</v>
      </c>
      <c r="Q1458" t="s">
        <v>8285</v>
      </c>
    </row>
    <row r="1459" spans="1:17" ht="29.5" x14ac:dyDescent="0.7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0">
        <f t="shared" si="66"/>
        <v>42289.89634259259</v>
      </c>
      <c r="L1459" s="10">
        <f t="shared" si="67"/>
        <v>42319.938009259262</v>
      </c>
      <c r="M1459">
        <f t="shared" si="68"/>
        <v>2015</v>
      </c>
      <c r="N1459" t="b">
        <v>0</v>
      </c>
      <c r="O1459">
        <v>0</v>
      </c>
      <c r="P1459" t="b">
        <v>0</v>
      </c>
      <c r="Q1459" t="s">
        <v>8285</v>
      </c>
    </row>
    <row r="1460" spans="1:17" ht="59" x14ac:dyDescent="0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0">
        <f t="shared" si="66"/>
        <v>41831.705555555556</v>
      </c>
      <c r="L1460" s="10">
        <f t="shared" si="67"/>
        <v>41862.166666666664</v>
      </c>
      <c r="M1460">
        <f t="shared" si="68"/>
        <v>2014</v>
      </c>
      <c r="N1460" t="b">
        <v>0</v>
      </c>
      <c r="O1460">
        <v>0</v>
      </c>
      <c r="P1460" t="b">
        <v>0</v>
      </c>
      <c r="Q1460" t="s">
        <v>8285</v>
      </c>
    </row>
    <row r="1461" spans="1:17" ht="44.25" x14ac:dyDescent="0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0">
        <f t="shared" si="66"/>
        <v>42312.204814814817</v>
      </c>
      <c r="L1461" s="10">
        <f t="shared" si="67"/>
        <v>42340.725694444445</v>
      </c>
      <c r="M1461">
        <f t="shared" si="68"/>
        <v>2015</v>
      </c>
      <c r="N1461" t="b">
        <v>0</v>
      </c>
      <c r="O1461">
        <v>0</v>
      </c>
      <c r="P1461" t="b">
        <v>0</v>
      </c>
      <c r="Q1461" t="s">
        <v>8285</v>
      </c>
    </row>
    <row r="1462" spans="1:17" ht="44.25" x14ac:dyDescent="0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0">
        <f t="shared" si="66"/>
        <v>41915.896967592591</v>
      </c>
      <c r="L1462" s="10">
        <f t="shared" si="67"/>
        <v>41973.989583333328</v>
      </c>
      <c r="M1462">
        <f t="shared" si="68"/>
        <v>2014</v>
      </c>
      <c r="N1462" t="b">
        <v>0</v>
      </c>
      <c r="O1462">
        <v>0</v>
      </c>
      <c r="P1462" t="b">
        <v>0</v>
      </c>
      <c r="Q1462" t="s">
        <v>8285</v>
      </c>
    </row>
    <row r="1463" spans="1:17" ht="29.5" x14ac:dyDescent="0.7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0">
        <f t="shared" si="66"/>
        <v>41899.645300925928</v>
      </c>
      <c r="L1463" s="10">
        <f t="shared" si="67"/>
        <v>41933</v>
      </c>
      <c r="M1463">
        <f t="shared" si="68"/>
        <v>2014</v>
      </c>
      <c r="N1463" t="b">
        <v>1</v>
      </c>
      <c r="O1463">
        <v>340</v>
      </c>
      <c r="P1463" t="b">
        <v>1</v>
      </c>
      <c r="Q1463" t="s">
        <v>8286</v>
      </c>
    </row>
    <row r="1464" spans="1:17" ht="29.5" x14ac:dyDescent="0.7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0">
        <f t="shared" si="66"/>
        <v>41344.662858796299</v>
      </c>
      <c r="L1464" s="10">
        <f t="shared" si="67"/>
        <v>41374.662858796299</v>
      </c>
      <c r="M1464">
        <f t="shared" si="68"/>
        <v>2013</v>
      </c>
      <c r="N1464" t="b">
        <v>1</v>
      </c>
      <c r="O1464">
        <v>150</v>
      </c>
      <c r="P1464" t="b">
        <v>1</v>
      </c>
      <c r="Q1464" t="s">
        <v>8286</v>
      </c>
    </row>
    <row r="1465" spans="1:17" ht="44.25" x14ac:dyDescent="0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0">
        <f t="shared" si="66"/>
        <v>41326.911319444444</v>
      </c>
      <c r="L1465" s="10">
        <f t="shared" si="67"/>
        <v>41371.869652777779</v>
      </c>
      <c r="M1465">
        <f t="shared" si="68"/>
        <v>2013</v>
      </c>
      <c r="N1465" t="b">
        <v>1</v>
      </c>
      <c r="O1465">
        <v>25</v>
      </c>
      <c r="P1465" t="b">
        <v>1</v>
      </c>
      <c r="Q1465" t="s">
        <v>8286</v>
      </c>
    </row>
    <row r="1466" spans="1:17" x14ac:dyDescent="0.7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0">
        <f t="shared" si="66"/>
        <v>41291.661550925928</v>
      </c>
      <c r="L1466" s="10">
        <f t="shared" si="67"/>
        <v>41321.661550925928</v>
      </c>
      <c r="M1466">
        <f t="shared" si="68"/>
        <v>2013</v>
      </c>
      <c r="N1466" t="b">
        <v>1</v>
      </c>
      <c r="O1466">
        <v>234</v>
      </c>
      <c r="P1466" t="b">
        <v>1</v>
      </c>
      <c r="Q1466" t="s">
        <v>8286</v>
      </c>
    </row>
    <row r="1467" spans="1:17" ht="44.25" x14ac:dyDescent="0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0">
        <f t="shared" si="66"/>
        <v>40959.734398148146</v>
      </c>
      <c r="L1467" s="10">
        <f t="shared" si="67"/>
        <v>40990.125</v>
      </c>
      <c r="M1467">
        <f t="shared" si="68"/>
        <v>2012</v>
      </c>
      <c r="N1467" t="b">
        <v>1</v>
      </c>
      <c r="O1467">
        <v>2602</v>
      </c>
      <c r="P1467" t="b">
        <v>1</v>
      </c>
      <c r="Q1467" t="s">
        <v>8286</v>
      </c>
    </row>
    <row r="1468" spans="1:17" ht="44.25" x14ac:dyDescent="0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0">
        <f t="shared" si="66"/>
        <v>42340.172060185185</v>
      </c>
      <c r="L1468" s="10">
        <f t="shared" si="67"/>
        <v>42381.208333333328</v>
      </c>
      <c r="M1468">
        <f t="shared" si="68"/>
        <v>2016</v>
      </c>
      <c r="N1468" t="b">
        <v>1</v>
      </c>
      <c r="O1468">
        <v>248</v>
      </c>
      <c r="P1468" t="b">
        <v>1</v>
      </c>
      <c r="Q1468" t="s">
        <v>8286</v>
      </c>
    </row>
    <row r="1469" spans="1:17" ht="29.5" x14ac:dyDescent="0.7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0">
        <f t="shared" si="66"/>
        <v>40933.80190972222</v>
      </c>
      <c r="L1469" s="10">
        <f t="shared" si="67"/>
        <v>40993.760243055556</v>
      </c>
      <c r="M1469">
        <f t="shared" si="68"/>
        <v>2012</v>
      </c>
      <c r="N1469" t="b">
        <v>1</v>
      </c>
      <c r="O1469">
        <v>600</v>
      </c>
      <c r="P1469" t="b">
        <v>1</v>
      </c>
      <c r="Q1469" t="s">
        <v>8286</v>
      </c>
    </row>
    <row r="1470" spans="1:17" ht="44.25" x14ac:dyDescent="0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0">
        <f t="shared" si="66"/>
        <v>40646.014456018522</v>
      </c>
      <c r="L1470" s="10">
        <f t="shared" si="67"/>
        <v>40706.014456018522</v>
      </c>
      <c r="M1470">
        <f t="shared" si="68"/>
        <v>2011</v>
      </c>
      <c r="N1470" t="b">
        <v>1</v>
      </c>
      <c r="O1470">
        <v>293</v>
      </c>
      <c r="P1470" t="b">
        <v>1</v>
      </c>
      <c r="Q1470" t="s">
        <v>8286</v>
      </c>
    </row>
    <row r="1471" spans="1:17" ht="44.25" x14ac:dyDescent="0.7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0">
        <f t="shared" si="66"/>
        <v>41290.598483796297</v>
      </c>
      <c r="L1471" s="10">
        <f t="shared" si="67"/>
        <v>41320.598483796297</v>
      </c>
      <c r="M1471">
        <f t="shared" si="68"/>
        <v>2013</v>
      </c>
      <c r="N1471" t="b">
        <v>1</v>
      </c>
      <c r="O1471">
        <v>321</v>
      </c>
      <c r="P1471" t="b">
        <v>1</v>
      </c>
      <c r="Q1471" t="s">
        <v>8286</v>
      </c>
    </row>
    <row r="1472" spans="1:17" ht="59" x14ac:dyDescent="0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0">
        <f t="shared" si="66"/>
        <v>41250.827118055553</v>
      </c>
      <c r="L1472" s="10">
        <f t="shared" si="67"/>
        <v>41271.827118055553</v>
      </c>
      <c r="M1472">
        <f t="shared" si="68"/>
        <v>2012</v>
      </c>
      <c r="N1472" t="b">
        <v>1</v>
      </c>
      <c r="O1472">
        <v>81</v>
      </c>
      <c r="P1472" t="b">
        <v>1</v>
      </c>
      <c r="Q1472" t="s">
        <v>8286</v>
      </c>
    </row>
    <row r="1473" spans="1:17" ht="44.25" x14ac:dyDescent="0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0">
        <f t="shared" si="66"/>
        <v>42073.957569444443</v>
      </c>
      <c r="L1473" s="10">
        <f t="shared" si="67"/>
        <v>42103.957569444443</v>
      </c>
      <c r="M1473">
        <f t="shared" si="68"/>
        <v>2015</v>
      </c>
      <c r="N1473" t="b">
        <v>1</v>
      </c>
      <c r="O1473">
        <v>343</v>
      </c>
      <c r="P1473" t="b">
        <v>1</v>
      </c>
      <c r="Q1473" t="s">
        <v>8286</v>
      </c>
    </row>
    <row r="1474" spans="1:17" ht="59" x14ac:dyDescent="0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0">
        <f t="shared" si="66"/>
        <v>41533.542858796296</v>
      </c>
      <c r="L1474" s="10">
        <f t="shared" si="67"/>
        <v>41563.542858796296</v>
      </c>
      <c r="M1474">
        <f t="shared" si="68"/>
        <v>2013</v>
      </c>
      <c r="N1474" t="b">
        <v>1</v>
      </c>
      <c r="O1474">
        <v>336</v>
      </c>
      <c r="P1474" t="b">
        <v>1</v>
      </c>
      <c r="Q1474" t="s">
        <v>8286</v>
      </c>
    </row>
    <row r="1475" spans="1:17" x14ac:dyDescent="0.7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0">
        <f t="shared" ref="K1475:K1538" si="69">(((J1475/60)/60)/24)+DATE(1970,1,1)</f>
        <v>40939.979618055557</v>
      </c>
      <c r="L1475" s="10">
        <f t="shared" ref="L1475:L1538" si="70">(((I1475/60)/60)/24)+DATE(1970,1,1)</f>
        <v>40969.979618055557</v>
      </c>
      <c r="M1475">
        <f t="shared" ref="M1475:M1538" si="71">YEAR(L1475)</f>
        <v>2012</v>
      </c>
      <c r="N1475" t="b">
        <v>1</v>
      </c>
      <c r="O1475">
        <v>47</v>
      </c>
      <c r="P1475" t="b">
        <v>1</v>
      </c>
      <c r="Q1475" t="s">
        <v>8286</v>
      </c>
    </row>
    <row r="1476" spans="1:17" ht="44.25" x14ac:dyDescent="0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0">
        <f t="shared" si="69"/>
        <v>41500.727916666663</v>
      </c>
      <c r="L1476" s="10">
        <f t="shared" si="70"/>
        <v>41530.727916666663</v>
      </c>
      <c r="M1476">
        <f t="shared" si="71"/>
        <v>2013</v>
      </c>
      <c r="N1476" t="b">
        <v>1</v>
      </c>
      <c r="O1476">
        <v>76</v>
      </c>
      <c r="P1476" t="b">
        <v>1</v>
      </c>
      <c r="Q1476" t="s">
        <v>8286</v>
      </c>
    </row>
    <row r="1477" spans="1:17" ht="44.25" x14ac:dyDescent="0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0">
        <f t="shared" si="69"/>
        <v>41960.722951388889</v>
      </c>
      <c r="L1477" s="10">
        <f t="shared" si="70"/>
        <v>41993.207638888889</v>
      </c>
      <c r="M1477">
        <f t="shared" si="71"/>
        <v>2014</v>
      </c>
      <c r="N1477" t="b">
        <v>1</v>
      </c>
      <c r="O1477">
        <v>441</v>
      </c>
      <c r="P1477" t="b">
        <v>1</v>
      </c>
      <c r="Q1477" t="s">
        <v>8286</v>
      </c>
    </row>
    <row r="1478" spans="1:17" ht="29.5" x14ac:dyDescent="0.7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0">
        <f t="shared" si="69"/>
        <v>40766.041921296295</v>
      </c>
      <c r="L1478" s="10">
        <f t="shared" si="70"/>
        <v>40796.041921296295</v>
      </c>
      <c r="M1478">
        <f t="shared" si="71"/>
        <v>2011</v>
      </c>
      <c r="N1478" t="b">
        <v>1</v>
      </c>
      <c r="O1478">
        <v>916</v>
      </c>
      <c r="P1478" t="b">
        <v>1</v>
      </c>
      <c r="Q1478" t="s">
        <v>8286</v>
      </c>
    </row>
    <row r="1479" spans="1:17" ht="44.25" x14ac:dyDescent="0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0">
        <f t="shared" si="69"/>
        <v>40840.615787037037</v>
      </c>
      <c r="L1479" s="10">
        <f t="shared" si="70"/>
        <v>40900.125</v>
      </c>
      <c r="M1479">
        <f t="shared" si="71"/>
        <v>2011</v>
      </c>
      <c r="N1479" t="b">
        <v>1</v>
      </c>
      <c r="O1479">
        <v>369</v>
      </c>
      <c r="P1479" t="b">
        <v>1</v>
      </c>
      <c r="Q1479" t="s">
        <v>8286</v>
      </c>
    </row>
    <row r="1480" spans="1:17" ht="44.25" x14ac:dyDescent="0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0">
        <f t="shared" si="69"/>
        <v>41394.871678240743</v>
      </c>
      <c r="L1480" s="10">
        <f t="shared" si="70"/>
        <v>41408.871678240743</v>
      </c>
      <c r="M1480">
        <f t="shared" si="71"/>
        <v>2013</v>
      </c>
      <c r="N1480" t="b">
        <v>1</v>
      </c>
      <c r="O1480">
        <v>20242</v>
      </c>
      <c r="P1480" t="b">
        <v>1</v>
      </c>
      <c r="Q1480" t="s">
        <v>8286</v>
      </c>
    </row>
    <row r="1481" spans="1:17" ht="44.25" x14ac:dyDescent="0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0">
        <f t="shared" si="69"/>
        <v>41754.745243055557</v>
      </c>
      <c r="L1481" s="10">
        <f t="shared" si="70"/>
        <v>41769.165972222225</v>
      </c>
      <c r="M1481">
        <f t="shared" si="71"/>
        <v>2014</v>
      </c>
      <c r="N1481" t="b">
        <v>1</v>
      </c>
      <c r="O1481">
        <v>71</v>
      </c>
      <c r="P1481" t="b">
        <v>1</v>
      </c>
      <c r="Q1481" t="s">
        <v>8286</v>
      </c>
    </row>
    <row r="1482" spans="1:17" ht="44.25" x14ac:dyDescent="0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0">
        <f t="shared" si="69"/>
        <v>41464.934016203704</v>
      </c>
      <c r="L1482" s="10">
        <f t="shared" si="70"/>
        <v>41481.708333333336</v>
      </c>
      <c r="M1482">
        <f t="shared" si="71"/>
        <v>2013</v>
      </c>
      <c r="N1482" t="b">
        <v>1</v>
      </c>
      <c r="O1482">
        <v>635</v>
      </c>
      <c r="P1482" t="b">
        <v>1</v>
      </c>
      <c r="Q1482" t="s">
        <v>8286</v>
      </c>
    </row>
    <row r="1483" spans="1:17" ht="44.25" x14ac:dyDescent="0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0">
        <f t="shared" si="69"/>
        <v>41550.922974537039</v>
      </c>
      <c r="L1483" s="10">
        <f t="shared" si="70"/>
        <v>41580.922974537039</v>
      </c>
      <c r="M1483">
        <f t="shared" si="71"/>
        <v>2013</v>
      </c>
      <c r="N1483" t="b">
        <v>0</v>
      </c>
      <c r="O1483">
        <v>6</v>
      </c>
      <c r="P1483" t="b">
        <v>0</v>
      </c>
      <c r="Q1483" t="s">
        <v>8273</v>
      </c>
    </row>
    <row r="1484" spans="1:17" ht="44.25" x14ac:dyDescent="0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0">
        <f t="shared" si="69"/>
        <v>41136.85805555556</v>
      </c>
      <c r="L1484" s="10">
        <f t="shared" si="70"/>
        <v>41159.32708333333</v>
      </c>
      <c r="M1484">
        <f t="shared" si="71"/>
        <v>2012</v>
      </c>
      <c r="N1484" t="b">
        <v>0</v>
      </c>
      <c r="O1484">
        <v>1</v>
      </c>
      <c r="P1484" t="b">
        <v>0</v>
      </c>
      <c r="Q1484" t="s">
        <v>8273</v>
      </c>
    </row>
    <row r="1485" spans="1:17" ht="44.25" x14ac:dyDescent="0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0">
        <f t="shared" si="69"/>
        <v>42548.192997685182</v>
      </c>
      <c r="L1485" s="10">
        <f t="shared" si="70"/>
        <v>42573.192997685182</v>
      </c>
      <c r="M1485">
        <f t="shared" si="71"/>
        <v>2016</v>
      </c>
      <c r="N1485" t="b">
        <v>0</v>
      </c>
      <c r="O1485">
        <v>2</v>
      </c>
      <c r="P1485" t="b">
        <v>0</v>
      </c>
      <c r="Q1485" t="s">
        <v>8273</v>
      </c>
    </row>
    <row r="1486" spans="1:17" x14ac:dyDescent="0.7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0">
        <f t="shared" si="69"/>
        <v>41053.200960648144</v>
      </c>
      <c r="L1486" s="10">
        <f t="shared" si="70"/>
        <v>41111.618750000001</v>
      </c>
      <c r="M1486">
        <f t="shared" si="71"/>
        <v>2012</v>
      </c>
      <c r="N1486" t="b">
        <v>0</v>
      </c>
      <c r="O1486">
        <v>0</v>
      </c>
      <c r="P1486" t="b">
        <v>0</v>
      </c>
      <c r="Q1486" t="s">
        <v>8273</v>
      </c>
    </row>
    <row r="1487" spans="1:17" ht="44.25" x14ac:dyDescent="0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0">
        <f t="shared" si="69"/>
        <v>42130.795983796299</v>
      </c>
      <c r="L1487" s="10">
        <f t="shared" si="70"/>
        <v>42175.795983796299</v>
      </c>
      <c r="M1487">
        <f t="shared" si="71"/>
        <v>2015</v>
      </c>
      <c r="N1487" t="b">
        <v>0</v>
      </c>
      <c r="O1487">
        <v>3</v>
      </c>
      <c r="P1487" t="b">
        <v>0</v>
      </c>
      <c r="Q1487" t="s">
        <v>8273</v>
      </c>
    </row>
    <row r="1488" spans="1:17" ht="59" x14ac:dyDescent="0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0">
        <f t="shared" si="69"/>
        <v>42032.168530092589</v>
      </c>
      <c r="L1488" s="10">
        <f t="shared" si="70"/>
        <v>42062.168530092589</v>
      </c>
      <c r="M1488">
        <f t="shared" si="71"/>
        <v>2015</v>
      </c>
      <c r="N1488" t="b">
        <v>0</v>
      </c>
      <c r="O1488">
        <v>3</v>
      </c>
      <c r="P1488" t="b">
        <v>0</v>
      </c>
      <c r="Q1488" t="s">
        <v>8273</v>
      </c>
    </row>
    <row r="1489" spans="1:17" ht="44.25" x14ac:dyDescent="0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0">
        <f t="shared" si="69"/>
        <v>42554.917488425926</v>
      </c>
      <c r="L1489" s="10">
        <f t="shared" si="70"/>
        <v>42584.917488425926</v>
      </c>
      <c r="M1489">
        <f t="shared" si="71"/>
        <v>2016</v>
      </c>
      <c r="N1489" t="b">
        <v>0</v>
      </c>
      <c r="O1489">
        <v>0</v>
      </c>
      <c r="P1489" t="b">
        <v>0</v>
      </c>
      <c r="Q1489" t="s">
        <v>8273</v>
      </c>
    </row>
    <row r="1490" spans="1:17" ht="44.25" x14ac:dyDescent="0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0">
        <f t="shared" si="69"/>
        <v>41614.563194444447</v>
      </c>
      <c r="L1490" s="10">
        <f t="shared" si="70"/>
        <v>41644.563194444447</v>
      </c>
      <c r="M1490">
        <f t="shared" si="71"/>
        <v>2014</v>
      </c>
      <c r="N1490" t="b">
        <v>0</v>
      </c>
      <c r="O1490">
        <v>6</v>
      </c>
      <c r="P1490" t="b">
        <v>0</v>
      </c>
      <c r="Q1490" t="s">
        <v>8273</v>
      </c>
    </row>
    <row r="1491" spans="1:17" ht="44.25" x14ac:dyDescent="0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0">
        <f t="shared" si="69"/>
        <v>41198.611712962964</v>
      </c>
      <c r="L1491" s="10">
        <f t="shared" si="70"/>
        <v>41228.653379629628</v>
      </c>
      <c r="M1491">
        <f t="shared" si="71"/>
        <v>2012</v>
      </c>
      <c r="N1491" t="b">
        <v>0</v>
      </c>
      <c r="O1491">
        <v>0</v>
      </c>
      <c r="P1491" t="b">
        <v>0</v>
      </c>
      <c r="Q1491" t="s">
        <v>8273</v>
      </c>
    </row>
    <row r="1492" spans="1:17" ht="44.25" x14ac:dyDescent="0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0">
        <f t="shared" si="69"/>
        <v>41520.561041666668</v>
      </c>
      <c r="L1492" s="10">
        <f t="shared" si="70"/>
        <v>41549.561041666668</v>
      </c>
      <c r="M1492">
        <f t="shared" si="71"/>
        <v>2013</v>
      </c>
      <c r="N1492" t="b">
        <v>0</v>
      </c>
      <c r="O1492">
        <v>19</v>
      </c>
      <c r="P1492" t="b">
        <v>0</v>
      </c>
      <c r="Q1492" t="s">
        <v>8273</v>
      </c>
    </row>
    <row r="1493" spans="1:17" ht="44.25" x14ac:dyDescent="0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0">
        <f t="shared" si="69"/>
        <v>41991.713460648149</v>
      </c>
      <c r="L1493" s="10">
        <f t="shared" si="70"/>
        <v>42050.651388888888</v>
      </c>
      <c r="M1493">
        <f t="shared" si="71"/>
        <v>2015</v>
      </c>
      <c r="N1493" t="b">
        <v>0</v>
      </c>
      <c r="O1493">
        <v>1</v>
      </c>
      <c r="P1493" t="b">
        <v>0</v>
      </c>
      <c r="Q1493" t="s">
        <v>8273</v>
      </c>
    </row>
    <row r="1494" spans="1:17" ht="59" x14ac:dyDescent="0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0">
        <f t="shared" si="69"/>
        <v>40682.884791666671</v>
      </c>
      <c r="L1494" s="10">
        <f t="shared" si="70"/>
        <v>40712.884791666671</v>
      </c>
      <c r="M1494">
        <f t="shared" si="71"/>
        <v>2011</v>
      </c>
      <c r="N1494" t="b">
        <v>0</v>
      </c>
      <c r="O1494">
        <v>2</v>
      </c>
      <c r="P1494" t="b">
        <v>0</v>
      </c>
      <c r="Q1494" t="s">
        <v>8273</v>
      </c>
    </row>
    <row r="1495" spans="1:17" ht="29.5" x14ac:dyDescent="0.7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0">
        <f t="shared" si="69"/>
        <v>41411.866608796299</v>
      </c>
      <c r="L1495" s="10">
        <f t="shared" si="70"/>
        <v>41441.866608796299</v>
      </c>
      <c r="M1495">
        <f t="shared" si="71"/>
        <v>2013</v>
      </c>
      <c r="N1495" t="b">
        <v>0</v>
      </c>
      <c r="O1495">
        <v>0</v>
      </c>
      <c r="P1495" t="b">
        <v>0</v>
      </c>
      <c r="Q1495" t="s">
        <v>8273</v>
      </c>
    </row>
    <row r="1496" spans="1:17" ht="59" x14ac:dyDescent="0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0">
        <f t="shared" si="69"/>
        <v>42067.722372685181</v>
      </c>
      <c r="L1496" s="10">
        <f t="shared" si="70"/>
        <v>42097.651388888888</v>
      </c>
      <c r="M1496">
        <f t="shared" si="71"/>
        <v>2015</v>
      </c>
      <c r="N1496" t="b">
        <v>0</v>
      </c>
      <c r="O1496">
        <v>11</v>
      </c>
      <c r="P1496" t="b">
        <v>0</v>
      </c>
      <c r="Q1496" t="s">
        <v>8273</v>
      </c>
    </row>
    <row r="1497" spans="1:17" ht="29.5" x14ac:dyDescent="0.7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0">
        <f t="shared" si="69"/>
        <v>40752.789710648147</v>
      </c>
      <c r="L1497" s="10">
        <f t="shared" si="70"/>
        <v>40782.789710648147</v>
      </c>
      <c r="M1497">
        <f t="shared" si="71"/>
        <v>2011</v>
      </c>
      <c r="N1497" t="b">
        <v>0</v>
      </c>
      <c r="O1497">
        <v>0</v>
      </c>
      <c r="P1497" t="b">
        <v>0</v>
      </c>
      <c r="Q1497" t="s">
        <v>8273</v>
      </c>
    </row>
    <row r="1498" spans="1:17" ht="44.25" x14ac:dyDescent="0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0">
        <f t="shared" si="69"/>
        <v>41838.475219907406</v>
      </c>
      <c r="L1498" s="10">
        <f t="shared" si="70"/>
        <v>41898.475219907406</v>
      </c>
      <c r="M1498">
        <f t="shared" si="71"/>
        <v>2014</v>
      </c>
      <c r="N1498" t="b">
        <v>0</v>
      </c>
      <c r="O1498">
        <v>0</v>
      </c>
      <c r="P1498" t="b">
        <v>0</v>
      </c>
      <c r="Q1498" t="s">
        <v>8273</v>
      </c>
    </row>
    <row r="1499" spans="1:17" ht="44.25" x14ac:dyDescent="0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0">
        <f t="shared" si="69"/>
        <v>41444.64261574074</v>
      </c>
      <c r="L1499" s="10">
        <f t="shared" si="70"/>
        <v>41486.821527777778</v>
      </c>
      <c r="M1499">
        <f t="shared" si="71"/>
        <v>2013</v>
      </c>
      <c r="N1499" t="b">
        <v>0</v>
      </c>
      <c r="O1499">
        <v>1</v>
      </c>
      <c r="P1499" t="b">
        <v>0</v>
      </c>
      <c r="Q1499" t="s">
        <v>8273</v>
      </c>
    </row>
    <row r="1500" spans="1:17" ht="44.25" x14ac:dyDescent="0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0">
        <f t="shared" si="69"/>
        <v>41840.983541666668</v>
      </c>
      <c r="L1500" s="10">
        <f t="shared" si="70"/>
        <v>41885.983541666668</v>
      </c>
      <c r="M1500">
        <f t="shared" si="71"/>
        <v>2014</v>
      </c>
      <c r="N1500" t="b">
        <v>0</v>
      </c>
      <c r="O1500">
        <v>3</v>
      </c>
      <c r="P1500" t="b">
        <v>0</v>
      </c>
      <c r="Q1500" t="s">
        <v>8273</v>
      </c>
    </row>
    <row r="1501" spans="1:17" ht="59" x14ac:dyDescent="0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0">
        <f t="shared" si="69"/>
        <v>42527.007326388892</v>
      </c>
      <c r="L1501" s="10">
        <f t="shared" si="70"/>
        <v>42587.007326388892</v>
      </c>
      <c r="M1501">
        <f t="shared" si="71"/>
        <v>2016</v>
      </c>
      <c r="N1501" t="b">
        <v>0</v>
      </c>
      <c r="O1501">
        <v>1</v>
      </c>
      <c r="P1501" t="b">
        <v>0</v>
      </c>
      <c r="Q1501" t="s">
        <v>8273</v>
      </c>
    </row>
    <row r="1502" spans="1:17" ht="44.25" x14ac:dyDescent="0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0">
        <f t="shared" si="69"/>
        <v>41365.904594907406</v>
      </c>
      <c r="L1502" s="10">
        <f t="shared" si="70"/>
        <v>41395.904594907406</v>
      </c>
      <c r="M1502">
        <f t="shared" si="71"/>
        <v>2013</v>
      </c>
      <c r="N1502" t="b">
        <v>0</v>
      </c>
      <c r="O1502">
        <v>15</v>
      </c>
      <c r="P1502" t="b">
        <v>0</v>
      </c>
      <c r="Q1502" t="s">
        <v>8273</v>
      </c>
    </row>
    <row r="1503" spans="1:17" ht="29.5" x14ac:dyDescent="0.7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0">
        <f t="shared" si="69"/>
        <v>42163.583599537036</v>
      </c>
      <c r="L1503" s="10">
        <f t="shared" si="70"/>
        <v>42193.583599537036</v>
      </c>
      <c r="M1503">
        <f t="shared" si="71"/>
        <v>2015</v>
      </c>
      <c r="N1503" t="b">
        <v>1</v>
      </c>
      <c r="O1503">
        <v>885</v>
      </c>
      <c r="P1503" t="b">
        <v>1</v>
      </c>
      <c r="Q1503" t="s">
        <v>8283</v>
      </c>
    </row>
    <row r="1504" spans="1:17" ht="44.25" x14ac:dyDescent="0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0">
        <f t="shared" si="69"/>
        <v>42426.542592592596</v>
      </c>
      <c r="L1504" s="10">
        <f t="shared" si="70"/>
        <v>42454.916666666672</v>
      </c>
      <c r="M1504">
        <f t="shared" si="71"/>
        <v>2016</v>
      </c>
      <c r="N1504" t="b">
        <v>1</v>
      </c>
      <c r="O1504">
        <v>329</v>
      </c>
      <c r="P1504" t="b">
        <v>1</v>
      </c>
      <c r="Q1504" t="s">
        <v>8283</v>
      </c>
    </row>
    <row r="1505" spans="1:17" ht="44.25" x14ac:dyDescent="0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0">
        <f t="shared" si="69"/>
        <v>42606.347233796296</v>
      </c>
      <c r="L1505" s="10">
        <f t="shared" si="70"/>
        <v>42666.347233796296</v>
      </c>
      <c r="M1505">
        <f t="shared" si="71"/>
        <v>2016</v>
      </c>
      <c r="N1505" t="b">
        <v>1</v>
      </c>
      <c r="O1505">
        <v>71</v>
      </c>
      <c r="P1505" t="b">
        <v>1</v>
      </c>
      <c r="Q1505" t="s">
        <v>8283</v>
      </c>
    </row>
    <row r="1506" spans="1:17" ht="44.25" x14ac:dyDescent="0.7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0">
        <f t="shared" si="69"/>
        <v>41772.657685185186</v>
      </c>
      <c r="L1506" s="10">
        <f t="shared" si="70"/>
        <v>41800.356249999997</v>
      </c>
      <c r="M1506">
        <f t="shared" si="71"/>
        <v>2014</v>
      </c>
      <c r="N1506" t="b">
        <v>1</v>
      </c>
      <c r="O1506">
        <v>269</v>
      </c>
      <c r="P1506" t="b">
        <v>1</v>
      </c>
      <c r="Q1506" t="s">
        <v>8283</v>
      </c>
    </row>
    <row r="1507" spans="1:17" ht="59" x14ac:dyDescent="0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0">
        <f t="shared" si="69"/>
        <v>42414.44332175926</v>
      </c>
      <c r="L1507" s="10">
        <f t="shared" si="70"/>
        <v>42451.834027777775</v>
      </c>
      <c r="M1507">
        <f t="shared" si="71"/>
        <v>2016</v>
      </c>
      <c r="N1507" t="b">
        <v>1</v>
      </c>
      <c r="O1507">
        <v>345</v>
      </c>
      <c r="P1507" t="b">
        <v>1</v>
      </c>
      <c r="Q1507" t="s">
        <v>8283</v>
      </c>
    </row>
    <row r="1508" spans="1:17" ht="44.25" x14ac:dyDescent="0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0">
        <f t="shared" si="69"/>
        <v>41814.785925925928</v>
      </c>
      <c r="L1508" s="10">
        <f t="shared" si="70"/>
        <v>41844.785925925928</v>
      </c>
      <c r="M1508">
        <f t="shared" si="71"/>
        <v>2014</v>
      </c>
      <c r="N1508" t="b">
        <v>1</v>
      </c>
      <c r="O1508">
        <v>43</v>
      </c>
      <c r="P1508" t="b">
        <v>1</v>
      </c>
      <c r="Q1508" t="s">
        <v>8283</v>
      </c>
    </row>
    <row r="1509" spans="1:17" ht="59" x14ac:dyDescent="0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0">
        <f t="shared" si="69"/>
        <v>40254.450335648151</v>
      </c>
      <c r="L1509" s="10">
        <f t="shared" si="70"/>
        <v>40313.340277777781</v>
      </c>
      <c r="M1509">
        <f t="shared" si="71"/>
        <v>2010</v>
      </c>
      <c r="N1509" t="b">
        <v>1</v>
      </c>
      <c r="O1509">
        <v>33</v>
      </c>
      <c r="P1509" t="b">
        <v>1</v>
      </c>
      <c r="Q1509" t="s">
        <v>8283</v>
      </c>
    </row>
    <row r="1510" spans="1:17" ht="44.25" x14ac:dyDescent="0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0">
        <f t="shared" si="69"/>
        <v>41786.614363425928</v>
      </c>
      <c r="L1510" s="10">
        <f t="shared" si="70"/>
        <v>41817.614363425928</v>
      </c>
      <c r="M1510">
        <f t="shared" si="71"/>
        <v>2014</v>
      </c>
      <c r="N1510" t="b">
        <v>1</v>
      </c>
      <c r="O1510">
        <v>211</v>
      </c>
      <c r="P1510" t="b">
        <v>1</v>
      </c>
      <c r="Q1510" t="s">
        <v>8283</v>
      </c>
    </row>
    <row r="1511" spans="1:17" ht="44.25" x14ac:dyDescent="0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0">
        <f t="shared" si="69"/>
        <v>42751.533391203702</v>
      </c>
      <c r="L1511" s="10">
        <f t="shared" si="70"/>
        <v>42780.957638888889</v>
      </c>
      <c r="M1511">
        <f t="shared" si="71"/>
        <v>2017</v>
      </c>
      <c r="N1511" t="b">
        <v>1</v>
      </c>
      <c r="O1511">
        <v>196</v>
      </c>
      <c r="P1511" t="b">
        <v>1</v>
      </c>
      <c r="Q1511" t="s">
        <v>8283</v>
      </c>
    </row>
    <row r="1512" spans="1:17" ht="44.25" x14ac:dyDescent="0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0">
        <f t="shared" si="69"/>
        <v>41809.385162037033</v>
      </c>
      <c r="L1512" s="10">
        <f t="shared" si="70"/>
        <v>41839.385162037033</v>
      </c>
      <c r="M1512">
        <f t="shared" si="71"/>
        <v>2014</v>
      </c>
      <c r="N1512" t="b">
        <v>1</v>
      </c>
      <c r="O1512">
        <v>405</v>
      </c>
      <c r="P1512" t="b">
        <v>1</v>
      </c>
      <c r="Q1512" t="s">
        <v>8283</v>
      </c>
    </row>
    <row r="1513" spans="1:17" ht="59" x14ac:dyDescent="0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0">
        <f t="shared" si="69"/>
        <v>42296.583379629628</v>
      </c>
      <c r="L1513" s="10">
        <f t="shared" si="70"/>
        <v>42326.625046296293</v>
      </c>
      <c r="M1513">
        <f t="shared" si="71"/>
        <v>2015</v>
      </c>
      <c r="N1513" t="b">
        <v>1</v>
      </c>
      <c r="O1513">
        <v>206</v>
      </c>
      <c r="P1513" t="b">
        <v>1</v>
      </c>
      <c r="Q1513" t="s">
        <v>8283</v>
      </c>
    </row>
    <row r="1514" spans="1:17" ht="44.25" x14ac:dyDescent="0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0">
        <f t="shared" si="69"/>
        <v>42741.684479166666</v>
      </c>
      <c r="L1514" s="10">
        <f t="shared" si="70"/>
        <v>42771.684479166666</v>
      </c>
      <c r="M1514">
        <f t="shared" si="71"/>
        <v>2017</v>
      </c>
      <c r="N1514" t="b">
        <v>1</v>
      </c>
      <c r="O1514">
        <v>335</v>
      </c>
      <c r="P1514" t="b">
        <v>1</v>
      </c>
      <c r="Q1514" t="s">
        <v>8283</v>
      </c>
    </row>
    <row r="1515" spans="1:17" ht="44.25" x14ac:dyDescent="0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0">
        <f t="shared" si="69"/>
        <v>41806.637337962966</v>
      </c>
      <c r="L1515" s="10">
        <f t="shared" si="70"/>
        <v>41836.637337962966</v>
      </c>
      <c r="M1515">
        <f t="shared" si="71"/>
        <v>2014</v>
      </c>
      <c r="N1515" t="b">
        <v>1</v>
      </c>
      <c r="O1515">
        <v>215</v>
      </c>
      <c r="P1515" t="b">
        <v>1</v>
      </c>
      <c r="Q1515" t="s">
        <v>8283</v>
      </c>
    </row>
    <row r="1516" spans="1:17" ht="44.25" x14ac:dyDescent="0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0">
        <f t="shared" si="69"/>
        <v>42234.597685185188</v>
      </c>
      <c r="L1516" s="10">
        <f t="shared" si="70"/>
        <v>42274.597685185188</v>
      </c>
      <c r="M1516">
        <f t="shared" si="71"/>
        <v>2015</v>
      </c>
      <c r="N1516" t="b">
        <v>1</v>
      </c>
      <c r="O1516">
        <v>176</v>
      </c>
      <c r="P1516" t="b">
        <v>1</v>
      </c>
      <c r="Q1516" t="s">
        <v>8283</v>
      </c>
    </row>
    <row r="1517" spans="1:17" ht="44.25" x14ac:dyDescent="0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0">
        <f t="shared" si="69"/>
        <v>42415.253437499996</v>
      </c>
      <c r="L1517" s="10">
        <f t="shared" si="70"/>
        <v>42445.211770833332</v>
      </c>
      <c r="M1517">
        <f t="shared" si="71"/>
        <v>2016</v>
      </c>
      <c r="N1517" t="b">
        <v>1</v>
      </c>
      <c r="O1517">
        <v>555</v>
      </c>
      <c r="P1517" t="b">
        <v>1</v>
      </c>
      <c r="Q1517" t="s">
        <v>8283</v>
      </c>
    </row>
    <row r="1518" spans="1:17" ht="44.25" x14ac:dyDescent="0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0">
        <f t="shared" si="69"/>
        <v>42619.466342592597</v>
      </c>
      <c r="L1518" s="10">
        <f t="shared" si="70"/>
        <v>42649.583333333328</v>
      </c>
      <c r="M1518">
        <f t="shared" si="71"/>
        <v>2016</v>
      </c>
      <c r="N1518" t="b">
        <v>1</v>
      </c>
      <c r="O1518">
        <v>116</v>
      </c>
      <c r="P1518" t="b">
        <v>1</v>
      </c>
      <c r="Q1518" t="s">
        <v>8283</v>
      </c>
    </row>
    <row r="1519" spans="1:17" ht="44.25" x14ac:dyDescent="0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0">
        <f t="shared" si="69"/>
        <v>41948.56658564815</v>
      </c>
      <c r="L1519" s="10">
        <f t="shared" si="70"/>
        <v>41979.25</v>
      </c>
      <c r="M1519">
        <f t="shared" si="71"/>
        <v>2014</v>
      </c>
      <c r="N1519" t="b">
        <v>1</v>
      </c>
      <c r="O1519">
        <v>615</v>
      </c>
      <c r="P1519" t="b">
        <v>1</v>
      </c>
      <c r="Q1519" t="s">
        <v>8283</v>
      </c>
    </row>
    <row r="1520" spans="1:17" ht="29.5" x14ac:dyDescent="0.7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0">
        <f t="shared" si="69"/>
        <v>41760.8200462963</v>
      </c>
      <c r="L1520" s="10">
        <f t="shared" si="70"/>
        <v>41790.8200462963</v>
      </c>
      <c r="M1520">
        <f t="shared" si="71"/>
        <v>2014</v>
      </c>
      <c r="N1520" t="b">
        <v>1</v>
      </c>
      <c r="O1520">
        <v>236</v>
      </c>
      <c r="P1520" t="b">
        <v>1</v>
      </c>
      <c r="Q1520" t="s">
        <v>8283</v>
      </c>
    </row>
    <row r="1521" spans="1:17" ht="44.25" x14ac:dyDescent="0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0">
        <f t="shared" si="69"/>
        <v>41782.741701388892</v>
      </c>
      <c r="L1521" s="10">
        <f t="shared" si="70"/>
        <v>41810.915972222225</v>
      </c>
      <c r="M1521">
        <f t="shared" si="71"/>
        <v>2014</v>
      </c>
      <c r="N1521" t="b">
        <v>1</v>
      </c>
      <c r="O1521">
        <v>145</v>
      </c>
      <c r="P1521" t="b">
        <v>1</v>
      </c>
      <c r="Q1521" t="s">
        <v>8283</v>
      </c>
    </row>
    <row r="1522" spans="1:17" ht="29.5" x14ac:dyDescent="0.7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0">
        <f t="shared" si="69"/>
        <v>41955.857789351852</v>
      </c>
      <c r="L1522" s="10">
        <f t="shared" si="70"/>
        <v>41992.166666666672</v>
      </c>
      <c r="M1522">
        <f t="shared" si="71"/>
        <v>2014</v>
      </c>
      <c r="N1522" t="b">
        <v>1</v>
      </c>
      <c r="O1522">
        <v>167</v>
      </c>
      <c r="P1522" t="b">
        <v>1</v>
      </c>
      <c r="Q1522" t="s">
        <v>8283</v>
      </c>
    </row>
    <row r="1523" spans="1:17" ht="44.25" x14ac:dyDescent="0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0">
        <f t="shared" si="69"/>
        <v>42493.167719907404</v>
      </c>
      <c r="L1523" s="10">
        <f t="shared" si="70"/>
        <v>42528.167719907404</v>
      </c>
      <c r="M1523">
        <f t="shared" si="71"/>
        <v>2016</v>
      </c>
      <c r="N1523" t="b">
        <v>1</v>
      </c>
      <c r="O1523">
        <v>235</v>
      </c>
      <c r="P1523" t="b">
        <v>1</v>
      </c>
      <c r="Q1523" t="s">
        <v>8283</v>
      </c>
    </row>
    <row r="1524" spans="1:17" ht="59" x14ac:dyDescent="0.7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0">
        <f t="shared" si="69"/>
        <v>41899.830312500002</v>
      </c>
      <c r="L1524" s="10">
        <f t="shared" si="70"/>
        <v>41929.830312500002</v>
      </c>
      <c r="M1524">
        <f t="shared" si="71"/>
        <v>2014</v>
      </c>
      <c r="N1524" t="b">
        <v>1</v>
      </c>
      <c r="O1524">
        <v>452</v>
      </c>
      <c r="P1524" t="b">
        <v>1</v>
      </c>
      <c r="Q1524" t="s">
        <v>8283</v>
      </c>
    </row>
    <row r="1525" spans="1:17" ht="44.25" x14ac:dyDescent="0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0">
        <f t="shared" si="69"/>
        <v>41964.751342592594</v>
      </c>
      <c r="L1525" s="10">
        <f t="shared" si="70"/>
        <v>41996</v>
      </c>
      <c r="M1525">
        <f t="shared" si="71"/>
        <v>2014</v>
      </c>
      <c r="N1525" t="b">
        <v>1</v>
      </c>
      <c r="O1525">
        <v>241</v>
      </c>
      <c r="P1525" t="b">
        <v>1</v>
      </c>
      <c r="Q1525" t="s">
        <v>8283</v>
      </c>
    </row>
    <row r="1526" spans="1:17" ht="44.25" x14ac:dyDescent="0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0">
        <f t="shared" si="69"/>
        <v>42756.501041666663</v>
      </c>
      <c r="L1526" s="10">
        <f t="shared" si="70"/>
        <v>42786.501041666663</v>
      </c>
      <c r="M1526">
        <f t="shared" si="71"/>
        <v>2017</v>
      </c>
      <c r="N1526" t="b">
        <v>1</v>
      </c>
      <c r="O1526">
        <v>28</v>
      </c>
      <c r="P1526" t="b">
        <v>1</v>
      </c>
      <c r="Q1526" t="s">
        <v>8283</v>
      </c>
    </row>
    <row r="1527" spans="1:17" ht="44.25" x14ac:dyDescent="0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0">
        <f t="shared" si="69"/>
        <v>42570.702986111108</v>
      </c>
      <c r="L1527" s="10">
        <f t="shared" si="70"/>
        <v>42600.702986111108</v>
      </c>
      <c r="M1527">
        <f t="shared" si="71"/>
        <v>2016</v>
      </c>
      <c r="N1527" t="b">
        <v>1</v>
      </c>
      <c r="O1527">
        <v>140</v>
      </c>
      <c r="P1527" t="b">
        <v>1</v>
      </c>
      <c r="Q1527" t="s">
        <v>8283</v>
      </c>
    </row>
    <row r="1528" spans="1:17" ht="44.25" x14ac:dyDescent="0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0">
        <f t="shared" si="69"/>
        <v>42339.276006944448</v>
      </c>
      <c r="L1528" s="10">
        <f t="shared" si="70"/>
        <v>42388.276006944448</v>
      </c>
      <c r="M1528">
        <f t="shared" si="71"/>
        <v>2016</v>
      </c>
      <c r="N1528" t="b">
        <v>1</v>
      </c>
      <c r="O1528">
        <v>280</v>
      </c>
      <c r="P1528" t="b">
        <v>1</v>
      </c>
      <c r="Q1528" t="s">
        <v>8283</v>
      </c>
    </row>
    <row r="1529" spans="1:17" ht="44.25" x14ac:dyDescent="0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0">
        <f t="shared" si="69"/>
        <v>42780.600532407407</v>
      </c>
      <c r="L1529" s="10">
        <f t="shared" si="70"/>
        <v>42808.558865740735</v>
      </c>
      <c r="M1529">
        <f t="shared" si="71"/>
        <v>2017</v>
      </c>
      <c r="N1529" t="b">
        <v>1</v>
      </c>
      <c r="O1529">
        <v>70</v>
      </c>
      <c r="P1529" t="b">
        <v>1</v>
      </c>
      <c r="Q1529" t="s">
        <v>8283</v>
      </c>
    </row>
    <row r="1530" spans="1:17" ht="29.5" x14ac:dyDescent="0.7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0">
        <f t="shared" si="69"/>
        <v>42736.732893518521</v>
      </c>
      <c r="L1530" s="10">
        <f t="shared" si="70"/>
        <v>42767</v>
      </c>
      <c r="M1530">
        <f t="shared" si="71"/>
        <v>2017</v>
      </c>
      <c r="N1530" t="b">
        <v>1</v>
      </c>
      <c r="O1530">
        <v>160</v>
      </c>
      <c r="P1530" t="b">
        <v>1</v>
      </c>
      <c r="Q1530" t="s">
        <v>8283</v>
      </c>
    </row>
    <row r="1531" spans="1:17" ht="44.25" x14ac:dyDescent="0.7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0">
        <f t="shared" si="69"/>
        <v>42052.628703703704</v>
      </c>
      <c r="L1531" s="10">
        <f t="shared" si="70"/>
        <v>42082.587037037039</v>
      </c>
      <c r="M1531">
        <f t="shared" si="71"/>
        <v>2015</v>
      </c>
      <c r="N1531" t="b">
        <v>1</v>
      </c>
      <c r="O1531">
        <v>141</v>
      </c>
      <c r="P1531" t="b">
        <v>1</v>
      </c>
      <c r="Q1531" t="s">
        <v>8283</v>
      </c>
    </row>
    <row r="1532" spans="1:17" ht="59" x14ac:dyDescent="0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0">
        <f t="shared" si="69"/>
        <v>42275.767303240747</v>
      </c>
      <c r="L1532" s="10">
        <f t="shared" si="70"/>
        <v>42300.767303240747</v>
      </c>
      <c r="M1532">
        <f t="shared" si="71"/>
        <v>2015</v>
      </c>
      <c r="N1532" t="b">
        <v>1</v>
      </c>
      <c r="O1532">
        <v>874</v>
      </c>
      <c r="P1532" t="b">
        <v>1</v>
      </c>
      <c r="Q1532" t="s">
        <v>8283</v>
      </c>
    </row>
    <row r="1533" spans="1:17" ht="59" x14ac:dyDescent="0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0">
        <f t="shared" si="69"/>
        <v>41941.802384259259</v>
      </c>
      <c r="L1533" s="10">
        <f t="shared" si="70"/>
        <v>41974.125</v>
      </c>
      <c r="M1533">
        <f t="shared" si="71"/>
        <v>2014</v>
      </c>
      <c r="N1533" t="b">
        <v>1</v>
      </c>
      <c r="O1533">
        <v>73</v>
      </c>
      <c r="P1533" t="b">
        <v>1</v>
      </c>
      <c r="Q1533" t="s">
        <v>8283</v>
      </c>
    </row>
    <row r="1534" spans="1:17" ht="44.25" x14ac:dyDescent="0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0">
        <f t="shared" si="69"/>
        <v>42391.475289351853</v>
      </c>
      <c r="L1534" s="10">
        <f t="shared" si="70"/>
        <v>42415.625</v>
      </c>
      <c r="M1534">
        <f t="shared" si="71"/>
        <v>2016</v>
      </c>
      <c r="N1534" t="b">
        <v>1</v>
      </c>
      <c r="O1534">
        <v>294</v>
      </c>
      <c r="P1534" t="b">
        <v>1</v>
      </c>
      <c r="Q1534" t="s">
        <v>8283</v>
      </c>
    </row>
    <row r="1535" spans="1:17" ht="44.25" x14ac:dyDescent="0.7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0">
        <f t="shared" si="69"/>
        <v>42443.00204861111</v>
      </c>
      <c r="L1535" s="10">
        <f t="shared" si="70"/>
        <v>42492.165972222225</v>
      </c>
      <c r="M1535">
        <f t="shared" si="71"/>
        <v>2016</v>
      </c>
      <c r="N1535" t="b">
        <v>1</v>
      </c>
      <c r="O1535">
        <v>740</v>
      </c>
      <c r="P1535" t="b">
        <v>1</v>
      </c>
      <c r="Q1535" t="s">
        <v>8283</v>
      </c>
    </row>
    <row r="1536" spans="1:17" ht="44.25" x14ac:dyDescent="0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0">
        <f t="shared" si="69"/>
        <v>42221.67432870371</v>
      </c>
      <c r="L1536" s="10">
        <f t="shared" si="70"/>
        <v>42251.67432870371</v>
      </c>
      <c r="M1536">
        <f t="shared" si="71"/>
        <v>2015</v>
      </c>
      <c r="N1536" t="b">
        <v>1</v>
      </c>
      <c r="O1536">
        <v>369</v>
      </c>
      <c r="P1536" t="b">
        <v>1</v>
      </c>
      <c r="Q1536" t="s">
        <v>8283</v>
      </c>
    </row>
    <row r="1537" spans="1:17" ht="44.25" x14ac:dyDescent="0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0">
        <f t="shared" si="69"/>
        <v>42484.829062500001</v>
      </c>
      <c r="L1537" s="10">
        <f t="shared" si="70"/>
        <v>42513.916666666672</v>
      </c>
      <c r="M1537">
        <f t="shared" si="71"/>
        <v>2016</v>
      </c>
      <c r="N1537" t="b">
        <v>1</v>
      </c>
      <c r="O1537">
        <v>110</v>
      </c>
      <c r="P1537" t="b">
        <v>1</v>
      </c>
      <c r="Q1537" t="s">
        <v>8283</v>
      </c>
    </row>
    <row r="1538" spans="1:17" ht="59" x14ac:dyDescent="0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0">
        <f t="shared" si="69"/>
        <v>42213.802199074074</v>
      </c>
      <c r="L1538" s="10">
        <f t="shared" si="70"/>
        <v>42243.802199074074</v>
      </c>
      <c r="M1538">
        <f t="shared" si="71"/>
        <v>2015</v>
      </c>
      <c r="N1538" t="b">
        <v>1</v>
      </c>
      <c r="O1538">
        <v>455</v>
      </c>
      <c r="P1538" t="b">
        <v>1</v>
      </c>
      <c r="Q1538" t="s">
        <v>8283</v>
      </c>
    </row>
    <row r="1539" spans="1:17" ht="44.25" x14ac:dyDescent="0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0">
        <f t="shared" ref="K1539:K1602" si="72">(((J1539/60)/60)/24)+DATE(1970,1,1)</f>
        <v>42552.315127314811</v>
      </c>
      <c r="L1539" s="10">
        <f t="shared" ref="L1539:L1602" si="73">(((I1539/60)/60)/24)+DATE(1970,1,1)</f>
        <v>42588.75</v>
      </c>
      <c r="M1539">
        <f t="shared" ref="M1539:M1602" si="74">YEAR(L1539)</f>
        <v>2016</v>
      </c>
      <c r="N1539" t="b">
        <v>1</v>
      </c>
      <c r="O1539">
        <v>224</v>
      </c>
      <c r="P1539" t="b">
        <v>1</v>
      </c>
      <c r="Q1539" t="s">
        <v>8283</v>
      </c>
    </row>
    <row r="1540" spans="1:17" ht="44.25" x14ac:dyDescent="0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0">
        <f t="shared" si="72"/>
        <v>41981.782060185185</v>
      </c>
      <c r="L1540" s="10">
        <f t="shared" si="73"/>
        <v>42026.782060185185</v>
      </c>
      <c r="M1540">
        <f t="shared" si="74"/>
        <v>2015</v>
      </c>
      <c r="N1540" t="b">
        <v>1</v>
      </c>
      <c r="O1540">
        <v>46</v>
      </c>
      <c r="P1540" t="b">
        <v>1</v>
      </c>
      <c r="Q1540" t="s">
        <v>8283</v>
      </c>
    </row>
    <row r="1541" spans="1:17" ht="44.25" x14ac:dyDescent="0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0">
        <f t="shared" si="72"/>
        <v>42705.919201388882</v>
      </c>
      <c r="L1541" s="10">
        <f t="shared" si="73"/>
        <v>42738.919201388882</v>
      </c>
      <c r="M1541">
        <f t="shared" si="74"/>
        <v>2017</v>
      </c>
      <c r="N1541" t="b">
        <v>0</v>
      </c>
      <c r="O1541">
        <v>284</v>
      </c>
      <c r="P1541" t="b">
        <v>1</v>
      </c>
      <c r="Q1541" t="s">
        <v>8283</v>
      </c>
    </row>
    <row r="1542" spans="1:17" ht="44.25" x14ac:dyDescent="0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0">
        <f t="shared" si="72"/>
        <v>41939.00712962963</v>
      </c>
      <c r="L1542" s="10">
        <f t="shared" si="73"/>
        <v>41969.052083333328</v>
      </c>
      <c r="M1542">
        <f t="shared" si="74"/>
        <v>2014</v>
      </c>
      <c r="N1542" t="b">
        <v>1</v>
      </c>
      <c r="O1542">
        <v>98</v>
      </c>
      <c r="P1542" t="b">
        <v>1</v>
      </c>
      <c r="Q1542" t="s">
        <v>8283</v>
      </c>
    </row>
    <row r="1543" spans="1:17" ht="44.25" x14ac:dyDescent="0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0">
        <f t="shared" si="72"/>
        <v>41974.712245370371</v>
      </c>
      <c r="L1543" s="10">
        <f t="shared" si="73"/>
        <v>42004.712245370371</v>
      </c>
      <c r="M1543">
        <f t="shared" si="74"/>
        <v>2014</v>
      </c>
      <c r="N1543" t="b">
        <v>0</v>
      </c>
      <c r="O1543">
        <v>2</v>
      </c>
      <c r="P1543" t="b">
        <v>0</v>
      </c>
      <c r="Q1543" t="s">
        <v>8287</v>
      </c>
    </row>
    <row r="1544" spans="1:17" ht="59" x14ac:dyDescent="0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0">
        <f t="shared" si="72"/>
        <v>42170.996527777781</v>
      </c>
      <c r="L1544" s="10">
        <f t="shared" si="73"/>
        <v>42185.996527777781</v>
      </c>
      <c r="M1544">
        <f t="shared" si="74"/>
        <v>2015</v>
      </c>
      <c r="N1544" t="b">
        <v>0</v>
      </c>
      <c r="O1544">
        <v>1</v>
      </c>
      <c r="P1544" t="b">
        <v>0</v>
      </c>
      <c r="Q1544" t="s">
        <v>8287</v>
      </c>
    </row>
    <row r="1545" spans="1:17" ht="44.25" x14ac:dyDescent="0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0">
        <f t="shared" si="72"/>
        <v>41935.509652777779</v>
      </c>
      <c r="L1545" s="10">
        <f t="shared" si="73"/>
        <v>41965.551319444443</v>
      </c>
      <c r="M1545">
        <f t="shared" si="74"/>
        <v>2014</v>
      </c>
      <c r="N1545" t="b">
        <v>0</v>
      </c>
      <c r="O1545">
        <v>1</v>
      </c>
      <c r="P1545" t="b">
        <v>0</v>
      </c>
      <c r="Q1545" t="s">
        <v>8287</v>
      </c>
    </row>
    <row r="1546" spans="1:17" ht="44.25" x14ac:dyDescent="0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0">
        <f t="shared" si="72"/>
        <v>42053.051203703704</v>
      </c>
      <c r="L1546" s="10">
        <f t="shared" si="73"/>
        <v>42095.012499999997</v>
      </c>
      <c r="M1546">
        <f t="shared" si="74"/>
        <v>2015</v>
      </c>
      <c r="N1546" t="b">
        <v>0</v>
      </c>
      <c r="O1546">
        <v>0</v>
      </c>
      <c r="P1546" t="b">
        <v>0</v>
      </c>
      <c r="Q1546" t="s">
        <v>8287</v>
      </c>
    </row>
    <row r="1547" spans="1:17" ht="44.25" x14ac:dyDescent="0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0">
        <f t="shared" si="72"/>
        <v>42031.884652777779</v>
      </c>
      <c r="L1547" s="10">
        <f t="shared" si="73"/>
        <v>42065.886111111111</v>
      </c>
      <c r="M1547">
        <f t="shared" si="74"/>
        <v>2015</v>
      </c>
      <c r="N1547" t="b">
        <v>0</v>
      </c>
      <c r="O1547">
        <v>1</v>
      </c>
      <c r="P1547" t="b">
        <v>0</v>
      </c>
      <c r="Q1547" t="s">
        <v>8287</v>
      </c>
    </row>
    <row r="1548" spans="1:17" ht="44.25" x14ac:dyDescent="0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0">
        <f t="shared" si="72"/>
        <v>41839.212951388887</v>
      </c>
      <c r="L1548" s="10">
        <f t="shared" si="73"/>
        <v>41899.212951388887</v>
      </c>
      <c r="M1548">
        <f t="shared" si="74"/>
        <v>2014</v>
      </c>
      <c r="N1548" t="b">
        <v>0</v>
      </c>
      <c r="O1548">
        <v>11</v>
      </c>
      <c r="P1548" t="b">
        <v>0</v>
      </c>
      <c r="Q1548" t="s">
        <v>8287</v>
      </c>
    </row>
    <row r="1549" spans="1:17" ht="44.25" x14ac:dyDescent="0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0">
        <f t="shared" si="72"/>
        <v>42782.426875000005</v>
      </c>
      <c r="L1549" s="10">
        <f t="shared" si="73"/>
        <v>42789.426875000005</v>
      </c>
      <c r="M1549">
        <f t="shared" si="74"/>
        <v>2017</v>
      </c>
      <c r="N1549" t="b">
        <v>0</v>
      </c>
      <c r="O1549">
        <v>0</v>
      </c>
      <c r="P1549" t="b">
        <v>0</v>
      </c>
      <c r="Q1549" t="s">
        <v>8287</v>
      </c>
    </row>
    <row r="1550" spans="1:17" ht="29.5" x14ac:dyDescent="0.7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0">
        <f t="shared" si="72"/>
        <v>42286.88217592593</v>
      </c>
      <c r="L1550" s="10">
        <f t="shared" si="73"/>
        <v>42316.923842592587</v>
      </c>
      <c r="M1550">
        <f t="shared" si="74"/>
        <v>2015</v>
      </c>
      <c r="N1550" t="b">
        <v>0</v>
      </c>
      <c r="O1550">
        <v>1</v>
      </c>
      <c r="P1550" t="b">
        <v>0</v>
      </c>
      <c r="Q1550" t="s">
        <v>8287</v>
      </c>
    </row>
    <row r="1551" spans="1:17" ht="44.25" x14ac:dyDescent="0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0">
        <f t="shared" si="72"/>
        <v>42281.136099537034</v>
      </c>
      <c r="L1551" s="10">
        <f t="shared" si="73"/>
        <v>42311.177766203706</v>
      </c>
      <c r="M1551">
        <f t="shared" si="74"/>
        <v>2015</v>
      </c>
      <c r="N1551" t="b">
        <v>0</v>
      </c>
      <c r="O1551">
        <v>6</v>
      </c>
      <c r="P1551" t="b">
        <v>0</v>
      </c>
      <c r="Q1551" t="s">
        <v>8287</v>
      </c>
    </row>
    <row r="1552" spans="1:17" ht="59" x14ac:dyDescent="0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0">
        <f t="shared" si="72"/>
        <v>42472.449467592596</v>
      </c>
      <c r="L1552" s="10">
        <f t="shared" si="73"/>
        <v>42502.449467592596</v>
      </c>
      <c r="M1552">
        <f t="shared" si="74"/>
        <v>2016</v>
      </c>
      <c r="N1552" t="b">
        <v>0</v>
      </c>
      <c r="O1552">
        <v>7</v>
      </c>
      <c r="P1552" t="b">
        <v>0</v>
      </c>
      <c r="Q1552" t="s">
        <v>8287</v>
      </c>
    </row>
    <row r="1553" spans="1:17" ht="44.25" x14ac:dyDescent="0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0">
        <f t="shared" si="72"/>
        <v>42121.824525462958</v>
      </c>
      <c r="L1553" s="10">
        <f t="shared" si="73"/>
        <v>42151.824525462958</v>
      </c>
      <c r="M1553">
        <f t="shared" si="74"/>
        <v>2015</v>
      </c>
      <c r="N1553" t="b">
        <v>0</v>
      </c>
      <c r="O1553">
        <v>0</v>
      </c>
      <c r="P1553" t="b">
        <v>0</v>
      </c>
      <c r="Q1553" t="s">
        <v>8287</v>
      </c>
    </row>
    <row r="1554" spans="1:17" ht="44.25" x14ac:dyDescent="0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0">
        <f t="shared" si="72"/>
        <v>41892.688750000001</v>
      </c>
      <c r="L1554" s="10">
        <f t="shared" si="73"/>
        <v>41913.165972222225</v>
      </c>
      <c r="M1554">
        <f t="shared" si="74"/>
        <v>2014</v>
      </c>
      <c r="N1554" t="b">
        <v>0</v>
      </c>
      <c r="O1554">
        <v>16</v>
      </c>
      <c r="P1554" t="b">
        <v>0</v>
      </c>
      <c r="Q1554" t="s">
        <v>8287</v>
      </c>
    </row>
    <row r="1555" spans="1:17" ht="44.25" x14ac:dyDescent="0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0">
        <f t="shared" si="72"/>
        <v>42219.282951388886</v>
      </c>
      <c r="L1555" s="10">
        <f t="shared" si="73"/>
        <v>42249.282951388886</v>
      </c>
      <c r="M1555">
        <f t="shared" si="74"/>
        <v>2015</v>
      </c>
      <c r="N1555" t="b">
        <v>0</v>
      </c>
      <c r="O1555">
        <v>0</v>
      </c>
      <c r="P1555" t="b">
        <v>0</v>
      </c>
      <c r="Q1555" t="s">
        <v>8287</v>
      </c>
    </row>
    <row r="1556" spans="1:17" ht="59" x14ac:dyDescent="0.7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0">
        <f t="shared" si="72"/>
        <v>42188.252199074079</v>
      </c>
      <c r="L1556" s="10">
        <f t="shared" si="73"/>
        <v>42218.252199074079</v>
      </c>
      <c r="M1556">
        <f t="shared" si="74"/>
        <v>2015</v>
      </c>
      <c r="N1556" t="b">
        <v>0</v>
      </c>
      <c r="O1556">
        <v>0</v>
      </c>
      <c r="P1556" t="b">
        <v>0</v>
      </c>
      <c r="Q1556" t="s">
        <v>8287</v>
      </c>
    </row>
    <row r="1557" spans="1:17" ht="44.25" x14ac:dyDescent="0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0">
        <f t="shared" si="72"/>
        <v>42241.613796296297</v>
      </c>
      <c r="L1557" s="10">
        <f t="shared" si="73"/>
        <v>42264.708333333328</v>
      </c>
      <c r="M1557">
        <f t="shared" si="74"/>
        <v>2015</v>
      </c>
      <c r="N1557" t="b">
        <v>0</v>
      </c>
      <c r="O1557">
        <v>0</v>
      </c>
      <c r="P1557" t="b">
        <v>0</v>
      </c>
      <c r="Q1557" t="s">
        <v>8287</v>
      </c>
    </row>
    <row r="1558" spans="1:17" ht="44.25" x14ac:dyDescent="0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0">
        <f t="shared" si="72"/>
        <v>42525.153055555551</v>
      </c>
      <c r="L1558" s="10">
        <f t="shared" si="73"/>
        <v>42555.153055555551</v>
      </c>
      <c r="M1558">
        <f t="shared" si="74"/>
        <v>2016</v>
      </c>
      <c r="N1558" t="b">
        <v>0</v>
      </c>
      <c r="O1558">
        <v>12</v>
      </c>
      <c r="P1558" t="b">
        <v>0</v>
      </c>
      <c r="Q1558" t="s">
        <v>8287</v>
      </c>
    </row>
    <row r="1559" spans="1:17" ht="44.25" x14ac:dyDescent="0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0">
        <f t="shared" si="72"/>
        <v>41871.65315972222</v>
      </c>
      <c r="L1559" s="10">
        <f t="shared" si="73"/>
        <v>41902.65315972222</v>
      </c>
      <c r="M1559">
        <f t="shared" si="74"/>
        <v>2014</v>
      </c>
      <c r="N1559" t="b">
        <v>0</v>
      </c>
      <c r="O1559">
        <v>1</v>
      </c>
      <c r="P1559" t="b">
        <v>0</v>
      </c>
      <c r="Q1559" t="s">
        <v>8287</v>
      </c>
    </row>
    <row r="1560" spans="1:17" ht="44.25" x14ac:dyDescent="0.7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0">
        <f t="shared" si="72"/>
        <v>42185.397673611107</v>
      </c>
      <c r="L1560" s="10">
        <f t="shared" si="73"/>
        <v>42244.508333333331</v>
      </c>
      <c r="M1560">
        <f t="shared" si="74"/>
        <v>2015</v>
      </c>
      <c r="N1560" t="b">
        <v>0</v>
      </c>
      <c r="O1560">
        <v>3</v>
      </c>
      <c r="P1560" t="b">
        <v>0</v>
      </c>
      <c r="Q1560" t="s">
        <v>8287</v>
      </c>
    </row>
    <row r="1561" spans="1:17" ht="29.5" x14ac:dyDescent="0.7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0">
        <f t="shared" si="72"/>
        <v>42108.05322916666</v>
      </c>
      <c r="L1561" s="10">
        <f t="shared" si="73"/>
        <v>42123.05322916666</v>
      </c>
      <c r="M1561">
        <f t="shared" si="74"/>
        <v>2015</v>
      </c>
      <c r="N1561" t="b">
        <v>0</v>
      </c>
      <c r="O1561">
        <v>1</v>
      </c>
      <c r="P1561" t="b">
        <v>0</v>
      </c>
      <c r="Q1561" t="s">
        <v>8287</v>
      </c>
    </row>
    <row r="1562" spans="1:17" ht="44.25" x14ac:dyDescent="0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0">
        <f t="shared" si="72"/>
        <v>41936.020752314813</v>
      </c>
      <c r="L1562" s="10">
        <f t="shared" si="73"/>
        <v>41956.062418981484</v>
      </c>
      <c r="M1562">
        <f t="shared" si="74"/>
        <v>2014</v>
      </c>
      <c r="N1562" t="b">
        <v>0</v>
      </c>
      <c r="O1562">
        <v>4</v>
      </c>
      <c r="P1562" t="b">
        <v>0</v>
      </c>
      <c r="Q1562" t="s">
        <v>8287</v>
      </c>
    </row>
    <row r="1563" spans="1:17" ht="44.25" x14ac:dyDescent="0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0">
        <f t="shared" si="72"/>
        <v>41555.041701388887</v>
      </c>
      <c r="L1563" s="10">
        <f t="shared" si="73"/>
        <v>41585.083368055559</v>
      </c>
      <c r="M1563">
        <f t="shared" si="74"/>
        <v>2013</v>
      </c>
      <c r="N1563" t="b">
        <v>0</v>
      </c>
      <c r="O1563">
        <v>1</v>
      </c>
      <c r="P1563" t="b">
        <v>0</v>
      </c>
      <c r="Q1563" t="s">
        <v>8288</v>
      </c>
    </row>
    <row r="1564" spans="1:17" ht="59" x14ac:dyDescent="0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0">
        <f t="shared" si="72"/>
        <v>40079.566157407404</v>
      </c>
      <c r="L1564" s="10">
        <f t="shared" si="73"/>
        <v>40149.034722222219</v>
      </c>
      <c r="M1564">
        <f t="shared" si="74"/>
        <v>2009</v>
      </c>
      <c r="N1564" t="b">
        <v>0</v>
      </c>
      <c r="O1564">
        <v>0</v>
      </c>
      <c r="P1564" t="b">
        <v>0</v>
      </c>
      <c r="Q1564" t="s">
        <v>8288</v>
      </c>
    </row>
    <row r="1565" spans="1:17" ht="44.25" x14ac:dyDescent="0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0">
        <f t="shared" si="72"/>
        <v>41652.742488425924</v>
      </c>
      <c r="L1565" s="10">
        <f t="shared" si="73"/>
        <v>41712.700821759259</v>
      </c>
      <c r="M1565">
        <f t="shared" si="74"/>
        <v>2014</v>
      </c>
      <c r="N1565" t="b">
        <v>0</v>
      </c>
      <c r="O1565">
        <v>2</v>
      </c>
      <c r="P1565" t="b">
        <v>0</v>
      </c>
      <c r="Q1565" t="s">
        <v>8288</v>
      </c>
    </row>
    <row r="1566" spans="1:17" ht="44.25" x14ac:dyDescent="0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0">
        <f t="shared" si="72"/>
        <v>42121.367002314815</v>
      </c>
      <c r="L1566" s="10">
        <f t="shared" si="73"/>
        <v>42152.836805555555</v>
      </c>
      <c r="M1566">
        <f t="shared" si="74"/>
        <v>2015</v>
      </c>
      <c r="N1566" t="b">
        <v>0</v>
      </c>
      <c r="O1566">
        <v>1</v>
      </c>
      <c r="P1566" t="b">
        <v>0</v>
      </c>
      <c r="Q1566" t="s">
        <v>8288</v>
      </c>
    </row>
    <row r="1567" spans="1:17" ht="44.25" x14ac:dyDescent="0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0">
        <f t="shared" si="72"/>
        <v>40672.729872685188</v>
      </c>
      <c r="L1567" s="10">
        <f t="shared" si="73"/>
        <v>40702.729872685188</v>
      </c>
      <c r="M1567">
        <f t="shared" si="74"/>
        <v>2011</v>
      </c>
      <c r="N1567" t="b">
        <v>0</v>
      </c>
      <c r="O1567">
        <v>1</v>
      </c>
      <c r="P1567" t="b">
        <v>0</v>
      </c>
      <c r="Q1567" t="s">
        <v>8288</v>
      </c>
    </row>
    <row r="1568" spans="1:17" ht="44.25" x14ac:dyDescent="0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0">
        <f t="shared" si="72"/>
        <v>42549.916712962964</v>
      </c>
      <c r="L1568" s="10">
        <f t="shared" si="73"/>
        <v>42578.916666666672</v>
      </c>
      <c r="M1568">
        <f t="shared" si="74"/>
        <v>2016</v>
      </c>
      <c r="N1568" t="b">
        <v>0</v>
      </c>
      <c r="O1568">
        <v>59</v>
      </c>
      <c r="P1568" t="b">
        <v>0</v>
      </c>
      <c r="Q1568" t="s">
        <v>8288</v>
      </c>
    </row>
    <row r="1569" spans="1:17" ht="44.25" x14ac:dyDescent="0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0">
        <f t="shared" si="72"/>
        <v>41671.936863425923</v>
      </c>
      <c r="L1569" s="10">
        <f t="shared" si="73"/>
        <v>41687</v>
      </c>
      <c r="M1569">
        <f t="shared" si="74"/>
        <v>2014</v>
      </c>
      <c r="N1569" t="b">
        <v>0</v>
      </c>
      <c r="O1569">
        <v>13</v>
      </c>
      <c r="P1569" t="b">
        <v>0</v>
      </c>
      <c r="Q1569" t="s">
        <v>8288</v>
      </c>
    </row>
    <row r="1570" spans="1:17" ht="44.25" x14ac:dyDescent="0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0">
        <f t="shared" si="72"/>
        <v>41962.062326388885</v>
      </c>
      <c r="L1570" s="10">
        <f t="shared" si="73"/>
        <v>41997.062326388885</v>
      </c>
      <c r="M1570">
        <f t="shared" si="74"/>
        <v>2014</v>
      </c>
      <c r="N1570" t="b">
        <v>0</v>
      </c>
      <c r="O1570">
        <v>22</v>
      </c>
      <c r="P1570" t="b">
        <v>0</v>
      </c>
      <c r="Q1570" t="s">
        <v>8288</v>
      </c>
    </row>
    <row r="1571" spans="1:17" x14ac:dyDescent="0.7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0">
        <f t="shared" si="72"/>
        <v>41389.679560185185</v>
      </c>
      <c r="L1571" s="10">
        <f t="shared" si="73"/>
        <v>41419.679560185185</v>
      </c>
      <c r="M1571">
        <f t="shared" si="74"/>
        <v>2013</v>
      </c>
      <c r="N1571" t="b">
        <v>0</v>
      </c>
      <c r="O1571">
        <v>0</v>
      </c>
      <c r="P1571" t="b">
        <v>0</v>
      </c>
      <c r="Q1571" t="s">
        <v>8288</v>
      </c>
    </row>
    <row r="1572" spans="1:17" ht="29.5" x14ac:dyDescent="0.7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0">
        <f t="shared" si="72"/>
        <v>42438.813449074078</v>
      </c>
      <c r="L1572" s="10">
        <f t="shared" si="73"/>
        <v>42468.771782407406</v>
      </c>
      <c r="M1572">
        <f t="shared" si="74"/>
        <v>2016</v>
      </c>
      <c r="N1572" t="b">
        <v>0</v>
      </c>
      <c r="O1572">
        <v>52</v>
      </c>
      <c r="P1572" t="b">
        <v>0</v>
      </c>
      <c r="Q1572" t="s">
        <v>8288</v>
      </c>
    </row>
    <row r="1573" spans="1:17" ht="59" x14ac:dyDescent="0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0">
        <f t="shared" si="72"/>
        <v>42144.769479166673</v>
      </c>
      <c r="L1573" s="10">
        <f t="shared" si="73"/>
        <v>42174.769479166673</v>
      </c>
      <c r="M1573">
        <f t="shared" si="74"/>
        <v>2015</v>
      </c>
      <c r="N1573" t="b">
        <v>0</v>
      </c>
      <c r="O1573">
        <v>4</v>
      </c>
      <c r="P1573" t="b">
        <v>0</v>
      </c>
      <c r="Q1573" t="s">
        <v>8288</v>
      </c>
    </row>
    <row r="1574" spans="1:17" ht="44.25" x14ac:dyDescent="0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0">
        <f t="shared" si="72"/>
        <v>42404.033090277779</v>
      </c>
      <c r="L1574" s="10">
        <f t="shared" si="73"/>
        <v>42428.999305555553</v>
      </c>
      <c r="M1574">
        <f t="shared" si="74"/>
        <v>2016</v>
      </c>
      <c r="N1574" t="b">
        <v>0</v>
      </c>
      <c r="O1574">
        <v>3</v>
      </c>
      <c r="P1574" t="b">
        <v>0</v>
      </c>
      <c r="Q1574" t="s">
        <v>8288</v>
      </c>
    </row>
    <row r="1575" spans="1:17" ht="44.25" x14ac:dyDescent="0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0">
        <f t="shared" si="72"/>
        <v>42786.000023148154</v>
      </c>
      <c r="L1575" s="10">
        <f t="shared" si="73"/>
        <v>42826.165972222225</v>
      </c>
      <c r="M1575">
        <f t="shared" si="74"/>
        <v>2017</v>
      </c>
      <c r="N1575" t="b">
        <v>0</v>
      </c>
      <c r="O1575">
        <v>3</v>
      </c>
      <c r="P1575" t="b">
        <v>0</v>
      </c>
      <c r="Q1575" t="s">
        <v>8288</v>
      </c>
    </row>
    <row r="1576" spans="1:17" ht="44.25" x14ac:dyDescent="0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0">
        <f t="shared" si="72"/>
        <v>42017.927418981482</v>
      </c>
      <c r="L1576" s="10">
        <f t="shared" si="73"/>
        <v>42052.927418981482</v>
      </c>
      <c r="M1576">
        <f t="shared" si="74"/>
        <v>2015</v>
      </c>
      <c r="N1576" t="b">
        <v>0</v>
      </c>
      <c r="O1576">
        <v>6</v>
      </c>
      <c r="P1576" t="b">
        <v>0</v>
      </c>
      <c r="Q1576" t="s">
        <v>8288</v>
      </c>
    </row>
    <row r="1577" spans="1:17" ht="44.25" x14ac:dyDescent="0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0">
        <f t="shared" si="72"/>
        <v>41799.524259259262</v>
      </c>
      <c r="L1577" s="10">
        <f t="shared" si="73"/>
        <v>41829.524259259262</v>
      </c>
      <c r="M1577">
        <f t="shared" si="74"/>
        <v>2014</v>
      </c>
      <c r="N1577" t="b">
        <v>0</v>
      </c>
      <c r="O1577">
        <v>35</v>
      </c>
      <c r="P1577" t="b">
        <v>0</v>
      </c>
      <c r="Q1577" t="s">
        <v>8288</v>
      </c>
    </row>
    <row r="1578" spans="1:17" ht="29.5" x14ac:dyDescent="0.7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0">
        <f t="shared" si="72"/>
        <v>42140.879259259258</v>
      </c>
      <c r="L1578" s="10">
        <f t="shared" si="73"/>
        <v>42185.879259259258</v>
      </c>
      <c r="M1578">
        <f t="shared" si="74"/>
        <v>2015</v>
      </c>
      <c r="N1578" t="b">
        <v>0</v>
      </c>
      <c r="O1578">
        <v>10</v>
      </c>
      <c r="P1578" t="b">
        <v>0</v>
      </c>
      <c r="Q1578" t="s">
        <v>8288</v>
      </c>
    </row>
    <row r="1579" spans="1:17" ht="44.25" x14ac:dyDescent="0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0">
        <f t="shared" si="72"/>
        <v>41054.847777777781</v>
      </c>
      <c r="L1579" s="10">
        <f t="shared" si="73"/>
        <v>41114.847777777781</v>
      </c>
      <c r="M1579">
        <f t="shared" si="74"/>
        <v>2012</v>
      </c>
      <c r="N1579" t="b">
        <v>0</v>
      </c>
      <c r="O1579">
        <v>2</v>
      </c>
      <c r="P1579" t="b">
        <v>0</v>
      </c>
      <c r="Q1579" t="s">
        <v>8288</v>
      </c>
    </row>
    <row r="1580" spans="1:17" ht="59" x14ac:dyDescent="0.7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0">
        <f t="shared" si="72"/>
        <v>40399.065868055557</v>
      </c>
      <c r="L1580" s="10">
        <f t="shared" si="73"/>
        <v>40423.083333333336</v>
      </c>
      <c r="M1580">
        <f t="shared" si="74"/>
        <v>2010</v>
      </c>
      <c r="N1580" t="b">
        <v>0</v>
      </c>
      <c r="O1580">
        <v>4</v>
      </c>
      <c r="P1580" t="b">
        <v>0</v>
      </c>
      <c r="Q1580" t="s">
        <v>8288</v>
      </c>
    </row>
    <row r="1581" spans="1:17" ht="29.5" x14ac:dyDescent="0.7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0">
        <f t="shared" si="72"/>
        <v>41481.996423611112</v>
      </c>
      <c r="L1581" s="10">
        <f t="shared" si="73"/>
        <v>41514.996423611112</v>
      </c>
      <c r="M1581">
        <f t="shared" si="74"/>
        <v>2013</v>
      </c>
      <c r="N1581" t="b">
        <v>0</v>
      </c>
      <c r="O1581">
        <v>2</v>
      </c>
      <c r="P1581" t="b">
        <v>0</v>
      </c>
      <c r="Q1581" t="s">
        <v>8288</v>
      </c>
    </row>
    <row r="1582" spans="1:17" ht="44.25" x14ac:dyDescent="0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0">
        <f t="shared" si="72"/>
        <v>40990.050069444449</v>
      </c>
      <c r="L1582" s="10">
        <f t="shared" si="73"/>
        <v>41050.050069444449</v>
      </c>
      <c r="M1582">
        <f t="shared" si="74"/>
        <v>2012</v>
      </c>
      <c r="N1582" t="b">
        <v>0</v>
      </c>
      <c r="O1582">
        <v>0</v>
      </c>
      <c r="P1582" t="b">
        <v>0</v>
      </c>
      <c r="Q1582" t="s">
        <v>8288</v>
      </c>
    </row>
    <row r="1583" spans="1:17" ht="44.25" x14ac:dyDescent="0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0">
        <f t="shared" si="72"/>
        <v>42325.448958333334</v>
      </c>
      <c r="L1583" s="10">
        <f t="shared" si="73"/>
        <v>42357.448958333334</v>
      </c>
      <c r="M1583">
        <f t="shared" si="74"/>
        <v>2015</v>
      </c>
      <c r="N1583" t="b">
        <v>0</v>
      </c>
      <c r="O1583">
        <v>1</v>
      </c>
      <c r="P1583" t="b">
        <v>0</v>
      </c>
      <c r="Q1583" t="s">
        <v>8289</v>
      </c>
    </row>
    <row r="1584" spans="1:17" ht="29.5" x14ac:dyDescent="0.7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0">
        <f t="shared" si="72"/>
        <v>42246.789965277778</v>
      </c>
      <c r="L1584" s="10">
        <f t="shared" si="73"/>
        <v>42303.888888888891</v>
      </c>
      <c r="M1584">
        <f t="shared" si="74"/>
        <v>2015</v>
      </c>
      <c r="N1584" t="b">
        <v>0</v>
      </c>
      <c r="O1584">
        <v>3</v>
      </c>
      <c r="P1584" t="b">
        <v>0</v>
      </c>
      <c r="Q1584" t="s">
        <v>8289</v>
      </c>
    </row>
    <row r="1585" spans="1:17" ht="59" x14ac:dyDescent="0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0">
        <f t="shared" si="72"/>
        <v>41877.904988425929</v>
      </c>
      <c r="L1585" s="10">
        <f t="shared" si="73"/>
        <v>41907.904988425929</v>
      </c>
      <c r="M1585">
        <f t="shared" si="74"/>
        <v>2014</v>
      </c>
      <c r="N1585" t="b">
        <v>0</v>
      </c>
      <c r="O1585">
        <v>1</v>
      </c>
      <c r="P1585" t="b">
        <v>0</v>
      </c>
      <c r="Q1585" t="s">
        <v>8289</v>
      </c>
    </row>
    <row r="1586" spans="1:17" ht="44.25" x14ac:dyDescent="0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0">
        <f t="shared" si="72"/>
        <v>41779.649317129632</v>
      </c>
      <c r="L1586" s="10">
        <f t="shared" si="73"/>
        <v>41789.649317129632</v>
      </c>
      <c r="M1586">
        <f t="shared" si="74"/>
        <v>2014</v>
      </c>
      <c r="N1586" t="b">
        <v>0</v>
      </c>
      <c r="O1586">
        <v>0</v>
      </c>
      <c r="P1586" t="b">
        <v>0</v>
      </c>
      <c r="Q1586" t="s">
        <v>8289</v>
      </c>
    </row>
    <row r="1587" spans="1:17" ht="59" x14ac:dyDescent="0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0">
        <f t="shared" si="72"/>
        <v>42707.895462962959</v>
      </c>
      <c r="L1587" s="10">
        <f t="shared" si="73"/>
        <v>42729.458333333328</v>
      </c>
      <c r="M1587">
        <f t="shared" si="74"/>
        <v>2016</v>
      </c>
      <c r="N1587" t="b">
        <v>0</v>
      </c>
      <c r="O1587">
        <v>12</v>
      </c>
      <c r="P1587" t="b">
        <v>0</v>
      </c>
      <c r="Q1587" t="s">
        <v>8289</v>
      </c>
    </row>
    <row r="1588" spans="1:17" ht="29.5" x14ac:dyDescent="0.7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0">
        <f t="shared" si="72"/>
        <v>42069.104421296302</v>
      </c>
      <c r="L1588" s="10">
        <f t="shared" si="73"/>
        <v>42099.062754629631</v>
      </c>
      <c r="M1588">
        <f t="shared" si="74"/>
        <v>2015</v>
      </c>
      <c r="N1588" t="b">
        <v>0</v>
      </c>
      <c r="O1588">
        <v>0</v>
      </c>
      <c r="P1588" t="b">
        <v>0</v>
      </c>
      <c r="Q1588" t="s">
        <v>8289</v>
      </c>
    </row>
    <row r="1589" spans="1:17" ht="59" x14ac:dyDescent="0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0">
        <f t="shared" si="72"/>
        <v>41956.950983796298</v>
      </c>
      <c r="L1589" s="10">
        <f t="shared" si="73"/>
        <v>41986.950983796298</v>
      </c>
      <c r="M1589">
        <f t="shared" si="74"/>
        <v>2014</v>
      </c>
      <c r="N1589" t="b">
        <v>0</v>
      </c>
      <c r="O1589">
        <v>1</v>
      </c>
      <c r="P1589" t="b">
        <v>0</v>
      </c>
      <c r="Q1589" t="s">
        <v>8289</v>
      </c>
    </row>
    <row r="1590" spans="1:17" ht="29.5" x14ac:dyDescent="0.7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0">
        <f t="shared" si="72"/>
        <v>42005.24998842593</v>
      </c>
      <c r="L1590" s="10">
        <f t="shared" si="73"/>
        <v>42035.841666666667</v>
      </c>
      <c r="M1590">
        <f t="shared" si="74"/>
        <v>2015</v>
      </c>
      <c r="N1590" t="b">
        <v>0</v>
      </c>
      <c r="O1590">
        <v>0</v>
      </c>
      <c r="P1590" t="b">
        <v>0</v>
      </c>
      <c r="Q1590" t="s">
        <v>8289</v>
      </c>
    </row>
    <row r="1591" spans="1:17" ht="44.25" x14ac:dyDescent="0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0">
        <f t="shared" si="72"/>
        <v>42256.984791666662</v>
      </c>
      <c r="L1591" s="10">
        <f t="shared" si="73"/>
        <v>42286.984791666662</v>
      </c>
      <c r="M1591">
        <f t="shared" si="74"/>
        <v>2015</v>
      </c>
      <c r="N1591" t="b">
        <v>0</v>
      </c>
      <c r="O1591">
        <v>0</v>
      </c>
      <c r="P1591" t="b">
        <v>0</v>
      </c>
      <c r="Q1591" t="s">
        <v>8289</v>
      </c>
    </row>
    <row r="1592" spans="1:17" x14ac:dyDescent="0.7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0">
        <f t="shared" si="72"/>
        <v>42240.857222222221</v>
      </c>
      <c r="L1592" s="10">
        <f t="shared" si="73"/>
        <v>42270.857222222221</v>
      </c>
      <c r="M1592">
        <f t="shared" si="74"/>
        <v>2015</v>
      </c>
      <c r="N1592" t="b">
        <v>0</v>
      </c>
      <c r="O1592">
        <v>2</v>
      </c>
      <c r="P1592" t="b">
        <v>0</v>
      </c>
      <c r="Q1592" t="s">
        <v>8289</v>
      </c>
    </row>
    <row r="1593" spans="1:17" ht="59" x14ac:dyDescent="0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0">
        <f t="shared" si="72"/>
        <v>42433.726168981477</v>
      </c>
      <c r="L1593" s="10">
        <f t="shared" si="73"/>
        <v>42463.68450231482</v>
      </c>
      <c r="M1593">
        <f t="shared" si="74"/>
        <v>2016</v>
      </c>
      <c r="N1593" t="b">
        <v>0</v>
      </c>
      <c r="O1593">
        <v>92</v>
      </c>
      <c r="P1593" t="b">
        <v>0</v>
      </c>
      <c r="Q1593" t="s">
        <v>8289</v>
      </c>
    </row>
    <row r="1594" spans="1:17" ht="29.5" x14ac:dyDescent="0.7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0">
        <f t="shared" si="72"/>
        <v>42046.072743055556</v>
      </c>
      <c r="L1594" s="10">
        <f t="shared" si="73"/>
        <v>42091.031076388885</v>
      </c>
      <c r="M1594">
        <f t="shared" si="74"/>
        <v>2015</v>
      </c>
      <c r="N1594" t="b">
        <v>0</v>
      </c>
      <c r="O1594">
        <v>0</v>
      </c>
      <c r="P1594" t="b">
        <v>0</v>
      </c>
      <c r="Q1594" t="s">
        <v>8289</v>
      </c>
    </row>
    <row r="1595" spans="1:17" ht="29.5" x14ac:dyDescent="0.7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0">
        <f t="shared" si="72"/>
        <v>42033.845543981486</v>
      </c>
      <c r="L1595" s="10">
        <f t="shared" si="73"/>
        <v>42063.845543981486</v>
      </c>
      <c r="M1595">
        <f t="shared" si="74"/>
        <v>2015</v>
      </c>
      <c r="N1595" t="b">
        <v>0</v>
      </c>
      <c r="O1595">
        <v>3</v>
      </c>
      <c r="P1595" t="b">
        <v>0</v>
      </c>
      <c r="Q1595" t="s">
        <v>8289</v>
      </c>
    </row>
    <row r="1596" spans="1:17" ht="29.5" x14ac:dyDescent="0.7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0">
        <f t="shared" si="72"/>
        <v>42445.712754629625</v>
      </c>
      <c r="L1596" s="10">
        <f t="shared" si="73"/>
        <v>42505.681249999994</v>
      </c>
      <c r="M1596">
        <f t="shared" si="74"/>
        <v>2016</v>
      </c>
      <c r="N1596" t="b">
        <v>0</v>
      </c>
      <c r="O1596">
        <v>10</v>
      </c>
      <c r="P1596" t="b">
        <v>0</v>
      </c>
      <c r="Q1596" t="s">
        <v>8289</v>
      </c>
    </row>
    <row r="1597" spans="1:17" ht="44.25" x14ac:dyDescent="0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0">
        <f t="shared" si="72"/>
        <v>41780.050092592595</v>
      </c>
      <c r="L1597" s="10">
        <f t="shared" si="73"/>
        <v>41808.842361111114</v>
      </c>
      <c r="M1597">
        <f t="shared" si="74"/>
        <v>2014</v>
      </c>
      <c r="N1597" t="b">
        <v>0</v>
      </c>
      <c r="O1597">
        <v>7</v>
      </c>
      <c r="P1597" t="b">
        <v>0</v>
      </c>
      <c r="Q1597" t="s">
        <v>8289</v>
      </c>
    </row>
    <row r="1598" spans="1:17" ht="44.25" x14ac:dyDescent="0.7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0">
        <f t="shared" si="72"/>
        <v>41941.430196759262</v>
      </c>
      <c r="L1598" s="10">
        <f t="shared" si="73"/>
        <v>41986.471863425926</v>
      </c>
      <c r="M1598">
        <f t="shared" si="74"/>
        <v>2014</v>
      </c>
      <c r="N1598" t="b">
        <v>0</v>
      </c>
      <c r="O1598">
        <v>3</v>
      </c>
      <c r="P1598" t="b">
        <v>0</v>
      </c>
      <c r="Q1598" t="s">
        <v>8289</v>
      </c>
    </row>
    <row r="1599" spans="1:17" ht="44.25" x14ac:dyDescent="0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0">
        <f t="shared" si="72"/>
        <v>42603.354131944448</v>
      </c>
      <c r="L1599" s="10">
        <f t="shared" si="73"/>
        <v>42633.354131944448</v>
      </c>
      <c r="M1599">
        <f t="shared" si="74"/>
        <v>2016</v>
      </c>
      <c r="N1599" t="b">
        <v>0</v>
      </c>
      <c r="O1599">
        <v>0</v>
      </c>
      <c r="P1599" t="b">
        <v>0</v>
      </c>
      <c r="Q1599" t="s">
        <v>8289</v>
      </c>
    </row>
    <row r="1600" spans="1:17" ht="59" x14ac:dyDescent="0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0">
        <f t="shared" si="72"/>
        <v>42151.667337962965</v>
      </c>
      <c r="L1600" s="10">
        <f t="shared" si="73"/>
        <v>42211.667337962965</v>
      </c>
      <c r="M1600">
        <f t="shared" si="74"/>
        <v>2015</v>
      </c>
      <c r="N1600" t="b">
        <v>0</v>
      </c>
      <c r="O1600">
        <v>1</v>
      </c>
      <c r="P1600" t="b">
        <v>0</v>
      </c>
      <c r="Q1600" t="s">
        <v>8289</v>
      </c>
    </row>
    <row r="1601" spans="1:17" ht="44.25" x14ac:dyDescent="0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0">
        <f t="shared" si="72"/>
        <v>42438.53907407407</v>
      </c>
      <c r="L1601" s="10">
        <f t="shared" si="73"/>
        <v>42468.497407407413</v>
      </c>
      <c r="M1601">
        <f t="shared" si="74"/>
        <v>2016</v>
      </c>
      <c r="N1601" t="b">
        <v>0</v>
      </c>
      <c r="O1601">
        <v>0</v>
      </c>
      <c r="P1601" t="b">
        <v>0</v>
      </c>
      <c r="Q1601" t="s">
        <v>8289</v>
      </c>
    </row>
    <row r="1602" spans="1:17" ht="44.25" x14ac:dyDescent="0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0">
        <f t="shared" si="72"/>
        <v>41791.057314814818</v>
      </c>
      <c r="L1602" s="10">
        <f t="shared" si="73"/>
        <v>41835.21597222222</v>
      </c>
      <c r="M1602">
        <f t="shared" si="74"/>
        <v>2014</v>
      </c>
      <c r="N1602" t="b">
        <v>0</v>
      </c>
      <c r="O1602">
        <v>9</v>
      </c>
      <c r="P1602" t="b">
        <v>0</v>
      </c>
      <c r="Q1602" t="s">
        <v>8289</v>
      </c>
    </row>
    <row r="1603" spans="1:17" ht="44.25" x14ac:dyDescent="0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0">
        <f t="shared" ref="K1603:K1666" si="75">(((J1603/60)/60)/24)+DATE(1970,1,1)</f>
        <v>40638.092974537038</v>
      </c>
      <c r="L1603" s="10">
        <f t="shared" ref="L1603:L1666" si="76">(((I1603/60)/60)/24)+DATE(1970,1,1)</f>
        <v>40668.092974537038</v>
      </c>
      <c r="M1603">
        <f t="shared" ref="M1603:M1666" si="77">YEAR(L1603)</f>
        <v>2011</v>
      </c>
      <c r="N1603" t="b">
        <v>0</v>
      </c>
      <c r="O1603">
        <v>56</v>
      </c>
      <c r="P1603" t="b">
        <v>1</v>
      </c>
      <c r="Q1603" t="s">
        <v>8274</v>
      </c>
    </row>
    <row r="1604" spans="1:17" ht="44.25" x14ac:dyDescent="0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0">
        <f t="shared" si="75"/>
        <v>40788.297650462962</v>
      </c>
      <c r="L1604" s="10">
        <f t="shared" si="76"/>
        <v>40830.958333333336</v>
      </c>
      <c r="M1604">
        <f t="shared" si="77"/>
        <v>2011</v>
      </c>
      <c r="N1604" t="b">
        <v>0</v>
      </c>
      <c r="O1604">
        <v>32</v>
      </c>
      <c r="P1604" t="b">
        <v>1</v>
      </c>
      <c r="Q1604" t="s">
        <v>8274</v>
      </c>
    </row>
    <row r="1605" spans="1:17" ht="29.5" x14ac:dyDescent="0.7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0">
        <f t="shared" si="75"/>
        <v>40876.169664351852</v>
      </c>
      <c r="L1605" s="10">
        <f t="shared" si="76"/>
        <v>40936.169664351852</v>
      </c>
      <c r="M1605">
        <f t="shared" si="77"/>
        <v>2012</v>
      </c>
      <c r="N1605" t="b">
        <v>0</v>
      </c>
      <c r="O1605">
        <v>30</v>
      </c>
      <c r="P1605" t="b">
        <v>1</v>
      </c>
      <c r="Q1605" t="s">
        <v>8274</v>
      </c>
    </row>
    <row r="1606" spans="1:17" ht="44.25" x14ac:dyDescent="0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0">
        <f t="shared" si="75"/>
        <v>40945.845312500001</v>
      </c>
      <c r="L1606" s="10">
        <f t="shared" si="76"/>
        <v>40985.80364583333</v>
      </c>
      <c r="M1606">
        <f t="shared" si="77"/>
        <v>2012</v>
      </c>
      <c r="N1606" t="b">
        <v>0</v>
      </c>
      <c r="O1606">
        <v>70</v>
      </c>
      <c r="P1606" t="b">
        <v>1</v>
      </c>
      <c r="Q1606" t="s">
        <v>8274</v>
      </c>
    </row>
    <row r="1607" spans="1:17" ht="44.25" x14ac:dyDescent="0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0">
        <f t="shared" si="75"/>
        <v>40747.012881944444</v>
      </c>
      <c r="L1607" s="10">
        <f t="shared" si="76"/>
        <v>40756.291666666664</v>
      </c>
      <c r="M1607">
        <f t="shared" si="77"/>
        <v>2011</v>
      </c>
      <c r="N1607" t="b">
        <v>0</v>
      </c>
      <c r="O1607">
        <v>44</v>
      </c>
      <c r="P1607" t="b">
        <v>1</v>
      </c>
      <c r="Q1607" t="s">
        <v>8274</v>
      </c>
    </row>
    <row r="1608" spans="1:17" ht="44.25" x14ac:dyDescent="0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0">
        <f t="shared" si="75"/>
        <v>40536.111550925925</v>
      </c>
      <c r="L1608" s="10">
        <f t="shared" si="76"/>
        <v>40626.069884259261</v>
      </c>
      <c r="M1608">
        <f t="shared" si="77"/>
        <v>2011</v>
      </c>
      <c r="N1608" t="b">
        <v>0</v>
      </c>
      <c r="O1608">
        <v>92</v>
      </c>
      <c r="P1608" t="b">
        <v>1</v>
      </c>
      <c r="Q1608" t="s">
        <v>8274</v>
      </c>
    </row>
    <row r="1609" spans="1:17" ht="44.25" x14ac:dyDescent="0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0">
        <f t="shared" si="75"/>
        <v>41053.80846064815</v>
      </c>
      <c r="L1609" s="10">
        <f t="shared" si="76"/>
        <v>41074.80846064815</v>
      </c>
      <c r="M1609">
        <f t="shared" si="77"/>
        <v>2012</v>
      </c>
      <c r="N1609" t="b">
        <v>0</v>
      </c>
      <c r="O1609">
        <v>205</v>
      </c>
      <c r="P1609" t="b">
        <v>1</v>
      </c>
      <c r="Q1609" t="s">
        <v>8274</v>
      </c>
    </row>
    <row r="1610" spans="1:17" ht="29.5" x14ac:dyDescent="0.7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0">
        <f t="shared" si="75"/>
        <v>41607.83085648148</v>
      </c>
      <c r="L1610" s="10">
        <f t="shared" si="76"/>
        <v>41640.226388888892</v>
      </c>
      <c r="M1610">
        <f t="shared" si="77"/>
        <v>2014</v>
      </c>
      <c r="N1610" t="b">
        <v>0</v>
      </c>
      <c r="O1610">
        <v>23</v>
      </c>
      <c r="P1610" t="b">
        <v>1</v>
      </c>
      <c r="Q1610" t="s">
        <v>8274</v>
      </c>
    </row>
    <row r="1611" spans="1:17" ht="44.25" x14ac:dyDescent="0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0">
        <f t="shared" si="75"/>
        <v>40796.001261574071</v>
      </c>
      <c r="L1611" s="10">
        <f t="shared" si="76"/>
        <v>40849.333333333336</v>
      </c>
      <c r="M1611">
        <f t="shared" si="77"/>
        <v>2011</v>
      </c>
      <c r="N1611" t="b">
        <v>0</v>
      </c>
      <c r="O1611">
        <v>4</v>
      </c>
      <c r="P1611" t="b">
        <v>1</v>
      </c>
      <c r="Q1611" t="s">
        <v>8274</v>
      </c>
    </row>
    <row r="1612" spans="1:17" ht="29.5" x14ac:dyDescent="0.7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0">
        <f t="shared" si="75"/>
        <v>41228.924884259257</v>
      </c>
      <c r="L1612" s="10">
        <f t="shared" si="76"/>
        <v>41258.924884259257</v>
      </c>
      <c r="M1612">
        <f t="shared" si="77"/>
        <v>2012</v>
      </c>
      <c r="N1612" t="b">
        <v>0</v>
      </c>
      <c r="O1612">
        <v>112</v>
      </c>
      <c r="P1612" t="b">
        <v>1</v>
      </c>
      <c r="Q1612" t="s">
        <v>8274</v>
      </c>
    </row>
    <row r="1613" spans="1:17" x14ac:dyDescent="0.7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0">
        <f t="shared" si="75"/>
        <v>41409.00037037037</v>
      </c>
      <c r="L1613" s="10">
        <f t="shared" si="76"/>
        <v>41430.00037037037</v>
      </c>
      <c r="M1613">
        <f t="shared" si="77"/>
        <v>2013</v>
      </c>
      <c r="N1613" t="b">
        <v>0</v>
      </c>
      <c r="O1613">
        <v>27</v>
      </c>
      <c r="P1613" t="b">
        <v>1</v>
      </c>
      <c r="Q1613" t="s">
        <v>8274</v>
      </c>
    </row>
    <row r="1614" spans="1:17" ht="44.25" x14ac:dyDescent="0.7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0">
        <f t="shared" si="75"/>
        <v>41246.874814814815</v>
      </c>
      <c r="L1614" s="10">
        <f t="shared" si="76"/>
        <v>41276.874814814815</v>
      </c>
      <c r="M1614">
        <f t="shared" si="77"/>
        <v>2013</v>
      </c>
      <c r="N1614" t="b">
        <v>0</v>
      </c>
      <c r="O1614">
        <v>11</v>
      </c>
      <c r="P1614" t="b">
        <v>1</v>
      </c>
      <c r="Q1614" t="s">
        <v>8274</v>
      </c>
    </row>
    <row r="1615" spans="1:17" ht="44.25" x14ac:dyDescent="0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0">
        <f t="shared" si="75"/>
        <v>41082.069467592592</v>
      </c>
      <c r="L1615" s="10">
        <f t="shared" si="76"/>
        <v>41112.069467592592</v>
      </c>
      <c r="M1615">
        <f t="shared" si="77"/>
        <v>2012</v>
      </c>
      <c r="N1615" t="b">
        <v>0</v>
      </c>
      <c r="O1615">
        <v>26</v>
      </c>
      <c r="P1615" t="b">
        <v>1</v>
      </c>
      <c r="Q1615" t="s">
        <v>8274</v>
      </c>
    </row>
    <row r="1616" spans="1:17" ht="44.25" x14ac:dyDescent="0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0">
        <f t="shared" si="75"/>
        <v>41794.981122685182</v>
      </c>
      <c r="L1616" s="10">
        <f t="shared" si="76"/>
        <v>41854.708333333336</v>
      </c>
      <c r="M1616">
        <f t="shared" si="77"/>
        <v>2014</v>
      </c>
      <c r="N1616" t="b">
        <v>0</v>
      </c>
      <c r="O1616">
        <v>77</v>
      </c>
      <c r="P1616" t="b">
        <v>1</v>
      </c>
      <c r="Q1616" t="s">
        <v>8274</v>
      </c>
    </row>
    <row r="1617" spans="1:17" ht="44.25" x14ac:dyDescent="0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0">
        <f t="shared" si="75"/>
        <v>40845.050879629627</v>
      </c>
      <c r="L1617" s="10">
        <f t="shared" si="76"/>
        <v>40890.092546296299</v>
      </c>
      <c r="M1617">
        <f t="shared" si="77"/>
        <v>2011</v>
      </c>
      <c r="N1617" t="b">
        <v>0</v>
      </c>
      <c r="O1617">
        <v>136</v>
      </c>
      <c r="P1617" t="b">
        <v>1</v>
      </c>
      <c r="Q1617" t="s">
        <v>8274</v>
      </c>
    </row>
    <row r="1618" spans="1:17" ht="44.25" x14ac:dyDescent="0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0">
        <f t="shared" si="75"/>
        <v>41194.715520833335</v>
      </c>
      <c r="L1618" s="10">
        <f t="shared" si="76"/>
        <v>41235.916666666664</v>
      </c>
      <c r="M1618">
        <f t="shared" si="77"/>
        <v>2012</v>
      </c>
      <c r="N1618" t="b">
        <v>0</v>
      </c>
      <c r="O1618">
        <v>157</v>
      </c>
      <c r="P1618" t="b">
        <v>1</v>
      </c>
      <c r="Q1618" t="s">
        <v>8274</v>
      </c>
    </row>
    <row r="1619" spans="1:17" ht="29.5" x14ac:dyDescent="0.7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0">
        <f t="shared" si="75"/>
        <v>41546.664212962962</v>
      </c>
      <c r="L1619" s="10">
        <f t="shared" si="76"/>
        <v>41579.791666666664</v>
      </c>
      <c r="M1619">
        <f t="shared" si="77"/>
        <v>2013</v>
      </c>
      <c r="N1619" t="b">
        <v>0</v>
      </c>
      <c r="O1619">
        <v>158</v>
      </c>
      <c r="P1619" t="b">
        <v>1</v>
      </c>
      <c r="Q1619" t="s">
        <v>8274</v>
      </c>
    </row>
    <row r="1620" spans="1:17" ht="44.25" x14ac:dyDescent="0.7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0">
        <f t="shared" si="75"/>
        <v>41301.654340277775</v>
      </c>
      <c r="L1620" s="10">
        <f t="shared" si="76"/>
        <v>41341.654340277775</v>
      </c>
      <c r="M1620">
        <f t="shared" si="77"/>
        <v>2013</v>
      </c>
      <c r="N1620" t="b">
        <v>0</v>
      </c>
      <c r="O1620">
        <v>27</v>
      </c>
      <c r="P1620" t="b">
        <v>1</v>
      </c>
      <c r="Q1620" t="s">
        <v>8274</v>
      </c>
    </row>
    <row r="1621" spans="1:17" ht="44.25" x14ac:dyDescent="0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0">
        <f t="shared" si="75"/>
        <v>41876.18618055556</v>
      </c>
      <c r="L1621" s="10">
        <f t="shared" si="76"/>
        <v>41897.18618055556</v>
      </c>
      <c r="M1621">
        <f t="shared" si="77"/>
        <v>2014</v>
      </c>
      <c r="N1621" t="b">
        <v>0</v>
      </c>
      <c r="O1621">
        <v>23</v>
      </c>
      <c r="P1621" t="b">
        <v>1</v>
      </c>
      <c r="Q1621" t="s">
        <v>8274</v>
      </c>
    </row>
    <row r="1622" spans="1:17" ht="29.5" x14ac:dyDescent="0.7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0">
        <f t="shared" si="75"/>
        <v>41321.339583333334</v>
      </c>
      <c r="L1622" s="10">
        <f t="shared" si="76"/>
        <v>41328.339583333334</v>
      </c>
      <c r="M1622">
        <f t="shared" si="77"/>
        <v>2013</v>
      </c>
      <c r="N1622" t="b">
        <v>0</v>
      </c>
      <c r="O1622">
        <v>17</v>
      </c>
      <c r="P1622" t="b">
        <v>1</v>
      </c>
      <c r="Q1622" t="s">
        <v>8274</v>
      </c>
    </row>
    <row r="1623" spans="1:17" ht="44.25" x14ac:dyDescent="0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0">
        <f t="shared" si="75"/>
        <v>41003.60665509259</v>
      </c>
      <c r="L1623" s="10">
        <f t="shared" si="76"/>
        <v>41057.165972222225</v>
      </c>
      <c r="M1623">
        <f t="shared" si="77"/>
        <v>2012</v>
      </c>
      <c r="N1623" t="b">
        <v>0</v>
      </c>
      <c r="O1623">
        <v>37</v>
      </c>
      <c r="P1623" t="b">
        <v>1</v>
      </c>
      <c r="Q1623" t="s">
        <v>8274</v>
      </c>
    </row>
    <row r="1624" spans="1:17" ht="44.25" x14ac:dyDescent="0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0">
        <f t="shared" si="75"/>
        <v>41950.29483796296</v>
      </c>
      <c r="L1624" s="10">
        <f t="shared" si="76"/>
        <v>41990.332638888889</v>
      </c>
      <c r="M1624">
        <f t="shared" si="77"/>
        <v>2014</v>
      </c>
      <c r="N1624" t="b">
        <v>0</v>
      </c>
      <c r="O1624">
        <v>65</v>
      </c>
      <c r="P1624" t="b">
        <v>1</v>
      </c>
      <c r="Q1624" t="s">
        <v>8274</v>
      </c>
    </row>
    <row r="1625" spans="1:17" ht="44.25" x14ac:dyDescent="0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0">
        <f t="shared" si="75"/>
        <v>41453.688530092593</v>
      </c>
      <c r="L1625" s="10">
        <f t="shared" si="76"/>
        <v>41513.688530092593</v>
      </c>
      <c r="M1625">
        <f t="shared" si="77"/>
        <v>2013</v>
      </c>
      <c r="N1625" t="b">
        <v>0</v>
      </c>
      <c r="O1625">
        <v>18</v>
      </c>
      <c r="P1625" t="b">
        <v>1</v>
      </c>
      <c r="Q1625" t="s">
        <v>8274</v>
      </c>
    </row>
    <row r="1626" spans="1:17" ht="44.25" x14ac:dyDescent="0.7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0">
        <f t="shared" si="75"/>
        <v>41243.367303240739</v>
      </c>
      <c r="L1626" s="10">
        <f t="shared" si="76"/>
        <v>41283.367303240739</v>
      </c>
      <c r="M1626">
        <f t="shared" si="77"/>
        <v>2013</v>
      </c>
      <c r="N1626" t="b">
        <v>0</v>
      </c>
      <c r="O1626">
        <v>25</v>
      </c>
      <c r="P1626" t="b">
        <v>1</v>
      </c>
      <c r="Q1626" t="s">
        <v>8274</v>
      </c>
    </row>
    <row r="1627" spans="1:17" ht="59" x14ac:dyDescent="0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0">
        <f t="shared" si="75"/>
        <v>41135.699687500004</v>
      </c>
      <c r="L1627" s="10">
        <f t="shared" si="76"/>
        <v>41163.699687500004</v>
      </c>
      <c r="M1627">
        <f t="shared" si="77"/>
        <v>2012</v>
      </c>
      <c r="N1627" t="b">
        <v>0</v>
      </c>
      <c r="O1627">
        <v>104</v>
      </c>
      <c r="P1627" t="b">
        <v>1</v>
      </c>
      <c r="Q1627" t="s">
        <v>8274</v>
      </c>
    </row>
    <row r="1628" spans="1:17" ht="44.25" x14ac:dyDescent="0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0">
        <f t="shared" si="75"/>
        <v>41579.847997685189</v>
      </c>
      <c r="L1628" s="10">
        <f t="shared" si="76"/>
        <v>41609.889664351853</v>
      </c>
      <c r="M1628">
        <f t="shared" si="77"/>
        <v>2013</v>
      </c>
      <c r="N1628" t="b">
        <v>0</v>
      </c>
      <c r="O1628">
        <v>108</v>
      </c>
      <c r="P1628" t="b">
        <v>1</v>
      </c>
      <c r="Q1628" t="s">
        <v>8274</v>
      </c>
    </row>
    <row r="1629" spans="1:17" ht="44.25" x14ac:dyDescent="0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0">
        <f t="shared" si="75"/>
        <v>41205.707048611112</v>
      </c>
      <c r="L1629" s="10">
        <f t="shared" si="76"/>
        <v>41239.207638888889</v>
      </c>
      <c r="M1629">
        <f t="shared" si="77"/>
        <v>2012</v>
      </c>
      <c r="N1629" t="b">
        <v>0</v>
      </c>
      <c r="O1629">
        <v>38</v>
      </c>
      <c r="P1629" t="b">
        <v>1</v>
      </c>
      <c r="Q1629" t="s">
        <v>8274</v>
      </c>
    </row>
    <row r="1630" spans="1:17" ht="29.5" x14ac:dyDescent="0.7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0">
        <f t="shared" si="75"/>
        <v>41774.737060185187</v>
      </c>
      <c r="L1630" s="10">
        <f t="shared" si="76"/>
        <v>41807.737060185187</v>
      </c>
      <c r="M1630">
        <f t="shared" si="77"/>
        <v>2014</v>
      </c>
      <c r="N1630" t="b">
        <v>0</v>
      </c>
      <c r="O1630">
        <v>88</v>
      </c>
      <c r="P1630" t="b">
        <v>1</v>
      </c>
      <c r="Q1630" t="s">
        <v>8274</v>
      </c>
    </row>
    <row r="1631" spans="1:17" ht="29.5" x14ac:dyDescent="0.7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0">
        <f t="shared" si="75"/>
        <v>41645.867280092592</v>
      </c>
      <c r="L1631" s="10">
        <f t="shared" si="76"/>
        <v>41690.867280092592</v>
      </c>
      <c r="M1631">
        <f t="shared" si="77"/>
        <v>2014</v>
      </c>
      <c r="N1631" t="b">
        <v>0</v>
      </c>
      <c r="O1631">
        <v>82</v>
      </c>
      <c r="P1631" t="b">
        <v>1</v>
      </c>
      <c r="Q1631" t="s">
        <v>8274</v>
      </c>
    </row>
    <row r="1632" spans="1:17" ht="44.25" x14ac:dyDescent="0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0">
        <f t="shared" si="75"/>
        <v>40939.837673611109</v>
      </c>
      <c r="L1632" s="10">
        <f t="shared" si="76"/>
        <v>40970.290972222225</v>
      </c>
      <c r="M1632">
        <f t="shared" si="77"/>
        <v>2012</v>
      </c>
      <c r="N1632" t="b">
        <v>0</v>
      </c>
      <c r="O1632">
        <v>126</v>
      </c>
      <c r="P1632" t="b">
        <v>1</v>
      </c>
      <c r="Q1632" t="s">
        <v>8274</v>
      </c>
    </row>
    <row r="1633" spans="1:17" ht="44.25" x14ac:dyDescent="0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0">
        <f t="shared" si="75"/>
        <v>41164.859502314815</v>
      </c>
      <c r="L1633" s="10">
        <f t="shared" si="76"/>
        <v>41194.859502314815</v>
      </c>
      <c r="M1633">
        <f t="shared" si="77"/>
        <v>2012</v>
      </c>
      <c r="N1633" t="b">
        <v>0</v>
      </c>
      <c r="O1633">
        <v>133</v>
      </c>
      <c r="P1633" t="b">
        <v>1</v>
      </c>
      <c r="Q1633" t="s">
        <v>8274</v>
      </c>
    </row>
    <row r="1634" spans="1:17" ht="44.25" x14ac:dyDescent="0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0">
        <f t="shared" si="75"/>
        <v>40750.340902777774</v>
      </c>
      <c r="L1634" s="10">
        <f t="shared" si="76"/>
        <v>40810.340902777774</v>
      </c>
      <c r="M1634">
        <f t="shared" si="77"/>
        <v>2011</v>
      </c>
      <c r="N1634" t="b">
        <v>0</v>
      </c>
      <c r="O1634">
        <v>47</v>
      </c>
      <c r="P1634" t="b">
        <v>1</v>
      </c>
      <c r="Q1634" t="s">
        <v>8274</v>
      </c>
    </row>
    <row r="1635" spans="1:17" ht="44.25" x14ac:dyDescent="0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0">
        <f t="shared" si="75"/>
        <v>40896.883750000001</v>
      </c>
      <c r="L1635" s="10">
        <f t="shared" si="76"/>
        <v>40924.208333333336</v>
      </c>
      <c r="M1635">
        <f t="shared" si="77"/>
        <v>2012</v>
      </c>
      <c r="N1635" t="b">
        <v>0</v>
      </c>
      <c r="O1635">
        <v>58</v>
      </c>
      <c r="P1635" t="b">
        <v>1</v>
      </c>
      <c r="Q1635" t="s">
        <v>8274</v>
      </c>
    </row>
    <row r="1636" spans="1:17" ht="44.25" x14ac:dyDescent="0.7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0">
        <f t="shared" si="75"/>
        <v>40658.189826388887</v>
      </c>
      <c r="L1636" s="10">
        <f t="shared" si="76"/>
        <v>40696.249305555553</v>
      </c>
      <c r="M1636">
        <f t="shared" si="77"/>
        <v>2011</v>
      </c>
      <c r="N1636" t="b">
        <v>0</v>
      </c>
      <c r="O1636">
        <v>32</v>
      </c>
      <c r="P1636" t="b">
        <v>1</v>
      </c>
      <c r="Q1636" t="s">
        <v>8274</v>
      </c>
    </row>
    <row r="1637" spans="1:17" ht="59" x14ac:dyDescent="0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0">
        <f t="shared" si="75"/>
        <v>42502.868761574078</v>
      </c>
      <c r="L1637" s="10">
        <f t="shared" si="76"/>
        <v>42562.868761574078</v>
      </c>
      <c r="M1637">
        <f t="shared" si="77"/>
        <v>2016</v>
      </c>
      <c r="N1637" t="b">
        <v>0</v>
      </c>
      <c r="O1637">
        <v>37</v>
      </c>
      <c r="P1637" t="b">
        <v>1</v>
      </c>
      <c r="Q1637" t="s">
        <v>8274</v>
      </c>
    </row>
    <row r="1638" spans="1:17" ht="44.25" x14ac:dyDescent="0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0">
        <f t="shared" si="75"/>
        <v>40663.08666666667</v>
      </c>
      <c r="L1638" s="10">
        <f t="shared" si="76"/>
        <v>40706.166666666664</v>
      </c>
      <c r="M1638">
        <f t="shared" si="77"/>
        <v>2011</v>
      </c>
      <c r="N1638" t="b">
        <v>0</v>
      </c>
      <c r="O1638">
        <v>87</v>
      </c>
      <c r="P1638" t="b">
        <v>1</v>
      </c>
      <c r="Q1638" t="s">
        <v>8274</v>
      </c>
    </row>
    <row r="1639" spans="1:17" ht="44.25" x14ac:dyDescent="0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0">
        <f t="shared" si="75"/>
        <v>40122.751620370371</v>
      </c>
      <c r="L1639" s="10">
        <f t="shared" si="76"/>
        <v>40178.98541666667</v>
      </c>
      <c r="M1639">
        <f t="shared" si="77"/>
        <v>2009</v>
      </c>
      <c r="N1639" t="b">
        <v>0</v>
      </c>
      <c r="O1639">
        <v>15</v>
      </c>
      <c r="P1639" t="b">
        <v>1</v>
      </c>
      <c r="Q1639" t="s">
        <v>8274</v>
      </c>
    </row>
    <row r="1640" spans="1:17" ht="29.5" x14ac:dyDescent="0.7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0">
        <f t="shared" si="75"/>
        <v>41288.68712962963</v>
      </c>
      <c r="L1640" s="10">
        <f t="shared" si="76"/>
        <v>41333.892361111109</v>
      </c>
      <c r="M1640">
        <f t="shared" si="77"/>
        <v>2013</v>
      </c>
      <c r="N1640" t="b">
        <v>0</v>
      </c>
      <c r="O1640">
        <v>27</v>
      </c>
      <c r="P1640" t="b">
        <v>1</v>
      </c>
      <c r="Q1640" t="s">
        <v>8274</v>
      </c>
    </row>
    <row r="1641" spans="1:17" ht="44.25" x14ac:dyDescent="0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0">
        <f t="shared" si="75"/>
        <v>40941.652372685188</v>
      </c>
      <c r="L1641" s="10">
        <f t="shared" si="76"/>
        <v>40971.652372685188</v>
      </c>
      <c r="M1641">
        <f t="shared" si="77"/>
        <v>2012</v>
      </c>
      <c r="N1641" t="b">
        <v>0</v>
      </c>
      <c r="O1641">
        <v>19</v>
      </c>
      <c r="P1641" t="b">
        <v>1</v>
      </c>
      <c r="Q1641" t="s">
        <v>8274</v>
      </c>
    </row>
    <row r="1642" spans="1:17" ht="44.25" x14ac:dyDescent="0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0">
        <f t="shared" si="75"/>
        <v>40379.23096064815</v>
      </c>
      <c r="L1642" s="10">
        <f t="shared" si="76"/>
        <v>40393.082638888889</v>
      </c>
      <c r="M1642">
        <f t="shared" si="77"/>
        <v>2010</v>
      </c>
      <c r="N1642" t="b">
        <v>0</v>
      </c>
      <c r="O1642">
        <v>17</v>
      </c>
      <c r="P1642" t="b">
        <v>1</v>
      </c>
      <c r="Q1642" t="s">
        <v>8274</v>
      </c>
    </row>
    <row r="1643" spans="1:17" ht="29.5" x14ac:dyDescent="0.7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0">
        <f t="shared" si="75"/>
        <v>41962.596574074079</v>
      </c>
      <c r="L1643" s="10">
        <f t="shared" si="76"/>
        <v>41992.596574074079</v>
      </c>
      <c r="M1643">
        <f t="shared" si="77"/>
        <v>2014</v>
      </c>
      <c r="N1643" t="b">
        <v>0</v>
      </c>
      <c r="O1643">
        <v>26</v>
      </c>
      <c r="P1643" t="b">
        <v>1</v>
      </c>
      <c r="Q1643" t="s">
        <v>8290</v>
      </c>
    </row>
    <row r="1644" spans="1:17" ht="44.25" x14ac:dyDescent="0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0">
        <f t="shared" si="75"/>
        <v>40688.024618055555</v>
      </c>
      <c r="L1644" s="10">
        <f t="shared" si="76"/>
        <v>40708.024618055555</v>
      </c>
      <c r="M1644">
        <f t="shared" si="77"/>
        <v>2011</v>
      </c>
      <c r="N1644" t="b">
        <v>0</v>
      </c>
      <c r="O1644">
        <v>28</v>
      </c>
      <c r="P1644" t="b">
        <v>1</v>
      </c>
      <c r="Q1644" t="s">
        <v>8290</v>
      </c>
    </row>
    <row r="1645" spans="1:17" ht="29.5" x14ac:dyDescent="0.7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0">
        <f t="shared" si="75"/>
        <v>41146.824212962965</v>
      </c>
      <c r="L1645" s="10">
        <f t="shared" si="76"/>
        <v>41176.824212962965</v>
      </c>
      <c r="M1645">
        <f t="shared" si="77"/>
        <v>2012</v>
      </c>
      <c r="N1645" t="b">
        <v>0</v>
      </c>
      <c r="O1645">
        <v>37</v>
      </c>
      <c r="P1645" t="b">
        <v>1</v>
      </c>
      <c r="Q1645" t="s">
        <v>8290</v>
      </c>
    </row>
    <row r="1646" spans="1:17" ht="44.25" x14ac:dyDescent="0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0">
        <f t="shared" si="75"/>
        <v>41175.05972222222</v>
      </c>
      <c r="L1646" s="10">
        <f t="shared" si="76"/>
        <v>41235.101388888892</v>
      </c>
      <c r="M1646">
        <f t="shared" si="77"/>
        <v>2012</v>
      </c>
      <c r="N1646" t="b">
        <v>0</v>
      </c>
      <c r="O1646">
        <v>128</v>
      </c>
      <c r="P1646" t="b">
        <v>1</v>
      </c>
      <c r="Q1646" t="s">
        <v>8290</v>
      </c>
    </row>
    <row r="1647" spans="1:17" ht="44.25" x14ac:dyDescent="0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0">
        <f t="shared" si="75"/>
        <v>41521.617361111108</v>
      </c>
      <c r="L1647" s="10">
        <f t="shared" si="76"/>
        <v>41535.617361111108</v>
      </c>
      <c r="M1647">
        <f t="shared" si="77"/>
        <v>2013</v>
      </c>
      <c r="N1647" t="b">
        <v>0</v>
      </c>
      <c r="O1647">
        <v>10</v>
      </c>
      <c r="P1647" t="b">
        <v>1</v>
      </c>
      <c r="Q1647" t="s">
        <v>8290</v>
      </c>
    </row>
    <row r="1648" spans="1:17" ht="59" x14ac:dyDescent="0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0">
        <f t="shared" si="75"/>
        <v>41833.450266203705</v>
      </c>
      <c r="L1648" s="10">
        <f t="shared" si="76"/>
        <v>41865.757638888892</v>
      </c>
      <c r="M1648">
        <f t="shared" si="77"/>
        <v>2014</v>
      </c>
      <c r="N1648" t="b">
        <v>0</v>
      </c>
      <c r="O1648">
        <v>83</v>
      </c>
      <c r="P1648" t="b">
        <v>1</v>
      </c>
      <c r="Q1648" t="s">
        <v>8290</v>
      </c>
    </row>
    <row r="1649" spans="1:17" ht="44.25" x14ac:dyDescent="0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0">
        <f t="shared" si="75"/>
        <v>41039.409456018519</v>
      </c>
      <c r="L1649" s="10">
        <f t="shared" si="76"/>
        <v>41069.409456018519</v>
      </c>
      <c r="M1649">
        <f t="shared" si="77"/>
        <v>2012</v>
      </c>
      <c r="N1649" t="b">
        <v>0</v>
      </c>
      <c r="O1649">
        <v>46</v>
      </c>
      <c r="P1649" t="b">
        <v>1</v>
      </c>
      <c r="Q1649" t="s">
        <v>8290</v>
      </c>
    </row>
    <row r="1650" spans="1:17" ht="44.25" x14ac:dyDescent="0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0">
        <f t="shared" si="75"/>
        <v>40592.704652777778</v>
      </c>
      <c r="L1650" s="10">
        <f t="shared" si="76"/>
        <v>40622.662986111114</v>
      </c>
      <c r="M1650">
        <f t="shared" si="77"/>
        <v>2011</v>
      </c>
      <c r="N1650" t="b">
        <v>0</v>
      </c>
      <c r="O1650">
        <v>90</v>
      </c>
      <c r="P1650" t="b">
        <v>1</v>
      </c>
      <c r="Q1650" t="s">
        <v>8290</v>
      </c>
    </row>
    <row r="1651" spans="1:17" ht="44.25" x14ac:dyDescent="0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0">
        <f t="shared" si="75"/>
        <v>41737.684664351851</v>
      </c>
      <c r="L1651" s="10">
        <f t="shared" si="76"/>
        <v>41782.684664351851</v>
      </c>
      <c r="M1651">
        <f t="shared" si="77"/>
        <v>2014</v>
      </c>
      <c r="N1651" t="b">
        <v>0</v>
      </c>
      <c r="O1651">
        <v>81</v>
      </c>
      <c r="P1651" t="b">
        <v>1</v>
      </c>
      <c r="Q1651" t="s">
        <v>8290</v>
      </c>
    </row>
    <row r="1652" spans="1:17" ht="44.25" x14ac:dyDescent="0.7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0">
        <f t="shared" si="75"/>
        <v>41526.435613425929</v>
      </c>
      <c r="L1652" s="10">
        <f t="shared" si="76"/>
        <v>41556.435613425929</v>
      </c>
      <c r="M1652">
        <f t="shared" si="77"/>
        <v>2013</v>
      </c>
      <c r="N1652" t="b">
        <v>0</v>
      </c>
      <c r="O1652">
        <v>32</v>
      </c>
      <c r="P1652" t="b">
        <v>1</v>
      </c>
      <c r="Q1652" t="s">
        <v>8290</v>
      </c>
    </row>
    <row r="1653" spans="1:17" ht="44.25" x14ac:dyDescent="0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0">
        <f t="shared" si="75"/>
        <v>40625.900694444441</v>
      </c>
      <c r="L1653" s="10">
        <f t="shared" si="76"/>
        <v>40659.290972222225</v>
      </c>
      <c r="M1653">
        <f t="shared" si="77"/>
        <v>2011</v>
      </c>
      <c r="N1653" t="b">
        <v>0</v>
      </c>
      <c r="O1653">
        <v>20</v>
      </c>
      <c r="P1653" t="b">
        <v>1</v>
      </c>
      <c r="Q1653" t="s">
        <v>8290</v>
      </c>
    </row>
    <row r="1654" spans="1:17" ht="44.25" x14ac:dyDescent="0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0">
        <f t="shared" si="75"/>
        <v>41572.492974537039</v>
      </c>
      <c r="L1654" s="10">
        <f t="shared" si="76"/>
        <v>41602.534641203703</v>
      </c>
      <c r="M1654">
        <f t="shared" si="77"/>
        <v>2013</v>
      </c>
      <c r="N1654" t="b">
        <v>0</v>
      </c>
      <c r="O1654">
        <v>70</v>
      </c>
      <c r="P1654" t="b">
        <v>1</v>
      </c>
      <c r="Q1654" t="s">
        <v>8290</v>
      </c>
    </row>
    <row r="1655" spans="1:17" ht="44.25" x14ac:dyDescent="0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0">
        <f t="shared" si="75"/>
        <v>40626.834444444445</v>
      </c>
      <c r="L1655" s="10">
        <f t="shared" si="76"/>
        <v>40657.834444444445</v>
      </c>
      <c r="M1655">
        <f t="shared" si="77"/>
        <v>2011</v>
      </c>
      <c r="N1655" t="b">
        <v>0</v>
      </c>
      <c r="O1655">
        <v>168</v>
      </c>
      <c r="P1655" t="b">
        <v>1</v>
      </c>
      <c r="Q1655" t="s">
        <v>8290</v>
      </c>
    </row>
    <row r="1656" spans="1:17" ht="44.25" x14ac:dyDescent="0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0">
        <f t="shared" si="75"/>
        <v>40987.890740740739</v>
      </c>
      <c r="L1656" s="10">
        <f t="shared" si="76"/>
        <v>41017.890740740739</v>
      </c>
      <c r="M1656">
        <f t="shared" si="77"/>
        <v>2012</v>
      </c>
      <c r="N1656" t="b">
        <v>0</v>
      </c>
      <c r="O1656">
        <v>34</v>
      </c>
      <c r="P1656" t="b">
        <v>1</v>
      </c>
      <c r="Q1656" t="s">
        <v>8290</v>
      </c>
    </row>
    <row r="1657" spans="1:17" ht="29.5" x14ac:dyDescent="0.7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0">
        <f t="shared" si="75"/>
        <v>40974.791898148149</v>
      </c>
      <c r="L1657" s="10">
        <f t="shared" si="76"/>
        <v>41004.750231481477</v>
      </c>
      <c r="M1657">
        <f t="shared" si="77"/>
        <v>2012</v>
      </c>
      <c r="N1657" t="b">
        <v>0</v>
      </c>
      <c r="O1657">
        <v>48</v>
      </c>
      <c r="P1657" t="b">
        <v>1</v>
      </c>
      <c r="Q1657" t="s">
        <v>8290</v>
      </c>
    </row>
    <row r="1658" spans="1:17" ht="59" x14ac:dyDescent="0.7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0">
        <f t="shared" si="75"/>
        <v>41226.928842592592</v>
      </c>
      <c r="L1658" s="10">
        <f t="shared" si="76"/>
        <v>41256.928842592592</v>
      </c>
      <c r="M1658">
        <f t="shared" si="77"/>
        <v>2012</v>
      </c>
      <c r="N1658" t="b">
        <v>0</v>
      </c>
      <c r="O1658">
        <v>48</v>
      </c>
      <c r="P1658" t="b">
        <v>1</v>
      </c>
      <c r="Q1658" t="s">
        <v>8290</v>
      </c>
    </row>
    <row r="1659" spans="1:17" ht="59" x14ac:dyDescent="0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0">
        <f t="shared" si="75"/>
        <v>41023.782037037039</v>
      </c>
      <c r="L1659" s="10">
        <f t="shared" si="76"/>
        <v>41053.782037037039</v>
      </c>
      <c r="M1659">
        <f t="shared" si="77"/>
        <v>2012</v>
      </c>
      <c r="N1659" t="b">
        <v>0</v>
      </c>
      <c r="O1659">
        <v>221</v>
      </c>
      <c r="P1659" t="b">
        <v>1</v>
      </c>
      <c r="Q1659" t="s">
        <v>8290</v>
      </c>
    </row>
    <row r="1660" spans="1:17" ht="44.25" x14ac:dyDescent="0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0">
        <f t="shared" si="75"/>
        <v>41223.22184027778</v>
      </c>
      <c r="L1660" s="10">
        <f t="shared" si="76"/>
        <v>41261.597222222219</v>
      </c>
      <c r="M1660">
        <f t="shared" si="77"/>
        <v>2012</v>
      </c>
      <c r="N1660" t="b">
        <v>0</v>
      </c>
      <c r="O1660">
        <v>107</v>
      </c>
      <c r="P1660" t="b">
        <v>1</v>
      </c>
      <c r="Q1660" t="s">
        <v>8290</v>
      </c>
    </row>
    <row r="1661" spans="1:17" ht="44.25" x14ac:dyDescent="0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0">
        <f t="shared" si="75"/>
        <v>41596.913437499999</v>
      </c>
      <c r="L1661" s="10">
        <f t="shared" si="76"/>
        <v>41625.5</v>
      </c>
      <c r="M1661">
        <f t="shared" si="77"/>
        <v>2013</v>
      </c>
      <c r="N1661" t="b">
        <v>0</v>
      </c>
      <c r="O1661">
        <v>45</v>
      </c>
      <c r="P1661" t="b">
        <v>1</v>
      </c>
      <c r="Q1661" t="s">
        <v>8290</v>
      </c>
    </row>
    <row r="1662" spans="1:17" ht="59" x14ac:dyDescent="0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0">
        <f t="shared" si="75"/>
        <v>42459.693865740745</v>
      </c>
      <c r="L1662" s="10">
        <f t="shared" si="76"/>
        <v>42490.915972222225</v>
      </c>
      <c r="M1662">
        <f t="shared" si="77"/>
        <v>2016</v>
      </c>
      <c r="N1662" t="b">
        <v>0</v>
      </c>
      <c r="O1662">
        <v>36</v>
      </c>
      <c r="P1662" t="b">
        <v>1</v>
      </c>
      <c r="Q1662" t="s">
        <v>8290</v>
      </c>
    </row>
    <row r="1663" spans="1:17" ht="59" x14ac:dyDescent="0.7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0">
        <f t="shared" si="75"/>
        <v>42343.998043981483</v>
      </c>
      <c r="L1663" s="10">
        <f t="shared" si="76"/>
        <v>42386.875</v>
      </c>
      <c r="M1663">
        <f t="shared" si="77"/>
        <v>2016</v>
      </c>
      <c r="N1663" t="b">
        <v>0</v>
      </c>
      <c r="O1663">
        <v>101</v>
      </c>
      <c r="P1663" t="b">
        <v>1</v>
      </c>
      <c r="Q1663" t="s">
        <v>8290</v>
      </c>
    </row>
    <row r="1664" spans="1:17" ht="59" x14ac:dyDescent="0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0">
        <f t="shared" si="75"/>
        <v>40848.198333333334</v>
      </c>
      <c r="L1664" s="10">
        <f t="shared" si="76"/>
        <v>40908.239999999998</v>
      </c>
      <c r="M1664">
        <f t="shared" si="77"/>
        <v>2011</v>
      </c>
      <c r="N1664" t="b">
        <v>0</v>
      </c>
      <c r="O1664">
        <v>62</v>
      </c>
      <c r="P1664" t="b">
        <v>1</v>
      </c>
      <c r="Q1664" t="s">
        <v>8290</v>
      </c>
    </row>
    <row r="1665" spans="1:17" ht="44.25" x14ac:dyDescent="0.7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0">
        <f t="shared" si="75"/>
        <v>42006.02207175926</v>
      </c>
      <c r="L1665" s="10">
        <f t="shared" si="76"/>
        <v>42036.02207175926</v>
      </c>
      <c r="M1665">
        <f t="shared" si="77"/>
        <v>2015</v>
      </c>
      <c r="N1665" t="b">
        <v>0</v>
      </c>
      <c r="O1665">
        <v>32</v>
      </c>
      <c r="P1665" t="b">
        <v>1</v>
      </c>
      <c r="Q1665" t="s">
        <v>8290</v>
      </c>
    </row>
    <row r="1666" spans="1:17" ht="44.25" x14ac:dyDescent="0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0">
        <f t="shared" si="75"/>
        <v>40939.761782407404</v>
      </c>
      <c r="L1666" s="10">
        <f t="shared" si="76"/>
        <v>40984.165972222225</v>
      </c>
      <c r="M1666">
        <f t="shared" si="77"/>
        <v>2012</v>
      </c>
      <c r="N1666" t="b">
        <v>0</v>
      </c>
      <c r="O1666">
        <v>89</v>
      </c>
      <c r="P1666" t="b">
        <v>1</v>
      </c>
      <c r="Q1666" t="s">
        <v>8290</v>
      </c>
    </row>
    <row r="1667" spans="1:17" ht="44.25" x14ac:dyDescent="0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0">
        <f t="shared" ref="K1667:K1730" si="78">(((J1667/60)/60)/24)+DATE(1970,1,1)</f>
        <v>40564.649456018517</v>
      </c>
      <c r="L1667" s="10">
        <f t="shared" ref="L1667:L1730" si="79">(((I1667/60)/60)/24)+DATE(1970,1,1)</f>
        <v>40596.125</v>
      </c>
      <c r="M1667">
        <f t="shared" ref="M1667:M1730" si="80">YEAR(L1667)</f>
        <v>2011</v>
      </c>
      <c r="N1667" t="b">
        <v>0</v>
      </c>
      <c r="O1667">
        <v>93</v>
      </c>
      <c r="P1667" t="b">
        <v>1</v>
      </c>
      <c r="Q1667" t="s">
        <v>8290</v>
      </c>
    </row>
    <row r="1668" spans="1:17" ht="44.25" x14ac:dyDescent="0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0">
        <f t="shared" si="78"/>
        <v>41331.253159722226</v>
      </c>
      <c r="L1668" s="10">
        <f t="shared" si="79"/>
        <v>41361.211493055554</v>
      </c>
      <c r="M1668">
        <f t="shared" si="80"/>
        <v>2013</v>
      </c>
      <c r="N1668" t="b">
        <v>0</v>
      </c>
      <c r="O1668">
        <v>98</v>
      </c>
      <c r="P1668" t="b">
        <v>1</v>
      </c>
      <c r="Q1668" t="s">
        <v>8290</v>
      </c>
    </row>
    <row r="1669" spans="1:17" ht="44.25" x14ac:dyDescent="0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0">
        <f t="shared" si="78"/>
        <v>41682.0705787037</v>
      </c>
      <c r="L1669" s="10">
        <f t="shared" si="79"/>
        <v>41709.290972222225</v>
      </c>
      <c r="M1669">
        <f t="shared" si="80"/>
        <v>2014</v>
      </c>
      <c r="N1669" t="b">
        <v>0</v>
      </c>
      <c r="O1669">
        <v>82</v>
      </c>
      <c r="P1669" t="b">
        <v>1</v>
      </c>
      <c r="Q1669" t="s">
        <v>8290</v>
      </c>
    </row>
    <row r="1670" spans="1:17" ht="44.25" x14ac:dyDescent="0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0">
        <f t="shared" si="78"/>
        <v>40845.14975694444</v>
      </c>
      <c r="L1670" s="10">
        <f t="shared" si="79"/>
        <v>40875.191423611112</v>
      </c>
      <c r="M1670">
        <f t="shared" si="80"/>
        <v>2011</v>
      </c>
      <c r="N1670" t="b">
        <v>0</v>
      </c>
      <c r="O1670">
        <v>116</v>
      </c>
      <c r="P1670" t="b">
        <v>1</v>
      </c>
      <c r="Q1670" t="s">
        <v>8290</v>
      </c>
    </row>
    <row r="1671" spans="1:17" ht="59" x14ac:dyDescent="0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0">
        <f t="shared" si="78"/>
        <v>42461.885138888887</v>
      </c>
      <c r="L1671" s="10">
        <f t="shared" si="79"/>
        <v>42521.885138888887</v>
      </c>
      <c r="M1671">
        <f t="shared" si="80"/>
        <v>2016</v>
      </c>
      <c r="N1671" t="b">
        <v>0</v>
      </c>
      <c r="O1671">
        <v>52</v>
      </c>
      <c r="P1671" t="b">
        <v>1</v>
      </c>
      <c r="Q1671" t="s">
        <v>8290</v>
      </c>
    </row>
    <row r="1672" spans="1:17" ht="59" x14ac:dyDescent="0.7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0">
        <f t="shared" si="78"/>
        <v>40313.930543981485</v>
      </c>
      <c r="L1672" s="10">
        <f t="shared" si="79"/>
        <v>40364.166666666664</v>
      </c>
      <c r="M1672">
        <f t="shared" si="80"/>
        <v>2010</v>
      </c>
      <c r="N1672" t="b">
        <v>0</v>
      </c>
      <c r="O1672">
        <v>23</v>
      </c>
      <c r="P1672" t="b">
        <v>1</v>
      </c>
      <c r="Q1672" t="s">
        <v>8290</v>
      </c>
    </row>
    <row r="1673" spans="1:17" ht="29.5" x14ac:dyDescent="0.7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0">
        <f t="shared" si="78"/>
        <v>42553.54414351852</v>
      </c>
      <c r="L1673" s="10">
        <f t="shared" si="79"/>
        <v>42583.54414351852</v>
      </c>
      <c r="M1673">
        <f t="shared" si="80"/>
        <v>2016</v>
      </c>
      <c r="N1673" t="b">
        <v>0</v>
      </c>
      <c r="O1673">
        <v>77</v>
      </c>
      <c r="P1673" t="b">
        <v>1</v>
      </c>
      <c r="Q1673" t="s">
        <v>8290</v>
      </c>
    </row>
    <row r="1674" spans="1:17" ht="44.25" x14ac:dyDescent="0.7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0">
        <f t="shared" si="78"/>
        <v>41034.656597222223</v>
      </c>
      <c r="L1674" s="10">
        <f t="shared" si="79"/>
        <v>41064.656597222223</v>
      </c>
      <c r="M1674">
        <f t="shared" si="80"/>
        <v>2012</v>
      </c>
      <c r="N1674" t="b">
        <v>0</v>
      </c>
      <c r="O1674">
        <v>49</v>
      </c>
      <c r="P1674" t="b">
        <v>1</v>
      </c>
      <c r="Q1674" t="s">
        <v>8290</v>
      </c>
    </row>
    <row r="1675" spans="1:17" ht="44.25" x14ac:dyDescent="0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0">
        <f t="shared" si="78"/>
        <v>42039.878379629634</v>
      </c>
      <c r="L1675" s="10">
        <f t="shared" si="79"/>
        <v>42069.878379629634</v>
      </c>
      <c r="M1675">
        <f t="shared" si="80"/>
        <v>2015</v>
      </c>
      <c r="N1675" t="b">
        <v>0</v>
      </c>
      <c r="O1675">
        <v>59</v>
      </c>
      <c r="P1675" t="b">
        <v>1</v>
      </c>
      <c r="Q1675" t="s">
        <v>8290</v>
      </c>
    </row>
    <row r="1676" spans="1:17" ht="44.25" x14ac:dyDescent="0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0">
        <f t="shared" si="78"/>
        <v>42569.605393518519</v>
      </c>
      <c r="L1676" s="10">
        <f t="shared" si="79"/>
        <v>42600.290972222225</v>
      </c>
      <c r="M1676">
        <f t="shared" si="80"/>
        <v>2016</v>
      </c>
      <c r="N1676" t="b">
        <v>0</v>
      </c>
      <c r="O1676">
        <v>113</v>
      </c>
      <c r="P1676" t="b">
        <v>1</v>
      </c>
      <c r="Q1676" t="s">
        <v>8290</v>
      </c>
    </row>
    <row r="1677" spans="1:17" ht="29.5" x14ac:dyDescent="0.7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0">
        <f t="shared" si="78"/>
        <v>40802.733101851853</v>
      </c>
      <c r="L1677" s="10">
        <f t="shared" si="79"/>
        <v>40832.918749999997</v>
      </c>
      <c r="M1677">
        <f t="shared" si="80"/>
        <v>2011</v>
      </c>
      <c r="N1677" t="b">
        <v>0</v>
      </c>
      <c r="O1677">
        <v>34</v>
      </c>
      <c r="P1677" t="b">
        <v>1</v>
      </c>
      <c r="Q1677" t="s">
        <v>8290</v>
      </c>
    </row>
    <row r="1678" spans="1:17" ht="29.5" x14ac:dyDescent="0.7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0">
        <f t="shared" si="78"/>
        <v>40973.72623842593</v>
      </c>
      <c r="L1678" s="10">
        <f t="shared" si="79"/>
        <v>41020.165972222225</v>
      </c>
      <c r="M1678">
        <f t="shared" si="80"/>
        <v>2012</v>
      </c>
      <c r="N1678" t="b">
        <v>0</v>
      </c>
      <c r="O1678">
        <v>42</v>
      </c>
      <c r="P1678" t="b">
        <v>1</v>
      </c>
      <c r="Q1678" t="s">
        <v>8290</v>
      </c>
    </row>
    <row r="1679" spans="1:17" ht="44.25" x14ac:dyDescent="0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0">
        <f t="shared" si="78"/>
        <v>42416.407129629632</v>
      </c>
      <c r="L1679" s="10">
        <f t="shared" si="79"/>
        <v>42476.249305555553</v>
      </c>
      <c r="M1679">
        <f t="shared" si="80"/>
        <v>2016</v>
      </c>
      <c r="N1679" t="b">
        <v>0</v>
      </c>
      <c r="O1679">
        <v>42</v>
      </c>
      <c r="P1679" t="b">
        <v>1</v>
      </c>
      <c r="Q1679" t="s">
        <v>8290</v>
      </c>
    </row>
    <row r="1680" spans="1:17" ht="44.25" x14ac:dyDescent="0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0">
        <f t="shared" si="78"/>
        <v>41662.854988425926</v>
      </c>
      <c r="L1680" s="10">
        <f t="shared" si="79"/>
        <v>41676.854988425926</v>
      </c>
      <c r="M1680">
        <f t="shared" si="80"/>
        <v>2014</v>
      </c>
      <c r="N1680" t="b">
        <v>0</v>
      </c>
      <c r="O1680">
        <v>49</v>
      </c>
      <c r="P1680" t="b">
        <v>1</v>
      </c>
      <c r="Q1680" t="s">
        <v>8290</v>
      </c>
    </row>
    <row r="1681" spans="1:17" ht="59" x14ac:dyDescent="0.7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0">
        <f t="shared" si="78"/>
        <v>40723.068807870368</v>
      </c>
      <c r="L1681" s="10">
        <f t="shared" si="79"/>
        <v>40746.068807870368</v>
      </c>
      <c r="M1681">
        <f t="shared" si="80"/>
        <v>2011</v>
      </c>
      <c r="N1681" t="b">
        <v>0</v>
      </c>
      <c r="O1681">
        <v>56</v>
      </c>
      <c r="P1681" t="b">
        <v>1</v>
      </c>
      <c r="Q1681" t="s">
        <v>8290</v>
      </c>
    </row>
    <row r="1682" spans="1:17" ht="29.5" x14ac:dyDescent="0.7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0">
        <f t="shared" si="78"/>
        <v>41802.757719907408</v>
      </c>
      <c r="L1682" s="10">
        <f t="shared" si="79"/>
        <v>41832.757719907408</v>
      </c>
      <c r="M1682">
        <f t="shared" si="80"/>
        <v>2014</v>
      </c>
      <c r="N1682" t="b">
        <v>0</v>
      </c>
      <c r="O1682">
        <v>25</v>
      </c>
      <c r="P1682" t="b">
        <v>1</v>
      </c>
      <c r="Q1682" t="s">
        <v>8290</v>
      </c>
    </row>
    <row r="1683" spans="1:17" ht="59" x14ac:dyDescent="0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0">
        <f t="shared" si="78"/>
        <v>42774.121342592596</v>
      </c>
      <c r="L1683" s="10">
        <f t="shared" si="79"/>
        <v>42823.083333333328</v>
      </c>
      <c r="M1683">
        <f t="shared" si="80"/>
        <v>2017</v>
      </c>
      <c r="N1683" t="b">
        <v>0</v>
      </c>
      <c r="O1683">
        <v>884</v>
      </c>
      <c r="P1683" t="b">
        <v>0</v>
      </c>
      <c r="Q1683" t="s">
        <v>8291</v>
      </c>
    </row>
    <row r="1684" spans="1:17" ht="44.25" x14ac:dyDescent="0.7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0">
        <f t="shared" si="78"/>
        <v>42779.21365740741</v>
      </c>
      <c r="L1684" s="10">
        <f t="shared" si="79"/>
        <v>42839.171990740739</v>
      </c>
      <c r="M1684">
        <f t="shared" si="80"/>
        <v>2017</v>
      </c>
      <c r="N1684" t="b">
        <v>0</v>
      </c>
      <c r="O1684">
        <v>0</v>
      </c>
      <c r="P1684" t="b">
        <v>0</v>
      </c>
      <c r="Q1684" t="s">
        <v>8291</v>
      </c>
    </row>
    <row r="1685" spans="1:17" ht="44.25" x14ac:dyDescent="0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0">
        <f t="shared" si="78"/>
        <v>42808.781689814816</v>
      </c>
      <c r="L1685" s="10">
        <f t="shared" si="79"/>
        <v>42832.781689814816</v>
      </c>
      <c r="M1685">
        <f t="shared" si="80"/>
        <v>2017</v>
      </c>
      <c r="N1685" t="b">
        <v>0</v>
      </c>
      <c r="O1685">
        <v>10</v>
      </c>
      <c r="P1685" t="b">
        <v>0</v>
      </c>
      <c r="Q1685" t="s">
        <v>8291</v>
      </c>
    </row>
    <row r="1686" spans="1:17" ht="29.5" x14ac:dyDescent="0.7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0">
        <f t="shared" si="78"/>
        <v>42783.815289351856</v>
      </c>
      <c r="L1686" s="10">
        <f t="shared" si="79"/>
        <v>42811.773622685185</v>
      </c>
      <c r="M1686">
        <f t="shared" si="80"/>
        <v>2017</v>
      </c>
      <c r="N1686" t="b">
        <v>0</v>
      </c>
      <c r="O1686">
        <v>101</v>
      </c>
      <c r="P1686" t="b">
        <v>0</v>
      </c>
      <c r="Q1686" t="s">
        <v>8291</v>
      </c>
    </row>
    <row r="1687" spans="1:17" ht="44.25" x14ac:dyDescent="0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0">
        <f t="shared" si="78"/>
        <v>42788.2502662037</v>
      </c>
      <c r="L1687" s="10">
        <f t="shared" si="79"/>
        <v>42818.208599537036</v>
      </c>
      <c r="M1687">
        <f t="shared" si="80"/>
        <v>2017</v>
      </c>
      <c r="N1687" t="b">
        <v>0</v>
      </c>
      <c r="O1687">
        <v>15</v>
      </c>
      <c r="P1687" t="b">
        <v>0</v>
      </c>
      <c r="Q1687" t="s">
        <v>8291</v>
      </c>
    </row>
    <row r="1688" spans="1:17" ht="44.25" x14ac:dyDescent="0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0">
        <f t="shared" si="78"/>
        <v>42792.843969907408</v>
      </c>
      <c r="L1688" s="10">
        <f t="shared" si="79"/>
        <v>42852.802303240736</v>
      </c>
      <c r="M1688">
        <f t="shared" si="80"/>
        <v>2017</v>
      </c>
      <c r="N1688" t="b">
        <v>0</v>
      </c>
      <c r="O1688">
        <v>1</v>
      </c>
      <c r="P1688" t="b">
        <v>0</v>
      </c>
      <c r="Q1688" t="s">
        <v>8291</v>
      </c>
    </row>
    <row r="1689" spans="1:17" ht="44.25" x14ac:dyDescent="0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0">
        <f t="shared" si="78"/>
        <v>42802.046817129631</v>
      </c>
      <c r="L1689" s="10">
        <f t="shared" si="79"/>
        <v>42835.84375</v>
      </c>
      <c r="M1689">
        <f t="shared" si="80"/>
        <v>2017</v>
      </c>
      <c r="N1689" t="b">
        <v>0</v>
      </c>
      <c r="O1689">
        <v>39</v>
      </c>
      <c r="P1689" t="b">
        <v>0</v>
      </c>
      <c r="Q1689" t="s">
        <v>8291</v>
      </c>
    </row>
    <row r="1690" spans="1:17" ht="59" x14ac:dyDescent="0.7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0">
        <f t="shared" si="78"/>
        <v>42804.534652777773</v>
      </c>
      <c r="L1690" s="10">
        <f t="shared" si="79"/>
        <v>42834.492986111116</v>
      </c>
      <c r="M1690">
        <f t="shared" si="80"/>
        <v>2017</v>
      </c>
      <c r="N1690" t="b">
        <v>0</v>
      </c>
      <c r="O1690">
        <v>7</v>
      </c>
      <c r="P1690" t="b">
        <v>0</v>
      </c>
      <c r="Q1690" t="s">
        <v>8291</v>
      </c>
    </row>
    <row r="1691" spans="1:17" ht="29.5" x14ac:dyDescent="0.7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0">
        <f t="shared" si="78"/>
        <v>42780.942476851851</v>
      </c>
      <c r="L1691" s="10">
        <f t="shared" si="79"/>
        <v>42810.900810185187</v>
      </c>
      <c r="M1691">
        <f t="shared" si="80"/>
        <v>2017</v>
      </c>
      <c r="N1691" t="b">
        <v>0</v>
      </c>
      <c r="O1691">
        <v>14</v>
      </c>
      <c r="P1691" t="b">
        <v>0</v>
      </c>
      <c r="Q1691" t="s">
        <v>8291</v>
      </c>
    </row>
    <row r="1692" spans="1:17" ht="44.25" x14ac:dyDescent="0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0">
        <f t="shared" si="78"/>
        <v>42801.43104166667</v>
      </c>
      <c r="L1692" s="10">
        <f t="shared" si="79"/>
        <v>42831.389374999999</v>
      </c>
      <c r="M1692">
        <f t="shared" si="80"/>
        <v>2017</v>
      </c>
      <c r="N1692" t="b">
        <v>0</v>
      </c>
      <c r="O1692">
        <v>11</v>
      </c>
      <c r="P1692" t="b">
        <v>0</v>
      </c>
      <c r="Q1692" t="s">
        <v>8291</v>
      </c>
    </row>
    <row r="1693" spans="1:17" ht="44.25" x14ac:dyDescent="0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0">
        <f t="shared" si="78"/>
        <v>42795.701481481476</v>
      </c>
      <c r="L1693" s="10">
        <f t="shared" si="79"/>
        <v>42828.041666666672</v>
      </c>
      <c r="M1693">
        <f t="shared" si="80"/>
        <v>2017</v>
      </c>
      <c r="N1693" t="b">
        <v>0</v>
      </c>
      <c r="O1693">
        <v>38</v>
      </c>
      <c r="P1693" t="b">
        <v>0</v>
      </c>
      <c r="Q1693" t="s">
        <v>8291</v>
      </c>
    </row>
    <row r="1694" spans="1:17" ht="44.25" x14ac:dyDescent="0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0">
        <f t="shared" si="78"/>
        <v>42788.151238425926</v>
      </c>
      <c r="L1694" s="10">
        <f t="shared" si="79"/>
        <v>42820.999305555553</v>
      </c>
      <c r="M1694">
        <f t="shared" si="80"/>
        <v>2017</v>
      </c>
      <c r="N1694" t="b">
        <v>0</v>
      </c>
      <c r="O1694">
        <v>15</v>
      </c>
      <c r="P1694" t="b">
        <v>0</v>
      </c>
      <c r="Q1694" t="s">
        <v>8291</v>
      </c>
    </row>
    <row r="1695" spans="1:17" ht="44.25" x14ac:dyDescent="0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0">
        <f t="shared" si="78"/>
        <v>42803.920277777783</v>
      </c>
      <c r="L1695" s="10">
        <f t="shared" si="79"/>
        <v>42834.833333333328</v>
      </c>
      <c r="M1695">
        <f t="shared" si="80"/>
        <v>2017</v>
      </c>
      <c r="N1695" t="b">
        <v>0</v>
      </c>
      <c r="O1695">
        <v>8</v>
      </c>
      <c r="P1695" t="b">
        <v>0</v>
      </c>
      <c r="Q1695" t="s">
        <v>8291</v>
      </c>
    </row>
    <row r="1696" spans="1:17" ht="44.25" x14ac:dyDescent="0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0">
        <f t="shared" si="78"/>
        <v>42791.669837962967</v>
      </c>
      <c r="L1696" s="10">
        <f t="shared" si="79"/>
        <v>42821.191666666666</v>
      </c>
      <c r="M1696">
        <f t="shared" si="80"/>
        <v>2017</v>
      </c>
      <c r="N1696" t="b">
        <v>0</v>
      </c>
      <c r="O1696">
        <v>1</v>
      </c>
      <c r="P1696" t="b">
        <v>0</v>
      </c>
      <c r="Q1696" t="s">
        <v>8291</v>
      </c>
    </row>
    <row r="1697" spans="1:17" ht="59" x14ac:dyDescent="0.7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0">
        <f t="shared" si="78"/>
        <v>42801.031412037039</v>
      </c>
      <c r="L1697" s="10">
        <f t="shared" si="79"/>
        <v>42835.041666666672</v>
      </c>
      <c r="M1697">
        <f t="shared" si="80"/>
        <v>2017</v>
      </c>
      <c r="N1697" t="b">
        <v>0</v>
      </c>
      <c r="O1697">
        <v>23</v>
      </c>
      <c r="P1697" t="b">
        <v>0</v>
      </c>
      <c r="Q1697" t="s">
        <v>8291</v>
      </c>
    </row>
    <row r="1698" spans="1:17" ht="59" x14ac:dyDescent="0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0">
        <f t="shared" si="78"/>
        <v>42796.069571759261</v>
      </c>
      <c r="L1698" s="10">
        <f t="shared" si="79"/>
        <v>42826.027905092589</v>
      </c>
      <c r="M1698">
        <f t="shared" si="80"/>
        <v>2017</v>
      </c>
      <c r="N1698" t="b">
        <v>0</v>
      </c>
      <c r="O1698">
        <v>0</v>
      </c>
      <c r="P1698" t="b">
        <v>0</v>
      </c>
      <c r="Q1698" t="s">
        <v>8291</v>
      </c>
    </row>
    <row r="1699" spans="1:17" ht="44.25" x14ac:dyDescent="0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0">
        <f t="shared" si="78"/>
        <v>42805.032962962956</v>
      </c>
      <c r="L1699" s="10">
        <f t="shared" si="79"/>
        <v>42834.991296296299</v>
      </c>
      <c r="M1699">
        <f t="shared" si="80"/>
        <v>2017</v>
      </c>
      <c r="N1699" t="b">
        <v>0</v>
      </c>
      <c r="O1699">
        <v>22</v>
      </c>
      <c r="P1699" t="b">
        <v>0</v>
      </c>
      <c r="Q1699" t="s">
        <v>8291</v>
      </c>
    </row>
    <row r="1700" spans="1:17" ht="73.75" x14ac:dyDescent="0.7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0">
        <f t="shared" si="78"/>
        <v>42796.207870370374</v>
      </c>
      <c r="L1700" s="10">
        <f t="shared" si="79"/>
        <v>42820.147916666669</v>
      </c>
      <c r="M1700">
        <f t="shared" si="80"/>
        <v>2017</v>
      </c>
      <c r="N1700" t="b">
        <v>0</v>
      </c>
      <c r="O1700">
        <v>0</v>
      </c>
      <c r="P1700" t="b">
        <v>0</v>
      </c>
      <c r="Q1700" t="s">
        <v>8291</v>
      </c>
    </row>
    <row r="1701" spans="1:17" ht="59" x14ac:dyDescent="0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0">
        <f t="shared" si="78"/>
        <v>42806.863946759258</v>
      </c>
      <c r="L1701" s="10">
        <f t="shared" si="79"/>
        <v>42836.863946759258</v>
      </c>
      <c r="M1701">
        <f t="shared" si="80"/>
        <v>2017</v>
      </c>
      <c r="N1701" t="b">
        <v>0</v>
      </c>
      <c r="O1701">
        <v>4</v>
      </c>
      <c r="P1701" t="b">
        <v>0</v>
      </c>
      <c r="Q1701" t="s">
        <v>8291</v>
      </c>
    </row>
    <row r="1702" spans="1:17" ht="44.25" x14ac:dyDescent="0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0">
        <f t="shared" si="78"/>
        <v>42796.071643518517</v>
      </c>
      <c r="L1702" s="10">
        <f t="shared" si="79"/>
        <v>42826.166666666672</v>
      </c>
      <c r="M1702">
        <f t="shared" si="80"/>
        <v>2017</v>
      </c>
      <c r="N1702" t="b">
        <v>0</v>
      </c>
      <c r="O1702">
        <v>79</v>
      </c>
      <c r="P1702" t="b">
        <v>0</v>
      </c>
      <c r="Q1702" t="s">
        <v>8291</v>
      </c>
    </row>
    <row r="1703" spans="1:17" ht="44.25" x14ac:dyDescent="0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0">
        <f t="shared" si="78"/>
        <v>41989.664409722223</v>
      </c>
      <c r="L1703" s="10">
        <f t="shared" si="79"/>
        <v>42019.664409722223</v>
      </c>
      <c r="M1703">
        <f t="shared" si="80"/>
        <v>2015</v>
      </c>
      <c r="N1703" t="b">
        <v>0</v>
      </c>
      <c r="O1703">
        <v>2</v>
      </c>
      <c r="P1703" t="b">
        <v>0</v>
      </c>
      <c r="Q1703" t="s">
        <v>8291</v>
      </c>
    </row>
    <row r="1704" spans="1:17" ht="29.5" x14ac:dyDescent="0.7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0">
        <f t="shared" si="78"/>
        <v>42063.869791666672</v>
      </c>
      <c r="L1704" s="10">
        <f t="shared" si="79"/>
        <v>42093.828125</v>
      </c>
      <c r="M1704">
        <f t="shared" si="80"/>
        <v>2015</v>
      </c>
      <c r="N1704" t="b">
        <v>0</v>
      </c>
      <c r="O1704">
        <v>1</v>
      </c>
      <c r="P1704" t="b">
        <v>0</v>
      </c>
      <c r="Q1704" t="s">
        <v>8291</v>
      </c>
    </row>
    <row r="1705" spans="1:17" ht="44.25" x14ac:dyDescent="0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0">
        <f t="shared" si="78"/>
        <v>42187.281678240746</v>
      </c>
      <c r="L1705" s="10">
        <f t="shared" si="79"/>
        <v>42247.281678240746</v>
      </c>
      <c r="M1705">
        <f t="shared" si="80"/>
        <v>2015</v>
      </c>
      <c r="N1705" t="b">
        <v>0</v>
      </c>
      <c r="O1705">
        <v>2</v>
      </c>
      <c r="P1705" t="b">
        <v>0</v>
      </c>
      <c r="Q1705" t="s">
        <v>8291</v>
      </c>
    </row>
    <row r="1706" spans="1:17" ht="44.25" x14ac:dyDescent="0.7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0">
        <f t="shared" si="78"/>
        <v>42021.139733796299</v>
      </c>
      <c r="L1706" s="10">
        <f t="shared" si="79"/>
        <v>42051.139733796299</v>
      </c>
      <c r="M1706">
        <f t="shared" si="80"/>
        <v>2015</v>
      </c>
      <c r="N1706" t="b">
        <v>0</v>
      </c>
      <c r="O1706">
        <v>11</v>
      </c>
      <c r="P1706" t="b">
        <v>0</v>
      </c>
      <c r="Q1706" t="s">
        <v>8291</v>
      </c>
    </row>
    <row r="1707" spans="1:17" ht="44.25" x14ac:dyDescent="0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0">
        <f t="shared" si="78"/>
        <v>42245.016736111109</v>
      </c>
      <c r="L1707" s="10">
        <f t="shared" si="79"/>
        <v>42256.666666666672</v>
      </c>
      <c r="M1707">
        <f t="shared" si="80"/>
        <v>2015</v>
      </c>
      <c r="N1707" t="b">
        <v>0</v>
      </c>
      <c r="O1707">
        <v>0</v>
      </c>
      <c r="P1707" t="b">
        <v>0</v>
      </c>
      <c r="Q1707" t="s">
        <v>8291</v>
      </c>
    </row>
    <row r="1708" spans="1:17" ht="44.25" x14ac:dyDescent="0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0">
        <f t="shared" si="78"/>
        <v>42179.306388888886</v>
      </c>
      <c r="L1708" s="10">
        <f t="shared" si="79"/>
        <v>42239.306388888886</v>
      </c>
      <c r="M1708">
        <f t="shared" si="80"/>
        <v>2015</v>
      </c>
      <c r="N1708" t="b">
        <v>0</v>
      </c>
      <c r="O1708">
        <v>0</v>
      </c>
      <c r="P1708" t="b">
        <v>0</v>
      </c>
      <c r="Q1708" t="s">
        <v>8291</v>
      </c>
    </row>
    <row r="1709" spans="1:17" ht="44.25" x14ac:dyDescent="0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0">
        <f t="shared" si="78"/>
        <v>42427.721006944441</v>
      </c>
      <c r="L1709" s="10">
        <f t="shared" si="79"/>
        <v>42457.679340277777</v>
      </c>
      <c r="M1709">
        <f t="shared" si="80"/>
        <v>2016</v>
      </c>
      <c r="N1709" t="b">
        <v>0</v>
      </c>
      <c r="O1709">
        <v>9</v>
      </c>
      <c r="P1709" t="b">
        <v>0</v>
      </c>
      <c r="Q1709" t="s">
        <v>8291</v>
      </c>
    </row>
    <row r="1710" spans="1:17" ht="59" x14ac:dyDescent="0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0">
        <f t="shared" si="78"/>
        <v>42451.866967592592</v>
      </c>
      <c r="L1710" s="10">
        <f t="shared" si="79"/>
        <v>42491.866967592592</v>
      </c>
      <c r="M1710">
        <f t="shared" si="80"/>
        <v>2016</v>
      </c>
      <c r="N1710" t="b">
        <v>0</v>
      </c>
      <c r="O1710">
        <v>0</v>
      </c>
      <c r="P1710" t="b">
        <v>0</v>
      </c>
      <c r="Q1710" t="s">
        <v>8291</v>
      </c>
    </row>
    <row r="1711" spans="1:17" ht="44.25" x14ac:dyDescent="0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0">
        <f t="shared" si="78"/>
        <v>41841.56381944444</v>
      </c>
      <c r="L1711" s="10">
        <f t="shared" si="79"/>
        <v>41882.818749999999</v>
      </c>
      <c r="M1711">
        <f t="shared" si="80"/>
        <v>2014</v>
      </c>
      <c r="N1711" t="b">
        <v>0</v>
      </c>
      <c r="O1711">
        <v>4</v>
      </c>
      <c r="P1711" t="b">
        <v>0</v>
      </c>
      <c r="Q1711" t="s">
        <v>8291</v>
      </c>
    </row>
    <row r="1712" spans="1:17" ht="29.5" x14ac:dyDescent="0.7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0">
        <f t="shared" si="78"/>
        <v>42341.59129629629</v>
      </c>
      <c r="L1712" s="10">
        <f t="shared" si="79"/>
        <v>42387.541666666672</v>
      </c>
      <c r="M1712">
        <f t="shared" si="80"/>
        <v>2016</v>
      </c>
      <c r="N1712" t="b">
        <v>0</v>
      </c>
      <c r="O1712">
        <v>1</v>
      </c>
      <c r="P1712" t="b">
        <v>0</v>
      </c>
      <c r="Q1712" t="s">
        <v>8291</v>
      </c>
    </row>
    <row r="1713" spans="1:17" ht="44.25" x14ac:dyDescent="0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0">
        <f t="shared" si="78"/>
        <v>41852.646226851852</v>
      </c>
      <c r="L1713" s="10">
        <f t="shared" si="79"/>
        <v>41883.646226851852</v>
      </c>
      <c r="M1713">
        <f t="shared" si="80"/>
        <v>2014</v>
      </c>
      <c r="N1713" t="b">
        <v>0</v>
      </c>
      <c r="O1713">
        <v>2</v>
      </c>
      <c r="P1713" t="b">
        <v>0</v>
      </c>
      <c r="Q1713" t="s">
        <v>8291</v>
      </c>
    </row>
    <row r="1714" spans="1:17" ht="59" x14ac:dyDescent="0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0">
        <f t="shared" si="78"/>
        <v>42125.913807870369</v>
      </c>
      <c r="L1714" s="10">
        <f t="shared" si="79"/>
        <v>42185.913807870369</v>
      </c>
      <c r="M1714">
        <f t="shared" si="80"/>
        <v>2015</v>
      </c>
      <c r="N1714" t="b">
        <v>0</v>
      </c>
      <c r="O1714">
        <v>0</v>
      </c>
      <c r="P1714" t="b">
        <v>0</v>
      </c>
      <c r="Q1714" t="s">
        <v>8291</v>
      </c>
    </row>
    <row r="1715" spans="1:17" ht="59" x14ac:dyDescent="0.7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0">
        <f t="shared" si="78"/>
        <v>41887.801064814819</v>
      </c>
      <c r="L1715" s="10">
        <f t="shared" si="79"/>
        <v>41917.801064814819</v>
      </c>
      <c r="M1715">
        <f t="shared" si="80"/>
        <v>2014</v>
      </c>
      <c r="N1715" t="b">
        <v>0</v>
      </c>
      <c r="O1715">
        <v>1</v>
      </c>
      <c r="P1715" t="b">
        <v>0</v>
      </c>
      <c r="Q1715" t="s">
        <v>8291</v>
      </c>
    </row>
    <row r="1716" spans="1:17" ht="44.25" x14ac:dyDescent="0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0">
        <f t="shared" si="78"/>
        <v>42095.918530092589</v>
      </c>
      <c r="L1716" s="10">
        <f t="shared" si="79"/>
        <v>42125.918530092589</v>
      </c>
      <c r="M1716">
        <f t="shared" si="80"/>
        <v>2015</v>
      </c>
      <c r="N1716" t="b">
        <v>0</v>
      </c>
      <c r="O1716">
        <v>17</v>
      </c>
      <c r="P1716" t="b">
        <v>0</v>
      </c>
      <c r="Q1716" t="s">
        <v>8291</v>
      </c>
    </row>
    <row r="1717" spans="1:17" ht="44.25" x14ac:dyDescent="0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0">
        <f t="shared" si="78"/>
        <v>42064.217418981483</v>
      </c>
      <c r="L1717" s="10">
        <f t="shared" si="79"/>
        <v>42094.140277777777</v>
      </c>
      <c r="M1717">
        <f t="shared" si="80"/>
        <v>2015</v>
      </c>
      <c r="N1717" t="b">
        <v>0</v>
      </c>
      <c r="O1717">
        <v>2</v>
      </c>
      <c r="P1717" t="b">
        <v>0</v>
      </c>
      <c r="Q1717" t="s">
        <v>8291</v>
      </c>
    </row>
    <row r="1718" spans="1:17" ht="44.25" x14ac:dyDescent="0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0">
        <f t="shared" si="78"/>
        <v>42673.577534722222</v>
      </c>
      <c r="L1718" s="10">
        <f t="shared" si="79"/>
        <v>42713.619201388887</v>
      </c>
      <c r="M1718">
        <f t="shared" si="80"/>
        <v>2016</v>
      </c>
      <c r="N1718" t="b">
        <v>0</v>
      </c>
      <c r="O1718">
        <v>3</v>
      </c>
      <c r="P1718" t="b">
        <v>0</v>
      </c>
      <c r="Q1718" t="s">
        <v>8291</v>
      </c>
    </row>
    <row r="1719" spans="1:17" ht="44.25" x14ac:dyDescent="0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0">
        <f t="shared" si="78"/>
        <v>42460.98192129629</v>
      </c>
      <c r="L1719" s="10">
        <f t="shared" si="79"/>
        <v>42481.166666666672</v>
      </c>
      <c r="M1719">
        <f t="shared" si="80"/>
        <v>2016</v>
      </c>
      <c r="N1719" t="b">
        <v>0</v>
      </c>
      <c r="O1719">
        <v>41</v>
      </c>
      <c r="P1719" t="b">
        <v>0</v>
      </c>
      <c r="Q1719" t="s">
        <v>8291</v>
      </c>
    </row>
    <row r="1720" spans="1:17" x14ac:dyDescent="0.7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0">
        <f t="shared" si="78"/>
        <v>42460.610520833332</v>
      </c>
      <c r="L1720" s="10">
        <f t="shared" si="79"/>
        <v>42504.207638888889</v>
      </c>
      <c r="M1720">
        <f t="shared" si="80"/>
        <v>2016</v>
      </c>
      <c r="N1720" t="b">
        <v>0</v>
      </c>
      <c r="O1720">
        <v>2</v>
      </c>
      <c r="P1720" t="b">
        <v>0</v>
      </c>
      <c r="Q1720" t="s">
        <v>8291</v>
      </c>
    </row>
    <row r="1721" spans="1:17" ht="44.25" x14ac:dyDescent="0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0">
        <f t="shared" si="78"/>
        <v>41869.534618055557</v>
      </c>
      <c r="L1721" s="10">
        <f t="shared" si="79"/>
        <v>41899.534618055557</v>
      </c>
      <c r="M1721">
        <f t="shared" si="80"/>
        <v>2014</v>
      </c>
      <c r="N1721" t="b">
        <v>0</v>
      </c>
      <c r="O1721">
        <v>3</v>
      </c>
      <c r="P1721" t="b">
        <v>0</v>
      </c>
      <c r="Q1721" t="s">
        <v>8291</v>
      </c>
    </row>
    <row r="1722" spans="1:17" ht="44.25" x14ac:dyDescent="0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0">
        <f t="shared" si="78"/>
        <v>41922.783229166671</v>
      </c>
      <c r="L1722" s="10">
        <f t="shared" si="79"/>
        <v>41952.824895833335</v>
      </c>
      <c r="M1722">
        <f t="shared" si="80"/>
        <v>2014</v>
      </c>
      <c r="N1722" t="b">
        <v>0</v>
      </c>
      <c r="O1722">
        <v>8</v>
      </c>
      <c r="P1722" t="b">
        <v>0</v>
      </c>
      <c r="Q1722" t="s">
        <v>8291</v>
      </c>
    </row>
    <row r="1723" spans="1:17" ht="44.25" x14ac:dyDescent="0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0">
        <f t="shared" si="78"/>
        <v>42319.461377314816</v>
      </c>
      <c r="L1723" s="10">
        <f t="shared" si="79"/>
        <v>42349.461377314816</v>
      </c>
      <c r="M1723">
        <f t="shared" si="80"/>
        <v>2015</v>
      </c>
      <c r="N1723" t="b">
        <v>0</v>
      </c>
      <c r="O1723">
        <v>0</v>
      </c>
      <c r="P1723" t="b">
        <v>0</v>
      </c>
      <c r="Q1723" t="s">
        <v>8291</v>
      </c>
    </row>
    <row r="1724" spans="1:17" ht="44.25" x14ac:dyDescent="0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0">
        <f t="shared" si="78"/>
        <v>42425.960983796293</v>
      </c>
      <c r="L1724" s="10">
        <f t="shared" si="79"/>
        <v>42463.006944444445</v>
      </c>
      <c r="M1724">
        <f t="shared" si="80"/>
        <v>2016</v>
      </c>
      <c r="N1724" t="b">
        <v>0</v>
      </c>
      <c r="O1724">
        <v>1</v>
      </c>
      <c r="P1724" t="b">
        <v>0</v>
      </c>
      <c r="Q1724" t="s">
        <v>8291</v>
      </c>
    </row>
    <row r="1725" spans="1:17" ht="59" x14ac:dyDescent="0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0">
        <f t="shared" si="78"/>
        <v>42129.82540509259</v>
      </c>
      <c r="L1725" s="10">
        <f t="shared" si="79"/>
        <v>42186.25</v>
      </c>
      <c r="M1725">
        <f t="shared" si="80"/>
        <v>2015</v>
      </c>
      <c r="N1725" t="b">
        <v>0</v>
      </c>
      <c r="O1725">
        <v>3</v>
      </c>
      <c r="P1725" t="b">
        <v>0</v>
      </c>
      <c r="Q1725" t="s">
        <v>8291</v>
      </c>
    </row>
    <row r="1726" spans="1:17" ht="44.25" x14ac:dyDescent="0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0">
        <f t="shared" si="78"/>
        <v>41912.932430555556</v>
      </c>
      <c r="L1726" s="10">
        <f t="shared" si="79"/>
        <v>41942.932430555556</v>
      </c>
      <c r="M1726">
        <f t="shared" si="80"/>
        <v>2014</v>
      </c>
      <c r="N1726" t="b">
        <v>0</v>
      </c>
      <c r="O1726">
        <v>4</v>
      </c>
      <c r="P1726" t="b">
        <v>0</v>
      </c>
      <c r="Q1726" t="s">
        <v>8291</v>
      </c>
    </row>
    <row r="1727" spans="1:17" ht="44.25" x14ac:dyDescent="0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0">
        <f t="shared" si="78"/>
        <v>41845.968159722222</v>
      </c>
      <c r="L1727" s="10">
        <f t="shared" si="79"/>
        <v>41875.968159722222</v>
      </c>
      <c r="M1727">
        <f t="shared" si="80"/>
        <v>2014</v>
      </c>
      <c r="N1727" t="b">
        <v>0</v>
      </c>
      <c r="O1727">
        <v>9</v>
      </c>
      <c r="P1727" t="b">
        <v>0</v>
      </c>
      <c r="Q1727" t="s">
        <v>8291</v>
      </c>
    </row>
    <row r="1728" spans="1:17" ht="29.5" x14ac:dyDescent="0.7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0">
        <f t="shared" si="78"/>
        <v>41788.919722222221</v>
      </c>
      <c r="L1728" s="10">
        <f t="shared" si="79"/>
        <v>41817.919722222221</v>
      </c>
      <c r="M1728">
        <f t="shared" si="80"/>
        <v>2014</v>
      </c>
      <c r="N1728" t="b">
        <v>0</v>
      </c>
      <c r="O1728">
        <v>16</v>
      </c>
      <c r="P1728" t="b">
        <v>0</v>
      </c>
      <c r="Q1728" t="s">
        <v>8291</v>
      </c>
    </row>
    <row r="1729" spans="1:17" ht="44.25" x14ac:dyDescent="0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0">
        <f t="shared" si="78"/>
        <v>42044.927974537044</v>
      </c>
      <c r="L1729" s="10">
        <f t="shared" si="79"/>
        <v>42099.458333333328</v>
      </c>
      <c r="M1729">
        <f t="shared" si="80"/>
        <v>2015</v>
      </c>
      <c r="N1729" t="b">
        <v>0</v>
      </c>
      <c r="O1729">
        <v>1</v>
      </c>
      <c r="P1729" t="b">
        <v>0</v>
      </c>
      <c r="Q1729" t="s">
        <v>8291</v>
      </c>
    </row>
    <row r="1730" spans="1:17" ht="44.25" x14ac:dyDescent="0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0">
        <f t="shared" si="78"/>
        <v>42268.625856481478</v>
      </c>
      <c r="L1730" s="10">
        <f t="shared" si="79"/>
        <v>42298.625856481478</v>
      </c>
      <c r="M1730">
        <f t="shared" si="80"/>
        <v>2015</v>
      </c>
      <c r="N1730" t="b">
        <v>0</v>
      </c>
      <c r="O1730">
        <v>7</v>
      </c>
      <c r="P1730" t="b">
        <v>0</v>
      </c>
      <c r="Q1730" t="s">
        <v>8291</v>
      </c>
    </row>
    <row r="1731" spans="1:17" ht="44.25" x14ac:dyDescent="0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0">
        <f t="shared" ref="K1731:K1794" si="81">(((J1731/60)/60)/24)+DATE(1970,1,1)</f>
        <v>42471.052152777775</v>
      </c>
      <c r="L1731" s="10">
        <f t="shared" ref="L1731:L1794" si="82">(((I1731/60)/60)/24)+DATE(1970,1,1)</f>
        <v>42531.052152777775</v>
      </c>
      <c r="M1731">
        <f t="shared" ref="M1731:M1794" si="83">YEAR(L1731)</f>
        <v>2016</v>
      </c>
      <c r="N1731" t="b">
        <v>0</v>
      </c>
      <c r="O1731">
        <v>0</v>
      </c>
      <c r="P1731" t="b">
        <v>0</v>
      </c>
      <c r="Q1731" t="s">
        <v>8291</v>
      </c>
    </row>
    <row r="1732" spans="1:17" ht="44.25" x14ac:dyDescent="0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0">
        <f t="shared" si="81"/>
        <v>42272.087766203709</v>
      </c>
      <c r="L1732" s="10">
        <f t="shared" si="82"/>
        <v>42302.087766203709</v>
      </c>
      <c r="M1732">
        <f t="shared" si="83"/>
        <v>2015</v>
      </c>
      <c r="N1732" t="b">
        <v>0</v>
      </c>
      <c r="O1732">
        <v>0</v>
      </c>
      <c r="P1732" t="b">
        <v>0</v>
      </c>
      <c r="Q1732" t="s">
        <v>8291</v>
      </c>
    </row>
    <row r="1733" spans="1:17" ht="29.5" x14ac:dyDescent="0.7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0">
        <f t="shared" si="81"/>
        <v>42152.906851851847</v>
      </c>
      <c r="L1733" s="10">
        <f t="shared" si="82"/>
        <v>42166.625</v>
      </c>
      <c r="M1733">
        <f t="shared" si="83"/>
        <v>2015</v>
      </c>
      <c r="N1733" t="b">
        <v>0</v>
      </c>
      <c r="O1733">
        <v>0</v>
      </c>
      <c r="P1733" t="b">
        <v>0</v>
      </c>
      <c r="Q1733" t="s">
        <v>8291</v>
      </c>
    </row>
    <row r="1734" spans="1:17" ht="44.25" x14ac:dyDescent="0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0">
        <f t="shared" si="81"/>
        <v>42325.683807870373</v>
      </c>
      <c r="L1734" s="10">
        <f t="shared" si="82"/>
        <v>42385.208333333328</v>
      </c>
      <c r="M1734">
        <f t="shared" si="83"/>
        <v>2016</v>
      </c>
      <c r="N1734" t="b">
        <v>0</v>
      </c>
      <c r="O1734">
        <v>0</v>
      </c>
      <c r="P1734" t="b">
        <v>0</v>
      </c>
      <c r="Q1734" t="s">
        <v>8291</v>
      </c>
    </row>
    <row r="1735" spans="1:17" ht="44.25" x14ac:dyDescent="0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0">
        <f t="shared" si="81"/>
        <v>42614.675625000003</v>
      </c>
      <c r="L1735" s="10">
        <f t="shared" si="82"/>
        <v>42626.895833333328</v>
      </c>
      <c r="M1735">
        <f t="shared" si="83"/>
        <v>2016</v>
      </c>
      <c r="N1735" t="b">
        <v>0</v>
      </c>
      <c r="O1735">
        <v>0</v>
      </c>
      <c r="P1735" t="b">
        <v>0</v>
      </c>
      <c r="Q1735" t="s">
        <v>8291</v>
      </c>
    </row>
    <row r="1736" spans="1:17" ht="44.25" x14ac:dyDescent="0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0">
        <f t="shared" si="81"/>
        <v>42102.036527777775</v>
      </c>
      <c r="L1736" s="10">
        <f t="shared" si="82"/>
        <v>42132.036527777775</v>
      </c>
      <c r="M1736">
        <f t="shared" si="83"/>
        <v>2015</v>
      </c>
      <c r="N1736" t="b">
        <v>0</v>
      </c>
      <c r="O1736">
        <v>1</v>
      </c>
      <c r="P1736" t="b">
        <v>0</v>
      </c>
      <c r="Q1736" t="s">
        <v>8291</v>
      </c>
    </row>
    <row r="1737" spans="1:17" ht="44.25" x14ac:dyDescent="0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0">
        <f t="shared" si="81"/>
        <v>42559.814178240747</v>
      </c>
      <c r="L1737" s="10">
        <f t="shared" si="82"/>
        <v>42589.814178240747</v>
      </c>
      <c r="M1737">
        <f t="shared" si="83"/>
        <v>2016</v>
      </c>
      <c r="N1737" t="b">
        <v>0</v>
      </c>
      <c r="O1737">
        <v>2</v>
      </c>
      <c r="P1737" t="b">
        <v>0</v>
      </c>
      <c r="Q1737" t="s">
        <v>8291</v>
      </c>
    </row>
    <row r="1738" spans="1:17" ht="29.5" x14ac:dyDescent="0.7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0">
        <f t="shared" si="81"/>
        <v>42286.861493055556</v>
      </c>
      <c r="L1738" s="10">
        <f t="shared" si="82"/>
        <v>42316.90315972222</v>
      </c>
      <c r="M1738">
        <f t="shared" si="83"/>
        <v>2015</v>
      </c>
      <c r="N1738" t="b">
        <v>0</v>
      </c>
      <c r="O1738">
        <v>1</v>
      </c>
      <c r="P1738" t="b">
        <v>0</v>
      </c>
      <c r="Q1738" t="s">
        <v>8291</v>
      </c>
    </row>
    <row r="1739" spans="1:17" ht="44.25" x14ac:dyDescent="0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0">
        <f t="shared" si="81"/>
        <v>42175.948981481488</v>
      </c>
      <c r="L1739" s="10">
        <f t="shared" si="82"/>
        <v>42205.948981481488</v>
      </c>
      <c r="M1739">
        <f t="shared" si="83"/>
        <v>2015</v>
      </c>
      <c r="N1739" t="b">
        <v>0</v>
      </c>
      <c r="O1739">
        <v>15</v>
      </c>
      <c r="P1739" t="b">
        <v>0</v>
      </c>
      <c r="Q1739" t="s">
        <v>8291</v>
      </c>
    </row>
    <row r="1740" spans="1:17" ht="29.5" x14ac:dyDescent="0.7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0">
        <f t="shared" si="81"/>
        <v>41884.874328703707</v>
      </c>
      <c r="L1740" s="10">
        <f t="shared" si="82"/>
        <v>41914.874328703707</v>
      </c>
      <c r="M1740">
        <f t="shared" si="83"/>
        <v>2014</v>
      </c>
      <c r="N1740" t="b">
        <v>0</v>
      </c>
      <c r="O1740">
        <v>1</v>
      </c>
      <c r="P1740" t="b">
        <v>0</v>
      </c>
      <c r="Q1740" t="s">
        <v>8291</v>
      </c>
    </row>
    <row r="1741" spans="1:17" ht="44.25" x14ac:dyDescent="0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0">
        <f t="shared" si="81"/>
        <v>42435.874212962968</v>
      </c>
      <c r="L1741" s="10">
        <f t="shared" si="82"/>
        <v>42494.832546296297</v>
      </c>
      <c r="M1741">
        <f t="shared" si="83"/>
        <v>2016</v>
      </c>
      <c r="N1741" t="b">
        <v>0</v>
      </c>
      <c r="O1741">
        <v>1</v>
      </c>
      <c r="P1741" t="b">
        <v>0</v>
      </c>
      <c r="Q1741" t="s">
        <v>8291</v>
      </c>
    </row>
    <row r="1742" spans="1:17" ht="44.25" x14ac:dyDescent="0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0">
        <f t="shared" si="81"/>
        <v>42171.817384259266</v>
      </c>
      <c r="L1742" s="10">
        <f t="shared" si="82"/>
        <v>42201.817384259266</v>
      </c>
      <c r="M1742">
        <f t="shared" si="83"/>
        <v>2015</v>
      </c>
      <c r="N1742" t="b">
        <v>0</v>
      </c>
      <c r="O1742">
        <v>0</v>
      </c>
      <c r="P1742" t="b">
        <v>0</v>
      </c>
      <c r="Q1742" t="s">
        <v>8291</v>
      </c>
    </row>
    <row r="1743" spans="1:17" ht="29.5" x14ac:dyDescent="0.7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0">
        <f t="shared" si="81"/>
        <v>42120.628136574072</v>
      </c>
      <c r="L1743" s="10">
        <f t="shared" si="82"/>
        <v>42165.628136574072</v>
      </c>
      <c r="M1743">
        <f t="shared" si="83"/>
        <v>2015</v>
      </c>
      <c r="N1743" t="b">
        <v>0</v>
      </c>
      <c r="O1743">
        <v>52</v>
      </c>
      <c r="P1743" t="b">
        <v>1</v>
      </c>
      <c r="Q1743" t="s">
        <v>8283</v>
      </c>
    </row>
    <row r="1744" spans="1:17" ht="44.25" x14ac:dyDescent="0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0">
        <f t="shared" si="81"/>
        <v>42710.876967592587</v>
      </c>
      <c r="L1744" s="10">
        <f t="shared" si="82"/>
        <v>42742.875</v>
      </c>
      <c r="M1744">
        <f t="shared" si="83"/>
        <v>2017</v>
      </c>
      <c r="N1744" t="b">
        <v>0</v>
      </c>
      <c r="O1744">
        <v>34</v>
      </c>
      <c r="P1744" t="b">
        <v>1</v>
      </c>
      <c r="Q1744" t="s">
        <v>8283</v>
      </c>
    </row>
    <row r="1745" spans="1:17" ht="44.25" x14ac:dyDescent="0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0">
        <f t="shared" si="81"/>
        <v>42586.925636574073</v>
      </c>
      <c r="L1745" s="10">
        <f t="shared" si="82"/>
        <v>42609.165972222225</v>
      </c>
      <c r="M1745">
        <f t="shared" si="83"/>
        <v>2016</v>
      </c>
      <c r="N1745" t="b">
        <v>0</v>
      </c>
      <c r="O1745">
        <v>67</v>
      </c>
      <c r="P1745" t="b">
        <v>1</v>
      </c>
      <c r="Q1745" t="s">
        <v>8283</v>
      </c>
    </row>
    <row r="1746" spans="1:17" ht="44.25" x14ac:dyDescent="0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0">
        <f t="shared" si="81"/>
        <v>42026.605057870373</v>
      </c>
      <c r="L1746" s="10">
        <f t="shared" si="82"/>
        <v>42071.563391203701</v>
      </c>
      <c r="M1746">
        <f t="shared" si="83"/>
        <v>2015</v>
      </c>
      <c r="N1746" t="b">
        <v>0</v>
      </c>
      <c r="O1746">
        <v>70</v>
      </c>
      <c r="P1746" t="b">
        <v>1</v>
      </c>
      <c r="Q1746" t="s">
        <v>8283</v>
      </c>
    </row>
    <row r="1747" spans="1:17" ht="44.25" x14ac:dyDescent="0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0">
        <f t="shared" si="81"/>
        <v>42690.259699074071</v>
      </c>
      <c r="L1747" s="10">
        <f t="shared" si="82"/>
        <v>42726.083333333328</v>
      </c>
      <c r="M1747">
        <f t="shared" si="83"/>
        <v>2016</v>
      </c>
      <c r="N1747" t="b">
        <v>0</v>
      </c>
      <c r="O1747">
        <v>89</v>
      </c>
      <c r="P1747" t="b">
        <v>1</v>
      </c>
      <c r="Q1747" t="s">
        <v>8283</v>
      </c>
    </row>
    <row r="1748" spans="1:17" ht="59" x14ac:dyDescent="0.7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0">
        <f t="shared" si="81"/>
        <v>42668.176701388889</v>
      </c>
      <c r="L1748" s="10">
        <f t="shared" si="82"/>
        <v>42698.083333333328</v>
      </c>
      <c r="M1748">
        <f t="shared" si="83"/>
        <v>2016</v>
      </c>
      <c r="N1748" t="b">
        <v>0</v>
      </c>
      <c r="O1748">
        <v>107</v>
      </c>
      <c r="P1748" t="b">
        <v>1</v>
      </c>
      <c r="Q1748" t="s">
        <v>8283</v>
      </c>
    </row>
    <row r="1749" spans="1:17" ht="44.25" x14ac:dyDescent="0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0">
        <f t="shared" si="81"/>
        <v>42292.435532407413</v>
      </c>
      <c r="L1749" s="10">
        <f t="shared" si="82"/>
        <v>42321.625</v>
      </c>
      <c r="M1749">
        <f t="shared" si="83"/>
        <v>2015</v>
      </c>
      <c r="N1749" t="b">
        <v>0</v>
      </c>
      <c r="O1749">
        <v>159</v>
      </c>
      <c r="P1749" t="b">
        <v>1</v>
      </c>
      <c r="Q1749" t="s">
        <v>8283</v>
      </c>
    </row>
    <row r="1750" spans="1:17" ht="29.5" x14ac:dyDescent="0.7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0">
        <f t="shared" si="81"/>
        <v>42219.950729166667</v>
      </c>
      <c r="L1750" s="10">
        <f t="shared" si="82"/>
        <v>42249.950729166667</v>
      </c>
      <c r="M1750">
        <f t="shared" si="83"/>
        <v>2015</v>
      </c>
      <c r="N1750" t="b">
        <v>0</v>
      </c>
      <c r="O1750">
        <v>181</v>
      </c>
      <c r="P1750" t="b">
        <v>1</v>
      </c>
      <c r="Q1750" t="s">
        <v>8283</v>
      </c>
    </row>
    <row r="1751" spans="1:17" ht="29.5" x14ac:dyDescent="0.7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0">
        <f t="shared" si="81"/>
        <v>42758.975937499999</v>
      </c>
      <c r="L1751" s="10">
        <f t="shared" si="82"/>
        <v>42795.791666666672</v>
      </c>
      <c r="M1751">
        <f t="shared" si="83"/>
        <v>2017</v>
      </c>
      <c r="N1751" t="b">
        <v>0</v>
      </c>
      <c r="O1751">
        <v>131</v>
      </c>
      <c r="P1751" t="b">
        <v>1</v>
      </c>
      <c r="Q1751" t="s">
        <v>8283</v>
      </c>
    </row>
    <row r="1752" spans="1:17" ht="44.25" x14ac:dyDescent="0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0">
        <f t="shared" si="81"/>
        <v>42454.836851851855</v>
      </c>
      <c r="L1752" s="10">
        <f t="shared" si="82"/>
        <v>42479.836851851855</v>
      </c>
      <c r="M1752">
        <f t="shared" si="83"/>
        <v>2016</v>
      </c>
      <c r="N1752" t="b">
        <v>0</v>
      </c>
      <c r="O1752">
        <v>125</v>
      </c>
      <c r="P1752" t="b">
        <v>1</v>
      </c>
      <c r="Q1752" t="s">
        <v>8283</v>
      </c>
    </row>
    <row r="1753" spans="1:17" ht="29.5" x14ac:dyDescent="0.7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0">
        <f t="shared" si="81"/>
        <v>42052.7815162037</v>
      </c>
      <c r="L1753" s="10">
        <f t="shared" si="82"/>
        <v>42082.739849537036</v>
      </c>
      <c r="M1753">
        <f t="shared" si="83"/>
        <v>2015</v>
      </c>
      <c r="N1753" t="b">
        <v>0</v>
      </c>
      <c r="O1753">
        <v>61</v>
      </c>
      <c r="P1753" t="b">
        <v>1</v>
      </c>
      <c r="Q1753" t="s">
        <v>8283</v>
      </c>
    </row>
    <row r="1754" spans="1:17" ht="29.5" x14ac:dyDescent="0.7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0">
        <f t="shared" si="81"/>
        <v>42627.253263888888</v>
      </c>
      <c r="L1754" s="10">
        <f t="shared" si="82"/>
        <v>42657.253263888888</v>
      </c>
      <c r="M1754">
        <f t="shared" si="83"/>
        <v>2016</v>
      </c>
      <c r="N1754" t="b">
        <v>0</v>
      </c>
      <c r="O1754">
        <v>90</v>
      </c>
      <c r="P1754" t="b">
        <v>1</v>
      </c>
      <c r="Q1754" t="s">
        <v>8283</v>
      </c>
    </row>
    <row r="1755" spans="1:17" ht="44.25" x14ac:dyDescent="0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0">
        <f t="shared" si="81"/>
        <v>42420.74962962963</v>
      </c>
      <c r="L1755" s="10">
        <f t="shared" si="82"/>
        <v>42450.707962962959</v>
      </c>
      <c r="M1755">
        <f t="shared" si="83"/>
        <v>2016</v>
      </c>
      <c r="N1755" t="b">
        <v>0</v>
      </c>
      <c r="O1755">
        <v>35</v>
      </c>
      <c r="P1755" t="b">
        <v>1</v>
      </c>
      <c r="Q1755" t="s">
        <v>8283</v>
      </c>
    </row>
    <row r="1756" spans="1:17" ht="44.25" x14ac:dyDescent="0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0">
        <f t="shared" si="81"/>
        <v>42067.876770833333</v>
      </c>
      <c r="L1756" s="10">
        <f t="shared" si="82"/>
        <v>42097.835104166668</v>
      </c>
      <c r="M1756">
        <f t="shared" si="83"/>
        <v>2015</v>
      </c>
      <c r="N1756" t="b">
        <v>0</v>
      </c>
      <c r="O1756">
        <v>90</v>
      </c>
      <c r="P1756" t="b">
        <v>1</v>
      </c>
      <c r="Q1756" t="s">
        <v>8283</v>
      </c>
    </row>
    <row r="1757" spans="1:17" ht="44.25" x14ac:dyDescent="0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0">
        <f t="shared" si="81"/>
        <v>42252.788900462961</v>
      </c>
      <c r="L1757" s="10">
        <f t="shared" si="82"/>
        <v>42282.788900462961</v>
      </c>
      <c r="M1757">
        <f t="shared" si="83"/>
        <v>2015</v>
      </c>
      <c r="N1757" t="b">
        <v>0</v>
      </c>
      <c r="O1757">
        <v>4</v>
      </c>
      <c r="P1757" t="b">
        <v>1</v>
      </c>
      <c r="Q1757" t="s">
        <v>8283</v>
      </c>
    </row>
    <row r="1758" spans="1:17" ht="44.25" x14ac:dyDescent="0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0">
        <f t="shared" si="81"/>
        <v>42571.167465277773</v>
      </c>
      <c r="L1758" s="10">
        <f t="shared" si="82"/>
        <v>42611.167465277773</v>
      </c>
      <c r="M1758">
        <f t="shared" si="83"/>
        <v>2016</v>
      </c>
      <c r="N1758" t="b">
        <v>0</v>
      </c>
      <c r="O1758">
        <v>120</v>
      </c>
      <c r="P1758" t="b">
        <v>1</v>
      </c>
      <c r="Q1758" t="s">
        <v>8283</v>
      </c>
    </row>
    <row r="1759" spans="1:17" ht="44.25" x14ac:dyDescent="0.7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0">
        <f t="shared" si="81"/>
        <v>42733.827349537038</v>
      </c>
      <c r="L1759" s="10">
        <f t="shared" si="82"/>
        <v>42763.811805555553</v>
      </c>
      <c r="M1759">
        <f t="shared" si="83"/>
        <v>2017</v>
      </c>
      <c r="N1759" t="b">
        <v>0</v>
      </c>
      <c r="O1759">
        <v>14</v>
      </c>
      <c r="P1759" t="b">
        <v>1</v>
      </c>
      <c r="Q1759" t="s">
        <v>8283</v>
      </c>
    </row>
    <row r="1760" spans="1:17" ht="59" x14ac:dyDescent="0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0">
        <f t="shared" si="81"/>
        <v>42505.955925925926</v>
      </c>
      <c r="L1760" s="10">
        <f t="shared" si="82"/>
        <v>42565.955925925926</v>
      </c>
      <c r="M1760">
        <f t="shared" si="83"/>
        <v>2016</v>
      </c>
      <c r="N1760" t="b">
        <v>0</v>
      </c>
      <c r="O1760">
        <v>27</v>
      </c>
      <c r="P1760" t="b">
        <v>1</v>
      </c>
      <c r="Q1760" t="s">
        <v>8283</v>
      </c>
    </row>
    <row r="1761" spans="1:17" ht="29.5" x14ac:dyDescent="0.7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0">
        <f t="shared" si="81"/>
        <v>42068.829039351855</v>
      </c>
      <c r="L1761" s="10">
        <f t="shared" si="82"/>
        <v>42088.787372685183</v>
      </c>
      <c r="M1761">
        <f t="shared" si="83"/>
        <v>2015</v>
      </c>
      <c r="N1761" t="b">
        <v>0</v>
      </c>
      <c r="O1761">
        <v>49</v>
      </c>
      <c r="P1761" t="b">
        <v>1</v>
      </c>
      <c r="Q1761" t="s">
        <v>8283</v>
      </c>
    </row>
    <row r="1762" spans="1:17" ht="44.25" x14ac:dyDescent="0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0">
        <f t="shared" si="81"/>
        <v>42405.67260416667</v>
      </c>
      <c r="L1762" s="10">
        <f t="shared" si="82"/>
        <v>42425.67260416667</v>
      </c>
      <c r="M1762">
        <f t="shared" si="83"/>
        <v>2016</v>
      </c>
      <c r="N1762" t="b">
        <v>0</v>
      </c>
      <c r="O1762">
        <v>102</v>
      </c>
      <c r="P1762" t="b">
        <v>1</v>
      </c>
      <c r="Q1762" t="s">
        <v>8283</v>
      </c>
    </row>
    <row r="1763" spans="1:17" ht="29.5" x14ac:dyDescent="0.7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0">
        <f t="shared" si="81"/>
        <v>42209.567824074074</v>
      </c>
      <c r="L1763" s="10">
        <f t="shared" si="82"/>
        <v>42259.567824074074</v>
      </c>
      <c r="M1763">
        <f t="shared" si="83"/>
        <v>2015</v>
      </c>
      <c r="N1763" t="b">
        <v>0</v>
      </c>
      <c r="O1763">
        <v>3</v>
      </c>
      <c r="P1763" t="b">
        <v>1</v>
      </c>
      <c r="Q1763" t="s">
        <v>8283</v>
      </c>
    </row>
    <row r="1764" spans="1:17" ht="29.5" x14ac:dyDescent="0.7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0">
        <f t="shared" si="81"/>
        <v>42410.982002314813</v>
      </c>
      <c r="L1764" s="10">
        <f t="shared" si="82"/>
        <v>42440.982002314813</v>
      </c>
      <c r="M1764">
        <f t="shared" si="83"/>
        <v>2016</v>
      </c>
      <c r="N1764" t="b">
        <v>0</v>
      </c>
      <c r="O1764">
        <v>25</v>
      </c>
      <c r="P1764" t="b">
        <v>1</v>
      </c>
      <c r="Q1764" t="s">
        <v>8283</v>
      </c>
    </row>
    <row r="1765" spans="1:17" ht="59" x14ac:dyDescent="0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0">
        <f t="shared" si="81"/>
        <v>42636.868518518517</v>
      </c>
      <c r="L1765" s="10">
        <f t="shared" si="82"/>
        <v>42666.868518518517</v>
      </c>
      <c r="M1765">
        <f t="shared" si="83"/>
        <v>2016</v>
      </c>
      <c r="N1765" t="b">
        <v>0</v>
      </c>
      <c r="O1765">
        <v>118</v>
      </c>
      <c r="P1765" t="b">
        <v>1</v>
      </c>
      <c r="Q1765" t="s">
        <v>8283</v>
      </c>
    </row>
    <row r="1766" spans="1:17" ht="44.25" x14ac:dyDescent="0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0">
        <f t="shared" si="81"/>
        <v>41825.485868055555</v>
      </c>
      <c r="L1766" s="10">
        <f t="shared" si="82"/>
        <v>41854.485868055555</v>
      </c>
      <c r="M1766">
        <f t="shared" si="83"/>
        <v>2014</v>
      </c>
      <c r="N1766" t="b">
        <v>1</v>
      </c>
      <c r="O1766">
        <v>39</v>
      </c>
      <c r="P1766" t="b">
        <v>0</v>
      </c>
      <c r="Q1766" t="s">
        <v>8283</v>
      </c>
    </row>
    <row r="1767" spans="1:17" ht="44.25" x14ac:dyDescent="0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0">
        <f t="shared" si="81"/>
        <v>41834.980462962965</v>
      </c>
      <c r="L1767" s="10">
        <f t="shared" si="82"/>
        <v>41864.980462962965</v>
      </c>
      <c r="M1767">
        <f t="shared" si="83"/>
        <v>2014</v>
      </c>
      <c r="N1767" t="b">
        <v>1</v>
      </c>
      <c r="O1767">
        <v>103</v>
      </c>
      <c r="P1767" t="b">
        <v>0</v>
      </c>
      <c r="Q1767" t="s">
        <v>8283</v>
      </c>
    </row>
    <row r="1768" spans="1:17" ht="29.5" x14ac:dyDescent="0.7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0">
        <f t="shared" si="81"/>
        <v>41855.859814814816</v>
      </c>
      <c r="L1768" s="10">
        <f t="shared" si="82"/>
        <v>41876.859814814816</v>
      </c>
      <c r="M1768">
        <f t="shared" si="83"/>
        <v>2014</v>
      </c>
      <c r="N1768" t="b">
        <v>1</v>
      </c>
      <c r="O1768">
        <v>0</v>
      </c>
      <c r="P1768" t="b">
        <v>0</v>
      </c>
      <c r="Q1768" t="s">
        <v>8283</v>
      </c>
    </row>
    <row r="1769" spans="1:17" ht="29.5" x14ac:dyDescent="0.7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0">
        <f t="shared" si="81"/>
        <v>41824.658379629633</v>
      </c>
      <c r="L1769" s="10">
        <f t="shared" si="82"/>
        <v>41854.658379629633</v>
      </c>
      <c r="M1769">
        <f t="shared" si="83"/>
        <v>2014</v>
      </c>
      <c r="N1769" t="b">
        <v>1</v>
      </c>
      <c r="O1769">
        <v>39</v>
      </c>
      <c r="P1769" t="b">
        <v>0</v>
      </c>
      <c r="Q1769" t="s">
        <v>8283</v>
      </c>
    </row>
    <row r="1770" spans="1:17" ht="44.25" x14ac:dyDescent="0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0">
        <f t="shared" si="81"/>
        <v>41849.560694444444</v>
      </c>
      <c r="L1770" s="10">
        <f t="shared" si="82"/>
        <v>41909.560694444444</v>
      </c>
      <c r="M1770">
        <f t="shared" si="83"/>
        <v>2014</v>
      </c>
      <c r="N1770" t="b">
        <v>1</v>
      </c>
      <c r="O1770">
        <v>15</v>
      </c>
      <c r="P1770" t="b">
        <v>0</v>
      </c>
      <c r="Q1770" t="s">
        <v>8283</v>
      </c>
    </row>
    <row r="1771" spans="1:17" ht="44.25" x14ac:dyDescent="0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0">
        <f t="shared" si="81"/>
        <v>41987.818969907406</v>
      </c>
      <c r="L1771" s="10">
        <f t="shared" si="82"/>
        <v>42017.818969907406</v>
      </c>
      <c r="M1771">
        <f t="shared" si="83"/>
        <v>2015</v>
      </c>
      <c r="N1771" t="b">
        <v>1</v>
      </c>
      <c r="O1771">
        <v>22</v>
      </c>
      <c r="P1771" t="b">
        <v>0</v>
      </c>
      <c r="Q1771" t="s">
        <v>8283</v>
      </c>
    </row>
    <row r="1772" spans="1:17" ht="44.25" x14ac:dyDescent="0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0">
        <f t="shared" si="81"/>
        <v>41891.780023148152</v>
      </c>
      <c r="L1772" s="10">
        <f t="shared" si="82"/>
        <v>41926.780023148152</v>
      </c>
      <c r="M1772">
        <f t="shared" si="83"/>
        <v>2014</v>
      </c>
      <c r="N1772" t="b">
        <v>1</v>
      </c>
      <c r="O1772">
        <v>92</v>
      </c>
      <c r="P1772" t="b">
        <v>0</v>
      </c>
      <c r="Q1772" t="s">
        <v>8283</v>
      </c>
    </row>
    <row r="1773" spans="1:17" ht="44.25" x14ac:dyDescent="0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0">
        <f t="shared" si="81"/>
        <v>41905.979629629634</v>
      </c>
      <c r="L1773" s="10">
        <f t="shared" si="82"/>
        <v>41935.979629629634</v>
      </c>
      <c r="M1773">
        <f t="shared" si="83"/>
        <v>2014</v>
      </c>
      <c r="N1773" t="b">
        <v>1</v>
      </c>
      <c r="O1773">
        <v>25</v>
      </c>
      <c r="P1773" t="b">
        <v>0</v>
      </c>
      <c r="Q1773" t="s">
        <v>8283</v>
      </c>
    </row>
    <row r="1774" spans="1:17" ht="44.25" x14ac:dyDescent="0.7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0">
        <f t="shared" si="81"/>
        <v>41766.718009259261</v>
      </c>
      <c r="L1774" s="10">
        <f t="shared" si="82"/>
        <v>41826.718009259261</v>
      </c>
      <c r="M1774">
        <f t="shared" si="83"/>
        <v>2014</v>
      </c>
      <c r="N1774" t="b">
        <v>1</v>
      </c>
      <c r="O1774">
        <v>19</v>
      </c>
      <c r="P1774" t="b">
        <v>0</v>
      </c>
      <c r="Q1774" t="s">
        <v>8283</v>
      </c>
    </row>
    <row r="1775" spans="1:17" ht="44.25" x14ac:dyDescent="0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0">
        <f t="shared" si="81"/>
        <v>41978.760393518518</v>
      </c>
      <c r="L1775" s="10">
        <f t="shared" si="82"/>
        <v>42023.760393518518</v>
      </c>
      <c r="M1775">
        <f t="shared" si="83"/>
        <v>2015</v>
      </c>
      <c r="N1775" t="b">
        <v>1</v>
      </c>
      <c r="O1775">
        <v>19</v>
      </c>
      <c r="P1775" t="b">
        <v>0</v>
      </c>
      <c r="Q1775" t="s">
        <v>8283</v>
      </c>
    </row>
    <row r="1776" spans="1:17" ht="44.25" x14ac:dyDescent="0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0">
        <f t="shared" si="81"/>
        <v>41930.218657407408</v>
      </c>
      <c r="L1776" s="10">
        <f t="shared" si="82"/>
        <v>41972.624305555553</v>
      </c>
      <c r="M1776">
        <f t="shared" si="83"/>
        <v>2014</v>
      </c>
      <c r="N1776" t="b">
        <v>1</v>
      </c>
      <c r="O1776">
        <v>13</v>
      </c>
      <c r="P1776" t="b">
        <v>0</v>
      </c>
      <c r="Q1776" t="s">
        <v>8283</v>
      </c>
    </row>
    <row r="1777" spans="1:17" ht="44.25" x14ac:dyDescent="0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0">
        <f t="shared" si="81"/>
        <v>41891.976388888892</v>
      </c>
      <c r="L1777" s="10">
        <f t="shared" si="82"/>
        <v>41936.976388888892</v>
      </c>
      <c r="M1777">
        <f t="shared" si="83"/>
        <v>2014</v>
      </c>
      <c r="N1777" t="b">
        <v>1</v>
      </c>
      <c r="O1777">
        <v>124</v>
      </c>
      <c r="P1777" t="b">
        <v>0</v>
      </c>
      <c r="Q1777" t="s">
        <v>8283</v>
      </c>
    </row>
    <row r="1778" spans="1:17" ht="44.25" x14ac:dyDescent="0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0">
        <f t="shared" si="81"/>
        <v>41905.95684027778</v>
      </c>
      <c r="L1778" s="10">
        <f t="shared" si="82"/>
        <v>41941.95684027778</v>
      </c>
      <c r="M1778">
        <f t="shared" si="83"/>
        <v>2014</v>
      </c>
      <c r="N1778" t="b">
        <v>1</v>
      </c>
      <c r="O1778">
        <v>4</v>
      </c>
      <c r="P1778" t="b">
        <v>0</v>
      </c>
      <c r="Q1778" t="s">
        <v>8283</v>
      </c>
    </row>
    <row r="1779" spans="1:17" ht="44.25" x14ac:dyDescent="0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0">
        <f t="shared" si="81"/>
        <v>42025.357094907406</v>
      </c>
      <c r="L1779" s="10">
        <f t="shared" si="82"/>
        <v>42055.357094907406</v>
      </c>
      <c r="M1779">
        <f t="shared" si="83"/>
        <v>2015</v>
      </c>
      <c r="N1779" t="b">
        <v>1</v>
      </c>
      <c r="O1779">
        <v>10</v>
      </c>
      <c r="P1779" t="b">
        <v>0</v>
      </c>
      <c r="Q1779" t="s">
        <v>8283</v>
      </c>
    </row>
    <row r="1780" spans="1:17" ht="44.25" x14ac:dyDescent="0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0">
        <f t="shared" si="81"/>
        <v>42045.86336805555</v>
      </c>
      <c r="L1780" s="10">
        <f t="shared" si="82"/>
        <v>42090.821701388893</v>
      </c>
      <c r="M1780">
        <f t="shared" si="83"/>
        <v>2015</v>
      </c>
      <c r="N1780" t="b">
        <v>1</v>
      </c>
      <c r="O1780">
        <v>15</v>
      </c>
      <c r="P1780" t="b">
        <v>0</v>
      </c>
      <c r="Q1780" t="s">
        <v>8283</v>
      </c>
    </row>
    <row r="1781" spans="1:17" ht="44.25" x14ac:dyDescent="0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0">
        <f t="shared" si="81"/>
        <v>42585.691898148143</v>
      </c>
      <c r="L1781" s="10">
        <f t="shared" si="82"/>
        <v>42615.691898148143</v>
      </c>
      <c r="M1781">
        <f t="shared" si="83"/>
        <v>2016</v>
      </c>
      <c r="N1781" t="b">
        <v>1</v>
      </c>
      <c r="O1781">
        <v>38</v>
      </c>
      <c r="P1781" t="b">
        <v>0</v>
      </c>
      <c r="Q1781" t="s">
        <v>8283</v>
      </c>
    </row>
    <row r="1782" spans="1:17" ht="44.25" x14ac:dyDescent="0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0">
        <f t="shared" si="81"/>
        <v>42493.600810185191</v>
      </c>
      <c r="L1782" s="10">
        <f t="shared" si="82"/>
        <v>42553.600810185191</v>
      </c>
      <c r="M1782">
        <f t="shared" si="83"/>
        <v>2016</v>
      </c>
      <c r="N1782" t="b">
        <v>1</v>
      </c>
      <c r="O1782">
        <v>152</v>
      </c>
      <c r="P1782" t="b">
        <v>0</v>
      </c>
      <c r="Q1782" t="s">
        <v>8283</v>
      </c>
    </row>
    <row r="1783" spans="1:17" ht="44.25" x14ac:dyDescent="0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0">
        <f t="shared" si="81"/>
        <v>42597.617418981477</v>
      </c>
      <c r="L1783" s="10">
        <f t="shared" si="82"/>
        <v>42628.617418981477</v>
      </c>
      <c r="M1783">
        <f t="shared" si="83"/>
        <v>2016</v>
      </c>
      <c r="N1783" t="b">
        <v>1</v>
      </c>
      <c r="O1783">
        <v>24</v>
      </c>
      <c r="P1783" t="b">
        <v>0</v>
      </c>
      <c r="Q1783" t="s">
        <v>8283</v>
      </c>
    </row>
    <row r="1784" spans="1:17" ht="59" x14ac:dyDescent="0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0">
        <f t="shared" si="81"/>
        <v>42388.575104166666</v>
      </c>
      <c r="L1784" s="10">
        <f t="shared" si="82"/>
        <v>42421.575104166666</v>
      </c>
      <c r="M1784">
        <f t="shared" si="83"/>
        <v>2016</v>
      </c>
      <c r="N1784" t="b">
        <v>1</v>
      </c>
      <c r="O1784">
        <v>76</v>
      </c>
      <c r="P1784" t="b">
        <v>0</v>
      </c>
      <c r="Q1784" t="s">
        <v>8283</v>
      </c>
    </row>
    <row r="1785" spans="1:17" ht="44.25" x14ac:dyDescent="0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0">
        <f t="shared" si="81"/>
        <v>42115.949976851851</v>
      </c>
      <c r="L1785" s="10">
        <f t="shared" si="82"/>
        <v>42145.949976851851</v>
      </c>
      <c r="M1785">
        <f t="shared" si="83"/>
        <v>2015</v>
      </c>
      <c r="N1785" t="b">
        <v>1</v>
      </c>
      <c r="O1785">
        <v>185</v>
      </c>
      <c r="P1785" t="b">
        <v>0</v>
      </c>
      <c r="Q1785" t="s">
        <v>8283</v>
      </c>
    </row>
    <row r="1786" spans="1:17" ht="44.25" x14ac:dyDescent="0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0">
        <f t="shared" si="81"/>
        <v>42003.655555555553</v>
      </c>
      <c r="L1786" s="10">
        <f t="shared" si="82"/>
        <v>42035.142361111109</v>
      </c>
      <c r="M1786">
        <f t="shared" si="83"/>
        <v>2015</v>
      </c>
      <c r="N1786" t="b">
        <v>1</v>
      </c>
      <c r="O1786">
        <v>33</v>
      </c>
      <c r="P1786" t="b">
        <v>0</v>
      </c>
      <c r="Q1786" t="s">
        <v>8283</v>
      </c>
    </row>
    <row r="1787" spans="1:17" ht="44.25" x14ac:dyDescent="0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0">
        <f t="shared" si="81"/>
        <v>41897.134895833333</v>
      </c>
      <c r="L1787" s="10">
        <f t="shared" si="82"/>
        <v>41928</v>
      </c>
      <c r="M1787">
        <f t="shared" si="83"/>
        <v>2014</v>
      </c>
      <c r="N1787" t="b">
        <v>1</v>
      </c>
      <c r="O1787">
        <v>108</v>
      </c>
      <c r="P1787" t="b">
        <v>0</v>
      </c>
      <c r="Q1787" t="s">
        <v>8283</v>
      </c>
    </row>
    <row r="1788" spans="1:17" ht="44.25" x14ac:dyDescent="0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0">
        <f t="shared" si="81"/>
        <v>41958.550659722227</v>
      </c>
      <c r="L1788" s="10">
        <f t="shared" si="82"/>
        <v>41988.550659722227</v>
      </c>
      <c r="M1788">
        <f t="shared" si="83"/>
        <v>2014</v>
      </c>
      <c r="N1788" t="b">
        <v>1</v>
      </c>
      <c r="O1788">
        <v>29</v>
      </c>
      <c r="P1788" t="b">
        <v>0</v>
      </c>
      <c r="Q1788" t="s">
        <v>8283</v>
      </c>
    </row>
    <row r="1789" spans="1:17" ht="44.25" x14ac:dyDescent="0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0">
        <f t="shared" si="81"/>
        <v>42068.65552083333</v>
      </c>
      <c r="L1789" s="10">
        <f t="shared" si="82"/>
        <v>42098.613854166666</v>
      </c>
      <c r="M1789">
        <f t="shared" si="83"/>
        <v>2015</v>
      </c>
      <c r="N1789" t="b">
        <v>1</v>
      </c>
      <c r="O1789">
        <v>24</v>
      </c>
      <c r="P1789" t="b">
        <v>0</v>
      </c>
      <c r="Q1789" t="s">
        <v>8283</v>
      </c>
    </row>
    <row r="1790" spans="1:17" ht="44.25" x14ac:dyDescent="0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0">
        <f t="shared" si="81"/>
        <v>41913.94840277778</v>
      </c>
      <c r="L1790" s="10">
        <f t="shared" si="82"/>
        <v>41943.94840277778</v>
      </c>
      <c r="M1790">
        <f t="shared" si="83"/>
        <v>2014</v>
      </c>
      <c r="N1790" t="b">
        <v>1</v>
      </c>
      <c r="O1790">
        <v>4</v>
      </c>
      <c r="P1790" t="b">
        <v>0</v>
      </c>
      <c r="Q1790" t="s">
        <v>8283</v>
      </c>
    </row>
    <row r="1791" spans="1:17" ht="44.25" x14ac:dyDescent="0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0">
        <f t="shared" si="81"/>
        <v>41956.250034722223</v>
      </c>
      <c r="L1791" s="10">
        <f t="shared" si="82"/>
        <v>42016.250034722223</v>
      </c>
      <c r="M1791">
        <f t="shared" si="83"/>
        <v>2015</v>
      </c>
      <c r="N1791" t="b">
        <v>1</v>
      </c>
      <c r="O1791">
        <v>4</v>
      </c>
      <c r="P1791" t="b">
        <v>0</v>
      </c>
      <c r="Q1791" t="s">
        <v>8283</v>
      </c>
    </row>
    <row r="1792" spans="1:17" ht="44.25" x14ac:dyDescent="0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0">
        <f t="shared" si="81"/>
        <v>42010.674513888895</v>
      </c>
      <c r="L1792" s="10">
        <f t="shared" si="82"/>
        <v>42040.674513888895</v>
      </c>
      <c r="M1792">
        <f t="shared" si="83"/>
        <v>2015</v>
      </c>
      <c r="N1792" t="b">
        <v>1</v>
      </c>
      <c r="O1792">
        <v>15</v>
      </c>
      <c r="P1792" t="b">
        <v>0</v>
      </c>
      <c r="Q1792" t="s">
        <v>8283</v>
      </c>
    </row>
    <row r="1793" spans="1:17" ht="29.5" x14ac:dyDescent="0.7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0">
        <f t="shared" si="81"/>
        <v>41973.740335648152</v>
      </c>
      <c r="L1793" s="10">
        <f t="shared" si="82"/>
        <v>42033.740335648152</v>
      </c>
      <c r="M1793">
        <f t="shared" si="83"/>
        <v>2015</v>
      </c>
      <c r="N1793" t="b">
        <v>1</v>
      </c>
      <c r="O1793">
        <v>4</v>
      </c>
      <c r="P1793" t="b">
        <v>0</v>
      </c>
      <c r="Q1793" t="s">
        <v>8283</v>
      </c>
    </row>
    <row r="1794" spans="1:17" ht="29.5" x14ac:dyDescent="0.7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0">
        <f t="shared" si="81"/>
        <v>42189.031041666662</v>
      </c>
      <c r="L1794" s="10">
        <f t="shared" si="82"/>
        <v>42226.290972222225</v>
      </c>
      <c r="M1794">
        <f t="shared" si="83"/>
        <v>2015</v>
      </c>
      <c r="N1794" t="b">
        <v>1</v>
      </c>
      <c r="O1794">
        <v>139</v>
      </c>
      <c r="P1794" t="b">
        <v>0</v>
      </c>
      <c r="Q1794" t="s">
        <v>8283</v>
      </c>
    </row>
    <row r="1795" spans="1:17" ht="44.25" x14ac:dyDescent="0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0">
        <f t="shared" ref="K1795:K1858" si="84">(((J1795/60)/60)/24)+DATE(1970,1,1)</f>
        <v>41940.89166666667</v>
      </c>
      <c r="L1795" s="10">
        <f t="shared" ref="L1795:L1858" si="85">(((I1795/60)/60)/24)+DATE(1970,1,1)</f>
        <v>41970.933333333334</v>
      </c>
      <c r="M1795">
        <f t="shared" ref="M1795:M1858" si="86">YEAR(L1795)</f>
        <v>2014</v>
      </c>
      <c r="N1795" t="b">
        <v>1</v>
      </c>
      <c r="O1795">
        <v>2</v>
      </c>
      <c r="P1795" t="b">
        <v>0</v>
      </c>
      <c r="Q1795" t="s">
        <v>8283</v>
      </c>
    </row>
    <row r="1796" spans="1:17" ht="44.25" x14ac:dyDescent="0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0">
        <f t="shared" si="84"/>
        <v>42011.551180555558</v>
      </c>
      <c r="L1796" s="10">
        <f t="shared" si="85"/>
        <v>42046.551180555558</v>
      </c>
      <c r="M1796">
        <f t="shared" si="86"/>
        <v>2015</v>
      </c>
      <c r="N1796" t="b">
        <v>1</v>
      </c>
      <c r="O1796">
        <v>18</v>
      </c>
      <c r="P1796" t="b">
        <v>0</v>
      </c>
      <c r="Q1796" t="s">
        <v>8283</v>
      </c>
    </row>
    <row r="1797" spans="1:17" ht="44.25" x14ac:dyDescent="0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0">
        <f t="shared" si="84"/>
        <v>42628.288668981477</v>
      </c>
      <c r="L1797" s="10">
        <f t="shared" si="85"/>
        <v>42657.666666666672</v>
      </c>
      <c r="M1797">
        <f t="shared" si="86"/>
        <v>2016</v>
      </c>
      <c r="N1797" t="b">
        <v>1</v>
      </c>
      <c r="O1797">
        <v>81</v>
      </c>
      <c r="P1797" t="b">
        <v>0</v>
      </c>
      <c r="Q1797" t="s">
        <v>8283</v>
      </c>
    </row>
    <row r="1798" spans="1:17" ht="59" x14ac:dyDescent="0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0">
        <f t="shared" si="84"/>
        <v>42515.439421296294</v>
      </c>
      <c r="L1798" s="10">
        <f t="shared" si="85"/>
        <v>42575.439421296294</v>
      </c>
      <c r="M1798">
        <f t="shared" si="86"/>
        <v>2016</v>
      </c>
      <c r="N1798" t="b">
        <v>1</v>
      </c>
      <c r="O1798">
        <v>86</v>
      </c>
      <c r="P1798" t="b">
        <v>0</v>
      </c>
      <c r="Q1798" t="s">
        <v>8283</v>
      </c>
    </row>
    <row r="1799" spans="1:17" ht="44.25" x14ac:dyDescent="0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0">
        <f t="shared" si="84"/>
        <v>42689.56931712963</v>
      </c>
      <c r="L1799" s="10">
        <f t="shared" si="85"/>
        <v>42719.56931712963</v>
      </c>
      <c r="M1799">
        <f t="shared" si="86"/>
        <v>2016</v>
      </c>
      <c r="N1799" t="b">
        <v>1</v>
      </c>
      <c r="O1799">
        <v>140</v>
      </c>
      <c r="P1799" t="b">
        <v>0</v>
      </c>
      <c r="Q1799" t="s">
        <v>8283</v>
      </c>
    </row>
    <row r="1800" spans="1:17" ht="44.25" x14ac:dyDescent="0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0">
        <f t="shared" si="84"/>
        <v>42344.32677083333</v>
      </c>
      <c r="L1800" s="10">
        <f t="shared" si="85"/>
        <v>42404.32677083333</v>
      </c>
      <c r="M1800">
        <f t="shared" si="86"/>
        <v>2016</v>
      </c>
      <c r="N1800" t="b">
        <v>1</v>
      </c>
      <c r="O1800">
        <v>37</v>
      </c>
      <c r="P1800" t="b">
        <v>0</v>
      </c>
      <c r="Q1800" t="s">
        <v>8283</v>
      </c>
    </row>
    <row r="1801" spans="1:17" ht="29.5" x14ac:dyDescent="0.7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0">
        <f t="shared" si="84"/>
        <v>41934.842685185184</v>
      </c>
      <c r="L1801" s="10">
        <f t="shared" si="85"/>
        <v>41954.884351851855</v>
      </c>
      <c r="M1801">
        <f t="shared" si="86"/>
        <v>2014</v>
      </c>
      <c r="N1801" t="b">
        <v>1</v>
      </c>
      <c r="O1801">
        <v>6</v>
      </c>
      <c r="P1801" t="b">
        <v>0</v>
      </c>
      <c r="Q1801" t="s">
        <v>8283</v>
      </c>
    </row>
    <row r="1802" spans="1:17" ht="59" x14ac:dyDescent="0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0">
        <f t="shared" si="84"/>
        <v>42623.606134259258</v>
      </c>
      <c r="L1802" s="10">
        <f t="shared" si="85"/>
        <v>42653.606134259258</v>
      </c>
      <c r="M1802">
        <f t="shared" si="86"/>
        <v>2016</v>
      </c>
      <c r="N1802" t="b">
        <v>1</v>
      </c>
      <c r="O1802">
        <v>113</v>
      </c>
      <c r="P1802" t="b">
        <v>0</v>
      </c>
      <c r="Q1802" t="s">
        <v>8283</v>
      </c>
    </row>
    <row r="1803" spans="1:17" ht="59" x14ac:dyDescent="0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0">
        <f t="shared" si="84"/>
        <v>42321.660509259258</v>
      </c>
      <c r="L1803" s="10">
        <f t="shared" si="85"/>
        <v>42353.506944444445</v>
      </c>
      <c r="M1803">
        <f t="shared" si="86"/>
        <v>2015</v>
      </c>
      <c r="N1803" t="b">
        <v>1</v>
      </c>
      <c r="O1803">
        <v>37</v>
      </c>
      <c r="P1803" t="b">
        <v>0</v>
      </c>
      <c r="Q1803" t="s">
        <v>8283</v>
      </c>
    </row>
    <row r="1804" spans="1:17" ht="44.25" x14ac:dyDescent="0.7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0">
        <f t="shared" si="84"/>
        <v>42159.47256944445</v>
      </c>
      <c r="L1804" s="10">
        <f t="shared" si="85"/>
        <v>42182.915972222225</v>
      </c>
      <c r="M1804">
        <f t="shared" si="86"/>
        <v>2015</v>
      </c>
      <c r="N1804" t="b">
        <v>1</v>
      </c>
      <c r="O1804">
        <v>18</v>
      </c>
      <c r="P1804" t="b">
        <v>0</v>
      </c>
      <c r="Q1804" t="s">
        <v>8283</v>
      </c>
    </row>
    <row r="1805" spans="1:17" ht="44.25" x14ac:dyDescent="0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0">
        <f t="shared" si="84"/>
        <v>42018.071550925932</v>
      </c>
      <c r="L1805" s="10">
        <f t="shared" si="85"/>
        <v>42049.071550925932</v>
      </c>
      <c r="M1805">
        <f t="shared" si="86"/>
        <v>2015</v>
      </c>
      <c r="N1805" t="b">
        <v>1</v>
      </c>
      <c r="O1805">
        <v>75</v>
      </c>
      <c r="P1805" t="b">
        <v>0</v>
      </c>
      <c r="Q1805" t="s">
        <v>8283</v>
      </c>
    </row>
    <row r="1806" spans="1:17" ht="44.25" x14ac:dyDescent="0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0">
        <f t="shared" si="84"/>
        <v>42282.678287037037</v>
      </c>
      <c r="L1806" s="10">
        <f t="shared" si="85"/>
        <v>42322.719953703709</v>
      </c>
      <c r="M1806">
        <f t="shared" si="86"/>
        <v>2015</v>
      </c>
      <c r="N1806" t="b">
        <v>1</v>
      </c>
      <c r="O1806">
        <v>52</v>
      </c>
      <c r="P1806" t="b">
        <v>0</v>
      </c>
      <c r="Q1806" t="s">
        <v>8283</v>
      </c>
    </row>
    <row r="1807" spans="1:17" ht="44.25" x14ac:dyDescent="0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0">
        <f t="shared" si="84"/>
        <v>42247.803912037038</v>
      </c>
      <c r="L1807" s="10">
        <f t="shared" si="85"/>
        <v>42279.75</v>
      </c>
      <c r="M1807">
        <f t="shared" si="86"/>
        <v>2015</v>
      </c>
      <c r="N1807" t="b">
        <v>1</v>
      </c>
      <c r="O1807">
        <v>122</v>
      </c>
      <c r="P1807" t="b">
        <v>0</v>
      </c>
      <c r="Q1807" t="s">
        <v>8283</v>
      </c>
    </row>
    <row r="1808" spans="1:17" ht="44.25" x14ac:dyDescent="0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0">
        <f t="shared" si="84"/>
        <v>41877.638298611113</v>
      </c>
      <c r="L1808" s="10">
        <f t="shared" si="85"/>
        <v>41912.638298611113</v>
      </c>
      <c r="M1808">
        <f t="shared" si="86"/>
        <v>2014</v>
      </c>
      <c r="N1808" t="b">
        <v>1</v>
      </c>
      <c r="O1808">
        <v>8</v>
      </c>
      <c r="P1808" t="b">
        <v>0</v>
      </c>
      <c r="Q1808" t="s">
        <v>8283</v>
      </c>
    </row>
    <row r="1809" spans="1:17" ht="29.5" x14ac:dyDescent="0.7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0">
        <f t="shared" si="84"/>
        <v>41880.068437499998</v>
      </c>
      <c r="L1809" s="10">
        <f t="shared" si="85"/>
        <v>41910.068437499998</v>
      </c>
      <c r="M1809">
        <f t="shared" si="86"/>
        <v>2014</v>
      </c>
      <c r="N1809" t="b">
        <v>1</v>
      </c>
      <c r="O1809">
        <v>8</v>
      </c>
      <c r="P1809" t="b">
        <v>0</v>
      </c>
      <c r="Q1809" t="s">
        <v>8283</v>
      </c>
    </row>
    <row r="1810" spans="1:17" ht="44.25" x14ac:dyDescent="0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0">
        <f t="shared" si="84"/>
        <v>42742.680902777778</v>
      </c>
      <c r="L1810" s="10">
        <f t="shared" si="85"/>
        <v>42777.680902777778</v>
      </c>
      <c r="M1810">
        <f t="shared" si="86"/>
        <v>2017</v>
      </c>
      <c r="N1810" t="b">
        <v>1</v>
      </c>
      <c r="O1810">
        <v>96</v>
      </c>
      <c r="P1810" t="b">
        <v>0</v>
      </c>
      <c r="Q1810" t="s">
        <v>8283</v>
      </c>
    </row>
    <row r="1811" spans="1:17" ht="44.25" x14ac:dyDescent="0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0">
        <f t="shared" si="84"/>
        <v>42029.907858796301</v>
      </c>
      <c r="L1811" s="10">
        <f t="shared" si="85"/>
        <v>42064.907858796301</v>
      </c>
      <c r="M1811">
        <f t="shared" si="86"/>
        <v>2015</v>
      </c>
      <c r="N1811" t="b">
        <v>1</v>
      </c>
      <c r="O1811">
        <v>9</v>
      </c>
      <c r="P1811" t="b">
        <v>0</v>
      </c>
      <c r="Q1811" t="s">
        <v>8283</v>
      </c>
    </row>
    <row r="1812" spans="1:17" ht="44.25" x14ac:dyDescent="0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0">
        <f t="shared" si="84"/>
        <v>41860.91002314815</v>
      </c>
      <c r="L1812" s="10">
        <f t="shared" si="85"/>
        <v>41872.91002314815</v>
      </c>
      <c r="M1812">
        <f t="shared" si="86"/>
        <v>2014</v>
      </c>
      <c r="N1812" t="b">
        <v>0</v>
      </c>
      <c r="O1812">
        <v>2</v>
      </c>
      <c r="P1812" t="b">
        <v>0</v>
      </c>
      <c r="Q1812" t="s">
        <v>8283</v>
      </c>
    </row>
    <row r="1813" spans="1:17" ht="44.25" x14ac:dyDescent="0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0">
        <f t="shared" si="84"/>
        <v>41876.433680555558</v>
      </c>
      <c r="L1813" s="10">
        <f t="shared" si="85"/>
        <v>41936.166666666664</v>
      </c>
      <c r="M1813">
        <f t="shared" si="86"/>
        <v>2014</v>
      </c>
      <c r="N1813" t="b">
        <v>0</v>
      </c>
      <c r="O1813">
        <v>26</v>
      </c>
      <c r="P1813" t="b">
        <v>0</v>
      </c>
      <c r="Q1813" t="s">
        <v>8283</v>
      </c>
    </row>
    <row r="1814" spans="1:17" ht="44.25" x14ac:dyDescent="0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0">
        <f t="shared" si="84"/>
        <v>42524.318703703699</v>
      </c>
      <c r="L1814" s="10">
        <f t="shared" si="85"/>
        <v>42554.318703703699</v>
      </c>
      <c r="M1814">
        <f t="shared" si="86"/>
        <v>2016</v>
      </c>
      <c r="N1814" t="b">
        <v>0</v>
      </c>
      <c r="O1814">
        <v>23</v>
      </c>
      <c r="P1814" t="b">
        <v>0</v>
      </c>
      <c r="Q1814" t="s">
        <v>8283</v>
      </c>
    </row>
    <row r="1815" spans="1:17" ht="44.25" x14ac:dyDescent="0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0">
        <f t="shared" si="84"/>
        <v>41829.889027777775</v>
      </c>
      <c r="L1815" s="10">
        <f t="shared" si="85"/>
        <v>41859.889027777775</v>
      </c>
      <c r="M1815">
        <f t="shared" si="86"/>
        <v>2014</v>
      </c>
      <c r="N1815" t="b">
        <v>0</v>
      </c>
      <c r="O1815">
        <v>0</v>
      </c>
      <c r="P1815" t="b">
        <v>0</v>
      </c>
      <c r="Q1815" t="s">
        <v>8283</v>
      </c>
    </row>
    <row r="1816" spans="1:17" ht="44.25" x14ac:dyDescent="0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0">
        <f t="shared" si="84"/>
        <v>42033.314074074078</v>
      </c>
      <c r="L1816" s="10">
        <f t="shared" si="85"/>
        <v>42063.314074074078</v>
      </c>
      <c r="M1816">
        <f t="shared" si="86"/>
        <v>2015</v>
      </c>
      <c r="N1816" t="b">
        <v>0</v>
      </c>
      <c r="O1816">
        <v>140</v>
      </c>
      <c r="P1816" t="b">
        <v>0</v>
      </c>
      <c r="Q1816" t="s">
        <v>8283</v>
      </c>
    </row>
    <row r="1817" spans="1:17" ht="59" x14ac:dyDescent="0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0">
        <f t="shared" si="84"/>
        <v>42172.906678240746</v>
      </c>
      <c r="L1817" s="10">
        <f t="shared" si="85"/>
        <v>42186.906678240746</v>
      </c>
      <c r="M1817">
        <f t="shared" si="86"/>
        <v>2015</v>
      </c>
      <c r="N1817" t="b">
        <v>0</v>
      </c>
      <c r="O1817">
        <v>0</v>
      </c>
      <c r="P1817" t="b">
        <v>0</v>
      </c>
      <c r="Q1817" t="s">
        <v>8283</v>
      </c>
    </row>
    <row r="1818" spans="1:17" ht="44.25" x14ac:dyDescent="0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0">
        <f t="shared" si="84"/>
        <v>42548.876192129625</v>
      </c>
      <c r="L1818" s="10">
        <f t="shared" si="85"/>
        <v>42576.791666666672</v>
      </c>
      <c r="M1818">
        <f t="shared" si="86"/>
        <v>2016</v>
      </c>
      <c r="N1818" t="b">
        <v>0</v>
      </c>
      <c r="O1818">
        <v>6</v>
      </c>
      <c r="P1818" t="b">
        <v>0</v>
      </c>
      <c r="Q1818" t="s">
        <v>8283</v>
      </c>
    </row>
    <row r="1819" spans="1:17" ht="29.5" x14ac:dyDescent="0.7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0">
        <f t="shared" si="84"/>
        <v>42705.662118055552</v>
      </c>
      <c r="L1819" s="10">
        <f t="shared" si="85"/>
        <v>42765.290972222225</v>
      </c>
      <c r="M1819">
        <f t="shared" si="86"/>
        <v>2017</v>
      </c>
      <c r="N1819" t="b">
        <v>0</v>
      </c>
      <c r="O1819">
        <v>100</v>
      </c>
      <c r="P1819" t="b">
        <v>0</v>
      </c>
      <c r="Q1819" t="s">
        <v>8283</v>
      </c>
    </row>
    <row r="1820" spans="1:17" ht="29.5" x14ac:dyDescent="0.7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0">
        <f t="shared" si="84"/>
        <v>42067.234375</v>
      </c>
      <c r="L1820" s="10">
        <f t="shared" si="85"/>
        <v>42097.192708333328</v>
      </c>
      <c r="M1820">
        <f t="shared" si="86"/>
        <v>2015</v>
      </c>
      <c r="N1820" t="b">
        <v>0</v>
      </c>
      <c r="O1820">
        <v>0</v>
      </c>
      <c r="P1820" t="b">
        <v>0</v>
      </c>
      <c r="Q1820" t="s">
        <v>8283</v>
      </c>
    </row>
    <row r="1821" spans="1:17" ht="44.25" x14ac:dyDescent="0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0">
        <f t="shared" si="84"/>
        <v>41820.752268518518</v>
      </c>
      <c r="L1821" s="10">
        <f t="shared" si="85"/>
        <v>41850.752268518518</v>
      </c>
      <c r="M1821">
        <f t="shared" si="86"/>
        <v>2014</v>
      </c>
      <c r="N1821" t="b">
        <v>0</v>
      </c>
      <c r="O1821">
        <v>4</v>
      </c>
      <c r="P1821" t="b">
        <v>0</v>
      </c>
      <c r="Q1821" t="s">
        <v>8283</v>
      </c>
    </row>
    <row r="1822" spans="1:17" ht="59" x14ac:dyDescent="0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0">
        <f t="shared" si="84"/>
        <v>42065.084375000006</v>
      </c>
      <c r="L1822" s="10">
        <f t="shared" si="85"/>
        <v>42095.042708333334</v>
      </c>
      <c r="M1822">
        <f t="shared" si="86"/>
        <v>2015</v>
      </c>
      <c r="N1822" t="b">
        <v>0</v>
      </c>
      <c r="O1822">
        <v>8</v>
      </c>
      <c r="P1822" t="b">
        <v>0</v>
      </c>
      <c r="Q1822" t="s">
        <v>8283</v>
      </c>
    </row>
    <row r="1823" spans="1:17" ht="44.25" x14ac:dyDescent="0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0">
        <f t="shared" si="84"/>
        <v>40926.319062499999</v>
      </c>
      <c r="L1823" s="10">
        <f t="shared" si="85"/>
        <v>40971.319062499999</v>
      </c>
      <c r="M1823">
        <f t="shared" si="86"/>
        <v>2012</v>
      </c>
      <c r="N1823" t="b">
        <v>0</v>
      </c>
      <c r="O1823">
        <v>57</v>
      </c>
      <c r="P1823" t="b">
        <v>1</v>
      </c>
      <c r="Q1823" t="s">
        <v>8274</v>
      </c>
    </row>
    <row r="1824" spans="1:17" ht="29.5" x14ac:dyDescent="0.7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0">
        <f t="shared" si="84"/>
        <v>41634.797013888885</v>
      </c>
      <c r="L1824" s="10">
        <f t="shared" si="85"/>
        <v>41670.792361111111</v>
      </c>
      <c r="M1824">
        <f t="shared" si="86"/>
        <v>2014</v>
      </c>
      <c r="N1824" t="b">
        <v>0</v>
      </c>
      <c r="O1824">
        <v>11</v>
      </c>
      <c r="P1824" t="b">
        <v>1</v>
      </c>
      <c r="Q1824" t="s">
        <v>8274</v>
      </c>
    </row>
    <row r="1825" spans="1:17" ht="44.25" x14ac:dyDescent="0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0">
        <f t="shared" si="84"/>
        <v>41176.684907407405</v>
      </c>
      <c r="L1825" s="10">
        <f t="shared" si="85"/>
        <v>41206.684907407405</v>
      </c>
      <c r="M1825">
        <f t="shared" si="86"/>
        <v>2012</v>
      </c>
      <c r="N1825" t="b">
        <v>0</v>
      </c>
      <c r="O1825">
        <v>33</v>
      </c>
      <c r="P1825" t="b">
        <v>1</v>
      </c>
      <c r="Q1825" t="s">
        <v>8274</v>
      </c>
    </row>
    <row r="1826" spans="1:17" x14ac:dyDescent="0.7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0">
        <f t="shared" si="84"/>
        <v>41626.916284722225</v>
      </c>
      <c r="L1826" s="10">
        <f t="shared" si="85"/>
        <v>41647.088888888888</v>
      </c>
      <c r="M1826">
        <f t="shared" si="86"/>
        <v>2014</v>
      </c>
      <c r="N1826" t="b">
        <v>0</v>
      </c>
      <c r="O1826">
        <v>40</v>
      </c>
      <c r="P1826" t="b">
        <v>1</v>
      </c>
      <c r="Q1826" t="s">
        <v>8274</v>
      </c>
    </row>
    <row r="1827" spans="1:17" ht="44.25" x14ac:dyDescent="0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0">
        <f t="shared" si="84"/>
        <v>41443.83452546296</v>
      </c>
      <c r="L1827" s="10">
        <f t="shared" si="85"/>
        <v>41466.83452546296</v>
      </c>
      <c r="M1827">
        <f t="shared" si="86"/>
        <v>2013</v>
      </c>
      <c r="N1827" t="b">
        <v>0</v>
      </c>
      <c r="O1827">
        <v>50</v>
      </c>
      <c r="P1827" t="b">
        <v>1</v>
      </c>
      <c r="Q1827" t="s">
        <v>8274</v>
      </c>
    </row>
    <row r="1828" spans="1:17" ht="29.5" x14ac:dyDescent="0.7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0">
        <f t="shared" si="84"/>
        <v>41657.923807870371</v>
      </c>
      <c r="L1828" s="10">
        <f t="shared" si="85"/>
        <v>41687.923807870371</v>
      </c>
      <c r="M1828">
        <f t="shared" si="86"/>
        <v>2014</v>
      </c>
      <c r="N1828" t="b">
        <v>0</v>
      </c>
      <c r="O1828">
        <v>38</v>
      </c>
      <c r="P1828" t="b">
        <v>1</v>
      </c>
      <c r="Q1828" t="s">
        <v>8274</v>
      </c>
    </row>
    <row r="1829" spans="1:17" ht="44.25" x14ac:dyDescent="0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0">
        <f t="shared" si="84"/>
        <v>40555.325937499998</v>
      </c>
      <c r="L1829" s="10">
        <f t="shared" si="85"/>
        <v>40605.325937499998</v>
      </c>
      <c r="M1829">
        <f t="shared" si="86"/>
        <v>2011</v>
      </c>
      <c r="N1829" t="b">
        <v>0</v>
      </c>
      <c r="O1829">
        <v>96</v>
      </c>
      <c r="P1829" t="b">
        <v>1</v>
      </c>
      <c r="Q1829" t="s">
        <v>8274</v>
      </c>
    </row>
    <row r="1830" spans="1:17" ht="59" x14ac:dyDescent="0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0">
        <f t="shared" si="84"/>
        <v>41736.899652777778</v>
      </c>
      <c r="L1830" s="10">
        <f t="shared" si="85"/>
        <v>41768.916666666664</v>
      </c>
      <c r="M1830">
        <f t="shared" si="86"/>
        <v>2014</v>
      </c>
      <c r="N1830" t="b">
        <v>0</v>
      </c>
      <c r="O1830">
        <v>48</v>
      </c>
      <c r="P1830" t="b">
        <v>1</v>
      </c>
      <c r="Q1830" t="s">
        <v>8274</v>
      </c>
    </row>
    <row r="1831" spans="1:17" ht="44.25" x14ac:dyDescent="0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0">
        <f t="shared" si="84"/>
        <v>40516.087627314817</v>
      </c>
      <c r="L1831" s="10">
        <f t="shared" si="85"/>
        <v>40564.916666666664</v>
      </c>
      <c r="M1831">
        <f t="shared" si="86"/>
        <v>2011</v>
      </c>
      <c r="N1831" t="b">
        <v>0</v>
      </c>
      <c r="O1831">
        <v>33</v>
      </c>
      <c r="P1831" t="b">
        <v>1</v>
      </c>
      <c r="Q1831" t="s">
        <v>8274</v>
      </c>
    </row>
    <row r="1832" spans="1:17" ht="44.25" x14ac:dyDescent="0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0">
        <f t="shared" si="84"/>
        <v>41664.684108796297</v>
      </c>
      <c r="L1832" s="10">
        <f t="shared" si="85"/>
        <v>41694.684108796297</v>
      </c>
      <c r="M1832">
        <f t="shared" si="86"/>
        <v>2014</v>
      </c>
      <c r="N1832" t="b">
        <v>0</v>
      </c>
      <c r="O1832">
        <v>226</v>
      </c>
      <c r="P1832" t="b">
        <v>1</v>
      </c>
      <c r="Q1832" t="s">
        <v>8274</v>
      </c>
    </row>
    <row r="1833" spans="1:17" ht="44.25" x14ac:dyDescent="0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0">
        <f t="shared" si="84"/>
        <v>41026.996099537035</v>
      </c>
      <c r="L1833" s="10">
        <f t="shared" si="85"/>
        <v>41041.996099537035</v>
      </c>
      <c r="M1833">
        <f t="shared" si="86"/>
        <v>2012</v>
      </c>
      <c r="N1833" t="b">
        <v>0</v>
      </c>
      <c r="O1833">
        <v>14</v>
      </c>
      <c r="P1833" t="b">
        <v>1</v>
      </c>
      <c r="Q1833" t="s">
        <v>8274</v>
      </c>
    </row>
    <row r="1834" spans="1:17" ht="44.25" x14ac:dyDescent="0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0">
        <f t="shared" si="84"/>
        <v>40576.539664351854</v>
      </c>
      <c r="L1834" s="10">
        <f t="shared" si="85"/>
        <v>40606.539664351854</v>
      </c>
      <c r="M1834">
        <f t="shared" si="86"/>
        <v>2011</v>
      </c>
      <c r="N1834" t="b">
        <v>0</v>
      </c>
      <c r="O1834">
        <v>20</v>
      </c>
      <c r="P1834" t="b">
        <v>1</v>
      </c>
      <c r="Q1834" t="s">
        <v>8274</v>
      </c>
    </row>
    <row r="1835" spans="1:17" ht="44.25" x14ac:dyDescent="0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0">
        <f t="shared" si="84"/>
        <v>41303.044016203705</v>
      </c>
      <c r="L1835" s="10">
        <f t="shared" si="85"/>
        <v>41335.332638888889</v>
      </c>
      <c r="M1835">
        <f t="shared" si="86"/>
        <v>2013</v>
      </c>
      <c r="N1835" t="b">
        <v>0</v>
      </c>
      <c r="O1835">
        <v>25</v>
      </c>
      <c r="P1835" t="b">
        <v>1</v>
      </c>
      <c r="Q1835" t="s">
        <v>8274</v>
      </c>
    </row>
    <row r="1836" spans="1:17" ht="29.5" x14ac:dyDescent="0.7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0">
        <f t="shared" si="84"/>
        <v>41988.964062500003</v>
      </c>
      <c r="L1836" s="10">
        <f t="shared" si="85"/>
        <v>42028.964062500003</v>
      </c>
      <c r="M1836">
        <f t="shared" si="86"/>
        <v>2015</v>
      </c>
      <c r="N1836" t="b">
        <v>0</v>
      </c>
      <c r="O1836">
        <v>90</v>
      </c>
      <c r="P1836" t="b">
        <v>1</v>
      </c>
      <c r="Q1836" t="s">
        <v>8274</v>
      </c>
    </row>
    <row r="1837" spans="1:17" ht="59" x14ac:dyDescent="0.7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0">
        <f t="shared" si="84"/>
        <v>42430.702210648145</v>
      </c>
      <c r="L1837" s="10">
        <f t="shared" si="85"/>
        <v>42460.660543981481</v>
      </c>
      <c r="M1837">
        <f t="shared" si="86"/>
        <v>2016</v>
      </c>
      <c r="N1837" t="b">
        <v>0</v>
      </c>
      <c r="O1837">
        <v>11</v>
      </c>
      <c r="P1837" t="b">
        <v>1</v>
      </c>
      <c r="Q1837" t="s">
        <v>8274</v>
      </c>
    </row>
    <row r="1838" spans="1:17" ht="29.5" x14ac:dyDescent="0.7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0">
        <f t="shared" si="84"/>
        <v>41305.809363425928</v>
      </c>
      <c r="L1838" s="10">
        <f t="shared" si="85"/>
        <v>41322.809363425928</v>
      </c>
      <c r="M1838">
        <f t="shared" si="86"/>
        <v>2013</v>
      </c>
      <c r="N1838" t="b">
        <v>0</v>
      </c>
      <c r="O1838">
        <v>55</v>
      </c>
      <c r="P1838" t="b">
        <v>1</v>
      </c>
      <c r="Q1838" t="s">
        <v>8274</v>
      </c>
    </row>
    <row r="1839" spans="1:17" ht="59" x14ac:dyDescent="0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0">
        <f t="shared" si="84"/>
        <v>40926.047858796301</v>
      </c>
      <c r="L1839" s="10">
        <f t="shared" si="85"/>
        <v>40986.006192129629</v>
      </c>
      <c r="M1839">
        <f t="shared" si="86"/>
        <v>2012</v>
      </c>
      <c r="N1839" t="b">
        <v>0</v>
      </c>
      <c r="O1839">
        <v>30</v>
      </c>
      <c r="P1839" t="b">
        <v>1</v>
      </c>
      <c r="Q1839" t="s">
        <v>8274</v>
      </c>
    </row>
    <row r="1840" spans="1:17" ht="44.25" x14ac:dyDescent="0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0">
        <f t="shared" si="84"/>
        <v>40788.786539351851</v>
      </c>
      <c r="L1840" s="10">
        <f t="shared" si="85"/>
        <v>40817.125</v>
      </c>
      <c r="M1840">
        <f t="shared" si="86"/>
        <v>2011</v>
      </c>
      <c r="N1840" t="b">
        <v>0</v>
      </c>
      <c r="O1840">
        <v>28</v>
      </c>
      <c r="P1840" t="b">
        <v>1</v>
      </c>
      <c r="Q1840" t="s">
        <v>8274</v>
      </c>
    </row>
    <row r="1841" spans="1:17" ht="44.25" x14ac:dyDescent="0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0">
        <f t="shared" si="84"/>
        <v>42614.722013888888</v>
      </c>
      <c r="L1841" s="10">
        <f t="shared" si="85"/>
        <v>42644.722013888888</v>
      </c>
      <c r="M1841">
        <f t="shared" si="86"/>
        <v>2016</v>
      </c>
      <c r="N1841" t="b">
        <v>0</v>
      </c>
      <c r="O1841">
        <v>45</v>
      </c>
      <c r="P1841" t="b">
        <v>1</v>
      </c>
      <c r="Q1841" t="s">
        <v>8274</v>
      </c>
    </row>
    <row r="1842" spans="1:17" ht="44.25" x14ac:dyDescent="0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0">
        <f t="shared" si="84"/>
        <v>41382.096180555556</v>
      </c>
      <c r="L1842" s="10">
        <f t="shared" si="85"/>
        <v>41401.207638888889</v>
      </c>
      <c r="M1842">
        <f t="shared" si="86"/>
        <v>2013</v>
      </c>
      <c r="N1842" t="b">
        <v>0</v>
      </c>
      <c r="O1842">
        <v>13</v>
      </c>
      <c r="P1842" t="b">
        <v>1</v>
      </c>
      <c r="Q1842" t="s">
        <v>8274</v>
      </c>
    </row>
    <row r="1843" spans="1:17" ht="29.5" x14ac:dyDescent="0.7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0">
        <f t="shared" si="84"/>
        <v>41745.84542824074</v>
      </c>
      <c r="L1843" s="10">
        <f t="shared" si="85"/>
        <v>41779.207638888889</v>
      </c>
      <c r="M1843">
        <f t="shared" si="86"/>
        <v>2014</v>
      </c>
      <c r="N1843" t="b">
        <v>0</v>
      </c>
      <c r="O1843">
        <v>40</v>
      </c>
      <c r="P1843" t="b">
        <v>1</v>
      </c>
      <c r="Q1843" t="s">
        <v>8274</v>
      </c>
    </row>
    <row r="1844" spans="1:17" ht="44.25" x14ac:dyDescent="0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0">
        <f t="shared" si="84"/>
        <v>42031.631724537037</v>
      </c>
      <c r="L1844" s="10">
        <f t="shared" si="85"/>
        <v>42065.249305555553</v>
      </c>
      <c r="M1844">
        <f t="shared" si="86"/>
        <v>2015</v>
      </c>
      <c r="N1844" t="b">
        <v>0</v>
      </c>
      <c r="O1844">
        <v>21</v>
      </c>
      <c r="P1844" t="b">
        <v>1</v>
      </c>
      <c r="Q1844" t="s">
        <v>8274</v>
      </c>
    </row>
    <row r="1845" spans="1:17" ht="59" x14ac:dyDescent="0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0">
        <f t="shared" si="84"/>
        <v>40564.994837962964</v>
      </c>
      <c r="L1845" s="10">
        <f t="shared" si="85"/>
        <v>40594.994837962964</v>
      </c>
      <c r="M1845">
        <f t="shared" si="86"/>
        <v>2011</v>
      </c>
      <c r="N1845" t="b">
        <v>0</v>
      </c>
      <c r="O1845">
        <v>134</v>
      </c>
      <c r="P1845" t="b">
        <v>1</v>
      </c>
      <c r="Q1845" t="s">
        <v>8274</v>
      </c>
    </row>
    <row r="1846" spans="1:17" ht="44.25" x14ac:dyDescent="0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0">
        <f t="shared" si="84"/>
        <v>40666.973541666666</v>
      </c>
      <c r="L1846" s="10">
        <f t="shared" si="85"/>
        <v>40705.125</v>
      </c>
      <c r="M1846">
        <f t="shared" si="86"/>
        <v>2011</v>
      </c>
      <c r="N1846" t="b">
        <v>0</v>
      </c>
      <c r="O1846">
        <v>20</v>
      </c>
      <c r="P1846" t="b">
        <v>1</v>
      </c>
      <c r="Q1846" t="s">
        <v>8274</v>
      </c>
    </row>
    <row r="1847" spans="1:17" ht="88.5" x14ac:dyDescent="0.7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0">
        <f t="shared" si="84"/>
        <v>42523.333310185189</v>
      </c>
      <c r="L1847" s="10">
        <f t="shared" si="85"/>
        <v>42538.204861111109</v>
      </c>
      <c r="M1847">
        <f t="shared" si="86"/>
        <v>2016</v>
      </c>
      <c r="N1847" t="b">
        <v>0</v>
      </c>
      <c r="O1847">
        <v>19</v>
      </c>
      <c r="P1847" t="b">
        <v>1</v>
      </c>
      <c r="Q1847" t="s">
        <v>8274</v>
      </c>
    </row>
    <row r="1848" spans="1:17" ht="44.25" x14ac:dyDescent="0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0">
        <f t="shared" si="84"/>
        <v>41228.650196759263</v>
      </c>
      <c r="L1848" s="10">
        <f t="shared" si="85"/>
        <v>41258.650196759263</v>
      </c>
      <c r="M1848">
        <f t="shared" si="86"/>
        <v>2012</v>
      </c>
      <c r="N1848" t="b">
        <v>0</v>
      </c>
      <c r="O1848">
        <v>209</v>
      </c>
      <c r="P1848" t="b">
        <v>1</v>
      </c>
      <c r="Q1848" t="s">
        <v>8274</v>
      </c>
    </row>
    <row r="1849" spans="1:17" ht="59" x14ac:dyDescent="0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0">
        <f t="shared" si="84"/>
        <v>42094.236481481479</v>
      </c>
      <c r="L1849" s="10">
        <f t="shared" si="85"/>
        <v>42115.236481481479</v>
      </c>
      <c r="M1849">
        <f t="shared" si="86"/>
        <v>2015</v>
      </c>
      <c r="N1849" t="b">
        <v>0</v>
      </c>
      <c r="O1849">
        <v>38</v>
      </c>
      <c r="P1849" t="b">
        <v>1</v>
      </c>
      <c r="Q1849" t="s">
        <v>8274</v>
      </c>
    </row>
    <row r="1850" spans="1:17" ht="44.25" x14ac:dyDescent="0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0">
        <f t="shared" si="84"/>
        <v>40691.788055555553</v>
      </c>
      <c r="L1850" s="10">
        <f t="shared" si="85"/>
        <v>40755.290972222225</v>
      </c>
      <c r="M1850">
        <f t="shared" si="86"/>
        <v>2011</v>
      </c>
      <c r="N1850" t="b">
        <v>0</v>
      </c>
      <c r="O1850">
        <v>24</v>
      </c>
      <c r="P1850" t="b">
        <v>1</v>
      </c>
      <c r="Q1850" t="s">
        <v>8274</v>
      </c>
    </row>
    <row r="1851" spans="1:17" ht="29.5" x14ac:dyDescent="0.7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0">
        <f t="shared" si="84"/>
        <v>41169.845590277779</v>
      </c>
      <c r="L1851" s="10">
        <f t="shared" si="85"/>
        <v>41199.845590277779</v>
      </c>
      <c r="M1851">
        <f t="shared" si="86"/>
        <v>2012</v>
      </c>
      <c r="N1851" t="b">
        <v>0</v>
      </c>
      <c r="O1851">
        <v>8</v>
      </c>
      <c r="P1851" t="b">
        <v>1</v>
      </c>
      <c r="Q1851" t="s">
        <v>8274</v>
      </c>
    </row>
    <row r="1852" spans="1:17" ht="44.25" x14ac:dyDescent="0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0">
        <f t="shared" si="84"/>
        <v>41800.959490740745</v>
      </c>
      <c r="L1852" s="10">
        <f t="shared" si="85"/>
        <v>41830.959490740745</v>
      </c>
      <c r="M1852">
        <f t="shared" si="86"/>
        <v>2014</v>
      </c>
      <c r="N1852" t="b">
        <v>0</v>
      </c>
      <c r="O1852">
        <v>179</v>
      </c>
      <c r="P1852" t="b">
        <v>1</v>
      </c>
      <c r="Q1852" t="s">
        <v>8274</v>
      </c>
    </row>
    <row r="1853" spans="1:17" ht="44.25" x14ac:dyDescent="0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0">
        <f t="shared" si="84"/>
        <v>41827.906689814816</v>
      </c>
      <c r="L1853" s="10">
        <f t="shared" si="85"/>
        <v>41848.041666666664</v>
      </c>
      <c r="M1853">
        <f t="shared" si="86"/>
        <v>2014</v>
      </c>
      <c r="N1853" t="b">
        <v>0</v>
      </c>
      <c r="O1853">
        <v>26</v>
      </c>
      <c r="P1853" t="b">
        <v>1</v>
      </c>
      <c r="Q1853" t="s">
        <v>8274</v>
      </c>
    </row>
    <row r="1854" spans="1:17" ht="59" x14ac:dyDescent="0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0">
        <f t="shared" si="84"/>
        <v>42081.77143518519</v>
      </c>
      <c r="L1854" s="10">
        <f t="shared" si="85"/>
        <v>42119</v>
      </c>
      <c r="M1854">
        <f t="shared" si="86"/>
        <v>2015</v>
      </c>
      <c r="N1854" t="b">
        <v>0</v>
      </c>
      <c r="O1854">
        <v>131</v>
      </c>
      <c r="P1854" t="b">
        <v>1</v>
      </c>
      <c r="Q1854" t="s">
        <v>8274</v>
      </c>
    </row>
    <row r="1855" spans="1:17" ht="44.25" x14ac:dyDescent="0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0">
        <f t="shared" si="84"/>
        <v>41177.060381944444</v>
      </c>
      <c r="L1855" s="10">
        <f t="shared" si="85"/>
        <v>41227.102048611108</v>
      </c>
      <c r="M1855">
        <f t="shared" si="86"/>
        <v>2012</v>
      </c>
      <c r="N1855" t="b">
        <v>0</v>
      </c>
      <c r="O1855">
        <v>14</v>
      </c>
      <c r="P1855" t="b">
        <v>1</v>
      </c>
      <c r="Q1855" t="s">
        <v>8274</v>
      </c>
    </row>
    <row r="1856" spans="1:17" ht="44.25" x14ac:dyDescent="0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0">
        <f t="shared" si="84"/>
        <v>41388.021261574075</v>
      </c>
      <c r="L1856" s="10">
        <f t="shared" si="85"/>
        <v>41418.021261574075</v>
      </c>
      <c r="M1856">
        <f t="shared" si="86"/>
        <v>2013</v>
      </c>
      <c r="N1856" t="b">
        <v>0</v>
      </c>
      <c r="O1856">
        <v>174</v>
      </c>
      <c r="P1856" t="b">
        <v>1</v>
      </c>
      <c r="Q1856" t="s">
        <v>8274</v>
      </c>
    </row>
    <row r="1857" spans="1:17" ht="44.25" x14ac:dyDescent="0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0">
        <f t="shared" si="84"/>
        <v>41600.538657407407</v>
      </c>
      <c r="L1857" s="10">
        <f t="shared" si="85"/>
        <v>41645.538657407407</v>
      </c>
      <c r="M1857">
        <f t="shared" si="86"/>
        <v>2014</v>
      </c>
      <c r="N1857" t="b">
        <v>0</v>
      </c>
      <c r="O1857">
        <v>191</v>
      </c>
      <c r="P1857" t="b">
        <v>1</v>
      </c>
      <c r="Q1857" t="s">
        <v>8274</v>
      </c>
    </row>
    <row r="1858" spans="1:17" ht="59" x14ac:dyDescent="0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0">
        <f t="shared" si="84"/>
        <v>41817.854999999996</v>
      </c>
      <c r="L1858" s="10">
        <f t="shared" si="85"/>
        <v>41838.854999999996</v>
      </c>
      <c r="M1858">
        <f t="shared" si="86"/>
        <v>2014</v>
      </c>
      <c r="N1858" t="b">
        <v>0</v>
      </c>
      <c r="O1858">
        <v>38</v>
      </c>
      <c r="P1858" t="b">
        <v>1</v>
      </c>
      <c r="Q1858" t="s">
        <v>8274</v>
      </c>
    </row>
    <row r="1859" spans="1:17" ht="44.25" x14ac:dyDescent="0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0">
        <f t="shared" ref="K1859:K1922" si="87">(((J1859/60)/60)/24)+DATE(1970,1,1)</f>
        <v>41864.76866898148</v>
      </c>
      <c r="L1859" s="10">
        <f t="shared" ref="L1859:L1922" si="88">(((I1859/60)/60)/24)+DATE(1970,1,1)</f>
        <v>41894.76866898148</v>
      </c>
      <c r="M1859">
        <f t="shared" ref="M1859:M1922" si="89">YEAR(L1859)</f>
        <v>2014</v>
      </c>
      <c r="N1859" t="b">
        <v>0</v>
      </c>
      <c r="O1859">
        <v>22</v>
      </c>
      <c r="P1859" t="b">
        <v>1</v>
      </c>
      <c r="Q1859" t="s">
        <v>8274</v>
      </c>
    </row>
    <row r="1860" spans="1:17" ht="59" x14ac:dyDescent="0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0">
        <f t="shared" si="87"/>
        <v>40833.200474537036</v>
      </c>
      <c r="L1860" s="10">
        <f t="shared" si="88"/>
        <v>40893.242141203707</v>
      </c>
      <c r="M1860">
        <f t="shared" si="89"/>
        <v>2011</v>
      </c>
      <c r="N1860" t="b">
        <v>0</v>
      </c>
      <c r="O1860">
        <v>149</v>
      </c>
      <c r="P1860" t="b">
        <v>1</v>
      </c>
      <c r="Q1860" t="s">
        <v>8274</v>
      </c>
    </row>
    <row r="1861" spans="1:17" ht="29.5" x14ac:dyDescent="0.7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0">
        <f t="shared" si="87"/>
        <v>40778.770011574074</v>
      </c>
      <c r="L1861" s="10">
        <f t="shared" si="88"/>
        <v>40808.770011574074</v>
      </c>
      <c r="M1861">
        <f t="shared" si="89"/>
        <v>2011</v>
      </c>
      <c r="N1861" t="b">
        <v>0</v>
      </c>
      <c r="O1861">
        <v>56</v>
      </c>
      <c r="P1861" t="b">
        <v>1</v>
      </c>
      <c r="Q1861" t="s">
        <v>8274</v>
      </c>
    </row>
    <row r="1862" spans="1:17" ht="44.25" x14ac:dyDescent="0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0">
        <f t="shared" si="87"/>
        <v>41655.709305555552</v>
      </c>
      <c r="L1862" s="10">
        <f t="shared" si="88"/>
        <v>41676.709305555552</v>
      </c>
      <c r="M1862">
        <f t="shared" si="89"/>
        <v>2014</v>
      </c>
      <c r="N1862" t="b">
        <v>0</v>
      </c>
      <c r="O1862">
        <v>19</v>
      </c>
      <c r="P1862" t="b">
        <v>1</v>
      </c>
      <c r="Q1862" t="s">
        <v>8274</v>
      </c>
    </row>
    <row r="1863" spans="1:17" ht="44.25" x14ac:dyDescent="0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0">
        <f t="shared" si="87"/>
        <v>42000.300243055557</v>
      </c>
      <c r="L1863" s="10">
        <f t="shared" si="88"/>
        <v>42030.300243055557</v>
      </c>
      <c r="M1863">
        <f t="shared" si="89"/>
        <v>2015</v>
      </c>
      <c r="N1863" t="b">
        <v>0</v>
      </c>
      <c r="O1863">
        <v>0</v>
      </c>
      <c r="P1863" t="b">
        <v>0</v>
      </c>
      <c r="Q1863" t="s">
        <v>8281</v>
      </c>
    </row>
    <row r="1864" spans="1:17" ht="44.25" x14ac:dyDescent="0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0">
        <f t="shared" si="87"/>
        <v>42755.492754629624</v>
      </c>
      <c r="L1864" s="10">
        <f t="shared" si="88"/>
        <v>42802.3125</v>
      </c>
      <c r="M1864">
        <f t="shared" si="89"/>
        <v>2017</v>
      </c>
      <c r="N1864" t="b">
        <v>0</v>
      </c>
      <c r="O1864">
        <v>16</v>
      </c>
      <c r="P1864" t="b">
        <v>0</v>
      </c>
      <c r="Q1864" t="s">
        <v>8281</v>
      </c>
    </row>
    <row r="1865" spans="1:17" ht="44.25" x14ac:dyDescent="0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0">
        <f t="shared" si="87"/>
        <v>41772.797280092593</v>
      </c>
      <c r="L1865" s="10">
        <f t="shared" si="88"/>
        <v>41802.797280092593</v>
      </c>
      <c r="M1865">
        <f t="shared" si="89"/>
        <v>2014</v>
      </c>
      <c r="N1865" t="b">
        <v>0</v>
      </c>
      <c r="O1865">
        <v>2</v>
      </c>
      <c r="P1865" t="b">
        <v>0</v>
      </c>
      <c r="Q1865" t="s">
        <v>8281</v>
      </c>
    </row>
    <row r="1866" spans="1:17" ht="44.25" x14ac:dyDescent="0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0">
        <f t="shared" si="87"/>
        <v>41733.716435185182</v>
      </c>
      <c r="L1866" s="10">
        <f t="shared" si="88"/>
        <v>41763.716435185182</v>
      </c>
      <c r="M1866">
        <f t="shared" si="89"/>
        <v>2014</v>
      </c>
      <c r="N1866" t="b">
        <v>0</v>
      </c>
      <c r="O1866">
        <v>48</v>
      </c>
      <c r="P1866" t="b">
        <v>0</v>
      </c>
      <c r="Q1866" t="s">
        <v>8281</v>
      </c>
    </row>
    <row r="1867" spans="1:17" ht="59" x14ac:dyDescent="0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0">
        <f t="shared" si="87"/>
        <v>42645.367442129631</v>
      </c>
      <c r="L1867" s="10">
        <f t="shared" si="88"/>
        <v>42680.409108796302</v>
      </c>
      <c r="M1867">
        <f t="shared" si="89"/>
        <v>2016</v>
      </c>
      <c r="N1867" t="b">
        <v>0</v>
      </c>
      <c r="O1867">
        <v>2</v>
      </c>
      <c r="P1867" t="b">
        <v>0</v>
      </c>
      <c r="Q1867" t="s">
        <v>8281</v>
      </c>
    </row>
    <row r="1868" spans="1:17" ht="44.25" x14ac:dyDescent="0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0">
        <f t="shared" si="87"/>
        <v>42742.246493055558</v>
      </c>
      <c r="L1868" s="10">
        <f t="shared" si="88"/>
        <v>42795.166666666672</v>
      </c>
      <c r="M1868">
        <f t="shared" si="89"/>
        <v>2017</v>
      </c>
      <c r="N1868" t="b">
        <v>0</v>
      </c>
      <c r="O1868">
        <v>2</v>
      </c>
      <c r="P1868" t="b">
        <v>0</v>
      </c>
      <c r="Q1868" t="s">
        <v>8281</v>
      </c>
    </row>
    <row r="1869" spans="1:17" ht="44.25" x14ac:dyDescent="0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0">
        <f t="shared" si="87"/>
        <v>42649.924907407403</v>
      </c>
      <c r="L1869" s="10">
        <f t="shared" si="88"/>
        <v>42679.924907407403</v>
      </c>
      <c r="M1869">
        <f t="shared" si="89"/>
        <v>2016</v>
      </c>
      <c r="N1869" t="b">
        <v>0</v>
      </c>
      <c r="O1869">
        <v>1</v>
      </c>
      <c r="P1869" t="b">
        <v>0</v>
      </c>
      <c r="Q1869" t="s">
        <v>8281</v>
      </c>
    </row>
    <row r="1870" spans="1:17" ht="44.25" x14ac:dyDescent="0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0">
        <f t="shared" si="87"/>
        <v>42328.779224537036</v>
      </c>
      <c r="L1870" s="10">
        <f t="shared" si="88"/>
        <v>42353.332638888889</v>
      </c>
      <c r="M1870">
        <f t="shared" si="89"/>
        <v>2015</v>
      </c>
      <c r="N1870" t="b">
        <v>0</v>
      </c>
      <c r="O1870">
        <v>17</v>
      </c>
      <c r="P1870" t="b">
        <v>0</v>
      </c>
      <c r="Q1870" t="s">
        <v>8281</v>
      </c>
    </row>
    <row r="1871" spans="1:17" ht="44.25" x14ac:dyDescent="0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0">
        <f t="shared" si="87"/>
        <v>42709.002881944441</v>
      </c>
      <c r="L1871" s="10">
        <f t="shared" si="88"/>
        <v>42739.002881944441</v>
      </c>
      <c r="M1871">
        <f t="shared" si="89"/>
        <v>2017</v>
      </c>
      <c r="N1871" t="b">
        <v>0</v>
      </c>
      <c r="O1871">
        <v>0</v>
      </c>
      <c r="P1871" t="b">
        <v>0</v>
      </c>
      <c r="Q1871" t="s">
        <v>8281</v>
      </c>
    </row>
    <row r="1872" spans="1:17" ht="44.25" x14ac:dyDescent="0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0">
        <f t="shared" si="87"/>
        <v>42371.355729166666</v>
      </c>
      <c r="L1872" s="10">
        <f t="shared" si="88"/>
        <v>42400.178472222222</v>
      </c>
      <c r="M1872">
        <f t="shared" si="89"/>
        <v>2016</v>
      </c>
      <c r="N1872" t="b">
        <v>0</v>
      </c>
      <c r="O1872">
        <v>11</v>
      </c>
      <c r="P1872" t="b">
        <v>0</v>
      </c>
      <c r="Q1872" t="s">
        <v>8281</v>
      </c>
    </row>
    <row r="1873" spans="1:17" ht="59" x14ac:dyDescent="0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0">
        <f t="shared" si="87"/>
        <v>41923.783576388887</v>
      </c>
      <c r="L1873" s="10">
        <f t="shared" si="88"/>
        <v>41963.825243055559</v>
      </c>
      <c r="M1873">
        <f t="shared" si="89"/>
        <v>2014</v>
      </c>
      <c r="N1873" t="b">
        <v>0</v>
      </c>
      <c r="O1873">
        <v>95</v>
      </c>
      <c r="P1873" t="b">
        <v>0</v>
      </c>
      <c r="Q1873" t="s">
        <v>8281</v>
      </c>
    </row>
    <row r="1874" spans="1:17" ht="44.25" x14ac:dyDescent="0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0">
        <f t="shared" si="87"/>
        <v>42155.129652777774</v>
      </c>
      <c r="L1874" s="10">
        <f t="shared" si="88"/>
        <v>42185.129652777774</v>
      </c>
      <c r="M1874">
        <f t="shared" si="89"/>
        <v>2015</v>
      </c>
      <c r="N1874" t="b">
        <v>0</v>
      </c>
      <c r="O1874">
        <v>13</v>
      </c>
      <c r="P1874" t="b">
        <v>0</v>
      </c>
      <c r="Q1874" t="s">
        <v>8281</v>
      </c>
    </row>
    <row r="1875" spans="1:17" ht="44.25" x14ac:dyDescent="0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0">
        <f t="shared" si="87"/>
        <v>42164.615856481483</v>
      </c>
      <c r="L1875" s="10">
        <f t="shared" si="88"/>
        <v>42193.697916666672</v>
      </c>
      <c r="M1875">
        <f t="shared" si="89"/>
        <v>2015</v>
      </c>
      <c r="N1875" t="b">
        <v>0</v>
      </c>
      <c r="O1875">
        <v>2</v>
      </c>
      <c r="P1875" t="b">
        <v>0</v>
      </c>
      <c r="Q1875" t="s">
        <v>8281</v>
      </c>
    </row>
    <row r="1876" spans="1:17" ht="59" x14ac:dyDescent="0.7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0">
        <f t="shared" si="87"/>
        <v>42529.969131944439</v>
      </c>
      <c r="L1876" s="10">
        <f t="shared" si="88"/>
        <v>42549.969131944439</v>
      </c>
      <c r="M1876">
        <f t="shared" si="89"/>
        <v>2016</v>
      </c>
      <c r="N1876" t="b">
        <v>0</v>
      </c>
      <c r="O1876">
        <v>2</v>
      </c>
      <c r="P1876" t="b">
        <v>0</v>
      </c>
      <c r="Q1876" t="s">
        <v>8281</v>
      </c>
    </row>
    <row r="1877" spans="1:17" ht="44.25" x14ac:dyDescent="0.7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0">
        <f t="shared" si="87"/>
        <v>42528.899398148147</v>
      </c>
      <c r="L1877" s="10">
        <f t="shared" si="88"/>
        <v>42588.899398148147</v>
      </c>
      <c r="M1877">
        <f t="shared" si="89"/>
        <v>2016</v>
      </c>
      <c r="N1877" t="b">
        <v>0</v>
      </c>
      <c r="O1877">
        <v>3</v>
      </c>
      <c r="P1877" t="b">
        <v>0</v>
      </c>
      <c r="Q1877" t="s">
        <v>8281</v>
      </c>
    </row>
    <row r="1878" spans="1:17" ht="44.25" x14ac:dyDescent="0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0">
        <f t="shared" si="87"/>
        <v>41776.284780092588</v>
      </c>
      <c r="L1878" s="10">
        <f t="shared" si="88"/>
        <v>41806.284780092588</v>
      </c>
      <c r="M1878">
        <f t="shared" si="89"/>
        <v>2014</v>
      </c>
      <c r="N1878" t="b">
        <v>0</v>
      </c>
      <c r="O1878">
        <v>0</v>
      </c>
      <c r="P1878" t="b">
        <v>0</v>
      </c>
      <c r="Q1878" t="s">
        <v>8281</v>
      </c>
    </row>
    <row r="1879" spans="1:17" ht="44.25" x14ac:dyDescent="0.7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0">
        <f t="shared" si="87"/>
        <v>42035.029224537036</v>
      </c>
      <c r="L1879" s="10">
        <f t="shared" si="88"/>
        <v>42064.029224537036</v>
      </c>
      <c r="M1879">
        <f t="shared" si="89"/>
        <v>2015</v>
      </c>
      <c r="N1879" t="b">
        <v>0</v>
      </c>
      <c r="O1879">
        <v>0</v>
      </c>
      <c r="P1879" t="b">
        <v>0</v>
      </c>
      <c r="Q1879" t="s">
        <v>8281</v>
      </c>
    </row>
    <row r="1880" spans="1:17" ht="59" x14ac:dyDescent="0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0">
        <f t="shared" si="87"/>
        <v>41773.008738425924</v>
      </c>
      <c r="L1880" s="10">
        <f t="shared" si="88"/>
        <v>41803.008738425924</v>
      </c>
      <c r="M1880">
        <f t="shared" si="89"/>
        <v>2014</v>
      </c>
      <c r="N1880" t="b">
        <v>0</v>
      </c>
      <c r="O1880">
        <v>0</v>
      </c>
      <c r="P1880" t="b">
        <v>0</v>
      </c>
      <c r="Q1880" t="s">
        <v>8281</v>
      </c>
    </row>
    <row r="1881" spans="1:17" ht="44.25" x14ac:dyDescent="0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0">
        <f t="shared" si="87"/>
        <v>42413.649641203709</v>
      </c>
      <c r="L1881" s="10">
        <f t="shared" si="88"/>
        <v>42443.607974537037</v>
      </c>
      <c r="M1881">
        <f t="shared" si="89"/>
        <v>2016</v>
      </c>
      <c r="N1881" t="b">
        <v>0</v>
      </c>
      <c r="O1881">
        <v>2</v>
      </c>
      <c r="P1881" t="b">
        <v>0</v>
      </c>
      <c r="Q1881" t="s">
        <v>8281</v>
      </c>
    </row>
    <row r="1882" spans="1:17" ht="29.5" x14ac:dyDescent="0.7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0">
        <f t="shared" si="87"/>
        <v>42430.566898148143</v>
      </c>
      <c r="L1882" s="10">
        <f t="shared" si="88"/>
        <v>42459.525231481486</v>
      </c>
      <c r="M1882">
        <f t="shared" si="89"/>
        <v>2016</v>
      </c>
      <c r="N1882" t="b">
        <v>0</v>
      </c>
      <c r="O1882">
        <v>24</v>
      </c>
      <c r="P1882" t="b">
        <v>0</v>
      </c>
      <c r="Q1882" t="s">
        <v>8281</v>
      </c>
    </row>
    <row r="1883" spans="1:17" ht="44.25" x14ac:dyDescent="0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0">
        <f t="shared" si="87"/>
        <v>42043.152650462958</v>
      </c>
      <c r="L1883" s="10">
        <f t="shared" si="88"/>
        <v>42073.110983796301</v>
      </c>
      <c r="M1883">
        <f t="shared" si="89"/>
        <v>2015</v>
      </c>
      <c r="N1883" t="b">
        <v>0</v>
      </c>
      <c r="O1883">
        <v>70</v>
      </c>
      <c r="P1883" t="b">
        <v>1</v>
      </c>
      <c r="Q1883" t="s">
        <v>8277</v>
      </c>
    </row>
    <row r="1884" spans="1:17" ht="59" x14ac:dyDescent="0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0">
        <f t="shared" si="87"/>
        <v>41067.949212962965</v>
      </c>
      <c r="L1884" s="10">
        <f t="shared" si="88"/>
        <v>41100.991666666669</v>
      </c>
      <c r="M1884">
        <f t="shared" si="89"/>
        <v>2012</v>
      </c>
      <c r="N1884" t="b">
        <v>0</v>
      </c>
      <c r="O1884">
        <v>81</v>
      </c>
      <c r="P1884" t="b">
        <v>1</v>
      </c>
      <c r="Q1884" t="s">
        <v>8277</v>
      </c>
    </row>
    <row r="1885" spans="1:17" ht="44.25" x14ac:dyDescent="0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0">
        <f t="shared" si="87"/>
        <v>40977.948009259257</v>
      </c>
      <c r="L1885" s="10">
        <f t="shared" si="88"/>
        <v>41007.906342592592</v>
      </c>
      <c r="M1885">
        <f t="shared" si="89"/>
        <v>2012</v>
      </c>
      <c r="N1885" t="b">
        <v>0</v>
      </c>
      <c r="O1885">
        <v>32</v>
      </c>
      <c r="P1885" t="b">
        <v>1</v>
      </c>
      <c r="Q1885" t="s">
        <v>8277</v>
      </c>
    </row>
    <row r="1886" spans="1:17" ht="44.25" x14ac:dyDescent="0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0">
        <f t="shared" si="87"/>
        <v>41205.198321759257</v>
      </c>
      <c r="L1886" s="10">
        <f t="shared" si="88"/>
        <v>41240.5</v>
      </c>
      <c r="M1886">
        <f t="shared" si="89"/>
        <v>2012</v>
      </c>
      <c r="N1886" t="b">
        <v>0</v>
      </c>
      <c r="O1886">
        <v>26</v>
      </c>
      <c r="P1886" t="b">
        <v>1</v>
      </c>
      <c r="Q1886" t="s">
        <v>8277</v>
      </c>
    </row>
    <row r="1887" spans="1:17" ht="44.25" x14ac:dyDescent="0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0">
        <f t="shared" si="87"/>
        <v>41099.093865740739</v>
      </c>
      <c r="L1887" s="10">
        <f t="shared" si="88"/>
        <v>41131.916666666664</v>
      </c>
      <c r="M1887">
        <f t="shared" si="89"/>
        <v>2012</v>
      </c>
      <c r="N1887" t="b">
        <v>0</v>
      </c>
      <c r="O1887">
        <v>105</v>
      </c>
      <c r="P1887" t="b">
        <v>1</v>
      </c>
      <c r="Q1887" t="s">
        <v>8277</v>
      </c>
    </row>
    <row r="1888" spans="1:17" ht="44.25" x14ac:dyDescent="0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0">
        <f t="shared" si="87"/>
        <v>41925.906689814816</v>
      </c>
      <c r="L1888" s="10">
        <f t="shared" si="88"/>
        <v>41955.94835648148</v>
      </c>
      <c r="M1888">
        <f t="shared" si="89"/>
        <v>2014</v>
      </c>
      <c r="N1888" t="b">
        <v>0</v>
      </c>
      <c r="O1888">
        <v>29</v>
      </c>
      <c r="P1888" t="b">
        <v>1</v>
      </c>
      <c r="Q1888" t="s">
        <v>8277</v>
      </c>
    </row>
    <row r="1889" spans="1:17" ht="44.25" x14ac:dyDescent="0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0">
        <f t="shared" si="87"/>
        <v>42323.800138888888</v>
      </c>
      <c r="L1889" s="10">
        <f t="shared" si="88"/>
        <v>42341.895833333328</v>
      </c>
      <c r="M1889">
        <f t="shared" si="89"/>
        <v>2015</v>
      </c>
      <c r="N1889" t="b">
        <v>0</v>
      </c>
      <c r="O1889">
        <v>8</v>
      </c>
      <c r="P1889" t="b">
        <v>1</v>
      </c>
      <c r="Q1889" t="s">
        <v>8277</v>
      </c>
    </row>
    <row r="1890" spans="1:17" ht="59" x14ac:dyDescent="0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0">
        <f t="shared" si="87"/>
        <v>40299.239953703705</v>
      </c>
      <c r="L1890" s="10">
        <f t="shared" si="88"/>
        <v>40330.207638888889</v>
      </c>
      <c r="M1890">
        <f t="shared" si="89"/>
        <v>2010</v>
      </c>
      <c r="N1890" t="b">
        <v>0</v>
      </c>
      <c r="O1890">
        <v>89</v>
      </c>
      <c r="P1890" t="b">
        <v>1</v>
      </c>
      <c r="Q1890" t="s">
        <v>8277</v>
      </c>
    </row>
    <row r="1891" spans="1:17" ht="44.25" x14ac:dyDescent="0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0">
        <f t="shared" si="87"/>
        <v>41299.793356481481</v>
      </c>
      <c r="L1891" s="10">
        <f t="shared" si="88"/>
        <v>41344.751689814817</v>
      </c>
      <c r="M1891">
        <f t="shared" si="89"/>
        <v>2013</v>
      </c>
      <c r="N1891" t="b">
        <v>0</v>
      </c>
      <c r="O1891">
        <v>44</v>
      </c>
      <c r="P1891" t="b">
        <v>1</v>
      </c>
      <c r="Q1891" t="s">
        <v>8277</v>
      </c>
    </row>
    <row r="1892" spans="1:17" ht="44.25" x14ac:dyDescent="0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0">
        <f t="shared" si="87"/>
        <v>41228.786203703705</v>
      </c>
      <c r="L1892" s="10">
        <f t="shared" si="88"/>
        <v>41258.786203703705</v>
      </c>
      <c r="M1892">
        <f t="shared" si="89"/>
        <v>2012</v>
      </c>
      <c r="N1892" t="b">
        <v>0</v>
      </c>
      <c r="O1892">
        <v>246</v>
      </c>
      <c r="P1892" t="b">
        <v>1</v>
      </c>
      <c r="Q1892" t="s">
        <v>8277</v>
      </c>
    </row>
    <row r="1893" spans="1:17" ht="59" x14ac:dyDescent="0.7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0">
        <f t="shared" si="87"/>
        <v>40335.798078703701</v>
      </c>
      <c r="L1893" s="10">
        <f t="shared" si="88"/>
        <v>40381.25</v>
      </c>
      <c r="M1893">
        <f t="shared" si="89"/>
        <v>2010</v>
      </c>
      <c r="N1893" t="b">
        <v>0</v>
      </c>
      <c r="O1893">
        <v>120</v>
      </c>
      <c r="P1893" t="b">
        <v>1</v>
      </c>
      <c r="Q1893" t="s">
        <v>8277</v>
      </c>
    </row>
    <row r="1894" spans="1:17" ht="44.25" x14ac:dyDescent="0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0">
        <f t="shared" si="87"/>
        <v>40671.637511574074</v>
      </c>
      <c r="L1894" s="10">
        <f t="shared" si="88"/>
        <v>40701.637511574074</v>
      </c>
      <c r="M1894">
        <f t="shared" si="89"/>
        <v>2011</v>
      </c>
      <c r="N1894" t="b">
        <v>0</v>
      </c>
      <c r="O1894">
        <v>26</v>
      </c>
      <c r="P1894" t="b">
        <v>1</v>
      </c>
      <c r="Q1894" t="s">
        <v>8277</v>
      </c>
    </row>
    <row r="1895" spans="1:17" ht="44.25" x14ac:dyDescent="0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0">
        <f t="shared" si="87"/>
        <v>40632.94195601852</v>
      </c>
      <c r="L1895" s="10">
        <f t="shared" si="88"/>
        <v>40649.165972222225</v>
      </c>
      <c r="M1895">
        <f t="shared" si="89"/>
        <v>2011</v>
      </c>
      <c r="N1895" t="b">
        <v>0</v>
      </c>
      <c r="O1895">
        <v>45</v>
      </c>
      <c r="P1895" t="b">
        <v>1</v>
      </c>
      <c r="Q1895" t="s">
        <v>8277</v>
      </c>
    </row>
    <row r="1896" spans="1:17" ht="29.5" x14ac:dyDescent="0.7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0">
        <f t="shared" si="87"/>
        <v>40920.904895833337</v>
      </c>
      <c r="L1896" s="10">
        <f t="shared" si="88"/>
        <v>40951.904895833337</v>
      </c>
      <c r="M1896">
        <f t="shared" si="89"/>
        <v>2012</v>
      </c>
      <c r="N1896" t="b">
        <v>0</v>
      </c>
      <c r="O1896">
        <v>20</v>
      </c>
      <c r="P1896" t="b">
        <v>1</v>
      </c>
      <c r="Q1896" t="s">
        <v>8277</v>
      </c>
    </row>
    <row r="1897" spans="1:17" ht="59" x14ac:dyDescent="0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0">
        <f t="shared" si="87"/>
        <v>42267.746782407412</v>
      </c>
      <c r="L1897" s="10">
        <f t="shared" si="88"/>
        <v>42297.746782407412</v>
      </c>
      <c r="M1897">
        <f t="shared" si="89"/>
        <v>2015</v>
      </c>
      <c r="N1897" t="b">
        <v>0</v>
      </c>
      <c r="O1897">
        <v>47</v>
      </c>
      <c r="P1897" t="b">
        <v>1</v>
      </c>
      <c r="Q1897" t="s">
        <v>8277</v>
      </c>
    </row>
    <row r="1898" spans="1:17" ht="44.25" x14ac:dyDescent="0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0">
        <f t="shared" si="87"/>
        <v>40981.710243055553</v>
      </c>
      <c r="L1898" s="10">
        <f t="shared" si="88"/>
        <v>41011.710243055553</v>
      </c>
      <c r="M1898">
        <f t="shared" si="89"/>
        <v>2012</v>
      </c>
      <c r="N1898" t="b">
        <v>0</v>
      </c>
      <c r="O1898">
        <v>13</v>
      </c>
      <c r="P1898" t="b">
        <v>1</v>
      </c>
      <c r="Q1898" t="s">
        <v>8277</v>
      </c>
    </row>
    <row r="1899" spans="1:17" ht="44.25" x14ac:dyDescent="0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0">
        <f t="shared" si="87"/>
        <v>41680.583402777782</v>
      </c>
      <c r="L1899" s="10">
        <f t="shared" si="88"/>
        <v>41702.875</v>
      </c>
      <c r="M1899">
        <f t="shared" si="89"/>
        <v>2014</v>
      </c>
      <c r="N1899" t="b">
        <v>0</v>
      </c>
      <c r="O1899">
        <v>183</v>
      </c>
      <c r="P1899" t="b">
        <v>1</v>
      </c>
      <c r="Q1899" t="s">
        <v>8277</v>
      </c>
    </row>
    <row r="1900" spans="1:17" ht="44.25" x14ac:dyDescent="0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0">
        <f t="shared" si="87"/>
        <v>42366.192974537036</v>
      </c>
      <c r="L1900" s="10">
        <f t="shared" si="88"/>
        <v>42401.75</v>
      </c>
      <c r="M1900">
        <f t="shared" si="89"/>
        <v>2016</v>
      </c>
      <c r="N1900" t="b">
        <v>0</v>
      </c>
      <c r="O1900">
        <v>21</v>
      </c>
      <c r="P1900" t="b">
        <v>1</v>
      </c>
      <c r="Q1900" t="s">
        <v>8277</v>
      </c>
    </row>
    <row r="1901" spans="1:17" ht="44.25" x14ac:dyDescent="0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0">
        <f t="shared" si="87"/>
        <v>42058.941736111112</v>
      </c>
      <c r="L1901" s="10">
        <f t="shared" si="88"/>
        <v>42088.90006944444</v>
      </c>
      <c r="M1901">
        <f t="shared" si="89"/>
        <v>2015</v>
      </c>
      <c r="N1901" t="b">
        <v>0</v>
      </c>
      <c r="O1901">
        <v>42</v>
      </c>
      <c r="P1901" t="b">
        <v>1</v>
      </c>
      <c r="Q1901" t="s">
        <v>8277</v>
      </c>
    </row>
    <row r="1902" spans="1:17" ht="44.25" x14ac:dyDescent="0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0">
        <f t="shared" si="87"/>
        <v>41160.871886574074</v>
      </c>
      <c r="L1902" s="10">
        <f t="shared" si="88"/>
        <v>41188.415972222225</v>
      </c>
      <c r="M1902">
        <f t="shared" si="89"/>
        <v>2012</v>
      </c>
      <c r="N1902" t="b">
        <v>0</v>
      </c>
      <c r="O1902">
        <v>54</v>
      </c>
      <c r="P1902" t="b">
        <v>1</v>
      </c>
      <c r="Q1902" t="s">
        <v>8277</v>
      </c>
    </row>
    <row r="1903" spans="1:17" ht="44.25" x14ac:dyDescent="0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0">
        <f t="shared" si="87"/>
        <v>42116.54315972222</v>
      </c>
      <c r="L1903" s="10">
        <f t="shared" si="88"/>
        <v>42146.541666666672</v>
      </c>
      <c r="M1903">
        <f t="shared" si="89"/>
        <v>2015</v>
      </c>
      <c r="N1903" t="b">
        <v>0</v>
      </c>
      <c r="O1903">
        <v>25</v>
      </c>
      <c r="P1903" t="b">
        <v>0</v>
      </c>
      <c r="Q1903" t="s">
        <v>8292</v>
      </c>
    </row>
    <row r="1904" spans="1:17" ht="44.25" x14ac:dyDescent="0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0">
        <f t="shared" si="87"/>
        <v>42037.789895833332</v>
      </c>
      <c r="L1904" s="10">
        <f t="shared" si="88"/>
        <v>42067.789895833332</v>
      </c>
      <c r="M1904">
        <f t="shared" si="89"/>
        <v>2015</v>
      </c>
      <c r="N1904" t="b">
        <v>0</v>
      </c>
      <c r="O1904">
        <v>3</v>
      </c>
      <c r="P1904" t="b">
        <v>0</v>
      </c>
      <c r="Q1904" t="s">
        <v>8292</v>
      </c>
    </row>
    <row r="1905" spans="1:17" ht="44.25" x14ac:dyDescent="0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0">
        <f t="shared" si="87"/>
        <v>42702.770729166667</v>
      </c>
      <c r="L1905" s="10">
        <f t="shared" si="88"/>
        <v>42762.770729166667</v>
      </c>
      <c r="M1905">
        <f t="shared" si="89"/>
        <v>2017</v>
      </c>
      <c r="N1905" t="b">
        <v>0</v>
      </c>
      <c r="O1905">
        <v>41</v>
      </c>
      <c r="P1905" t="b">
        <v>0</v>
      </c>
      <c r="Q1905" t="s">
        <v>8292</v>
      </c>
    </row>
    <row r="1906" spans="1:17" ht="44.25" x14ac:dyDescent="0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0">
        <f t="shared" si="87"/>
        <v>42326.685428240744</v>
      </c>
      <c r="L1906" s="10">
        <f t="shared" si="88"/>
        <v>42371.685428240744</v>
      </c>
      <c r="M1906">
        <f t="shared" si="89"/>
        <v>2016</v>
      </c>
      <c r="N1906" t="b">
        <v>0</v>
      </c>
      <c r="O1906">
        <v>2</v>
      </c>
      <c r="P1906" t="b">
        <v>0</v>
      </c>
      <c r="Q1906" t="s">
        <v>8292</v>
      </c>
    </row>
    <row r="1907" spans="1:17" ht="59" x14ac:dyDescent="0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0">
        <f t="shared" si="87"/>
        <v>41859.925856481481</v>
      </c>
      <c r="L1907" s="10">
        <f t="shared" si="88"/>
        <v>41889.925856481481</v>
      </c>
      <c r="M1907">
        <f t="shared" si="89"/>
        <v>2014</v>
      </c>
      <c r="N1907" t="b">
        <v>0</v>
      </c>
      <c r="O1907">
        <v>4</v>
      </c>
      <c r="P1907" t="b">
        <v>0</v>
      </c>
      <c r="Q1907" t="s">
        <v>8292</v>
      </c>
    </row>
    <row r="1908" spans="1:17" ht="44.25" x14ac:dyDescent="0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0">
        <f t="shared" si="87"/>
        <v>42514.671099537038</v>
      </c>
      <c r="L1908" s="10">
        <f t="shared" si="88"/>
        <v>42544.671099537038</v>
      </c>
      <c r="M1908">
        <f t="shared" si="89"/>
        <v>2016</v>
      </c>
      <c r="N1908" t="b">
        <v>0</v>
      </c>
      <c r="O1908">
        <v>99</v>
      </c>
      <c r="P1908" t="b">
        <v>0</v>
      </c>
      <c r="Q1908" t="s">
        <v>8292</v>
      </c>
    </row>
    <row r="1909" spans="1:17" ht="44.25" x14ac:dyDescent="0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0">
        <f t="shared" si="87"/>
        <v>41767.587094907409</v>
      </c>
      <c r="L1909" s="10">
        <f t="shared" si="88"/>
        <v>41782.587094907409</v>
      </c>
      <c r="M1909">
        <f t="shared" si="89"/>
        <v>2014</v>
      </c>
      <c r="N1909" t="b">
        <v>0</v>
      </c>
      <c r="O1909">
        <v>4</v>
      </c>
      <c r="P1909" t="b">
        <v>0</v>
      </c>
      <c r="Q1909" t="s">
        <v>8292</v>
      </c>
    </row>
    <row r="1910" spans="1:17" ht="44.25" x14ac:dyDescent="0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0">
        <f t="shared" si="87"/>
        <v>42703.917824074073</v>
      </c>
      <c r="L1910" s="10">
        <f t="shared" si="88"/>
        <v>42733.917824074073</v>
      </c>
      <c r="M1910">
        <f t="shared" si="89"/>
        <v>2016</v>
      </c>
      <c r="N1910" t="b">
        <v>0</v>
      </c>
      <c r="O1910">
        <v>4</v>
      </c>
      <c r="P1910" t="b">
        <v>0</v>
      </c>
      <c r="Q1910" t="s">
        <v>8292</v>
      </c>
    </row>
    <row r="1911" spans="1:17" ht="44.25" x14ac:dyDescent="0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0">
        <f t="shared" si="87"/>
        <v>41905.429155092592</v>
      </c>
      <c r="L1911" s="10">
        <f t="shared" si="88"/>
        <v>41935.429155092592</v>
      </c>
      <c r="M1911">
        <f t="shared" si="89"/>
        <v>2014</v>
      </c>
      <c r="N1911" t="b">
        <v>0</v>
      </c>
      <c r="O1911">
        <v>38</v>
      </c>
      <c r="P1911" t="b">
        <v>0</v>
      </c>
      <c r="Q1911" t="s">
        <v>8292</v>
      </c>
    </row>
    <row r="1912" spans="1:17" ht="44.25" x14ac:dyDescent="0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0">
        <f t="shared" si="87"/>
        <v>42264.963159722218</v>
      </c>
      <c r="L1912" s="10">
        <f t="shared" si="88"/>
        <v>42308.947916666672</v>
      </c>
      <c r="M1912">
        <f t="shared" si="89"/>
        <v>2015</v>
      </c>
      <c r="N1912" t="b">
        <v>0</v>
      </c>
      <c r="O1912">
        <v>285</v>
      </c>
      <c r="P1912" t="b">
        <v>0</v>
      </c>
      <c r="Q1912" t="s">
        <v>8292</v>
      </c>
    </row>
    <row r="1913" spans="1:17" ht="59" x14ac:dyDescent="0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0">
        <f t="shared" si="87"/>
        <v>41830.033958333333</v>
      </c>
      <c r="L1913" s="10">
        <f t="shared" si="88"/>
        <v>41860.033958333333</v>
      </c>
      <c r="M1913">
        <f t="shared" si="89"/>
        <v>2014</v>
      </c>
      <c r="N1913" t="b">
        <v>0</v>
      </c>
      <c r="O1913">
        <v>1</v>
      </c>
      <c r="P1913" t="b">
        <v>0</v>
      </c>
      <c r="Q1913" t="s">
        <v>8292</v>
      </c>
    </row>
    <row r="1914" spans="1:17" ht="44.25" x14ac:dyDescent="0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0">
        <f t="shared" si="87"/>
        <v>42129.226388888885</v>
      </c>
      <c r="L1914" s="10">
        <f t="shared" si="88"/>
        <v>42159.226388888885</v>
      </c>
      <c r="M1914">
        <f t="shared" si="89"/>
        <v>2015</v>
      </c>
      <c r="N1914" t="b">
        <v>0</v>
      </c>
      <c r="O1914">
        <v>42</v>
      </c>
      <c r="P1914" t="b">
        <v>0</v>
      </c>
      <c r="Q1914" t="s">
        <v>8292</v>
      </c>
    </row>
    <row r="1915" spans="1:17" ht="29.5" x14ac:dyDescent="0.7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0">
        <f t="shared" si="87"/>
        <v>41890.511319444442</v>
      </c>
      <c r="L1915" s="10">
        <f t="shared" si="88"/>
        <v>41920.511319444442</v>
      </c>
      <c r="M1915">
        <f t="shared" si="89"/>
        <v>2014</v>
      </c>
      <c r="N1915" t="b">
        <v>0</v>
      </c>
      <c r="O1915">
        <v>26</v>
      </c>
      <c r="P1915" t="b">
        <v>0</v>
      </c>
      <c r="Q1915" t="s">
        <v>8292</v>
      </c>
    </row>
    <row r="1916" spans="1:17" ht="44.25" x14ac:dyDescent="0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0">
        <f t="shared" si="87"/>
        <v>41929.174456018518</v>
      </c>
      <c r="L1916" s="10">
        <f t="shared" si="88"/>
        <v>41944.165972222225</v>
      </c>
      <c r="M1916">
        <f t="shared" si="89"/>
        <v>2014</v>
      </c>
      <c r="N1916" t="b">
        <v>0</v>
      </c>
      <c r="O1916">
        <v>2</v>
      </c>
      <c r="P1916" t="b">
        <v>0</v>
      </c>
      <c r="Q1916" t="s">
        <v>8292</v>
      </c>
    </row>
    <row r="1917" spans="1:17" ht="44.25" x14ac:dyDescent="0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0">
        <f t="shared" si="87"/>
        <v>41864.04886574074</v>
      </c>
      <c r="L1917" s="10">
        <f t="shared" si="88"/>
        <v>41884.04886574074</v>
      </c>
      <c r="M1917">
        <f t="shared" si="89"/>
        <v>2014</v>
      </c>
      <c r="N1917" t="b">
        <v>0</v>
      </c>
      <c r="O1917">
        <v>4</v>
      </c>
      <c r="P1917" t="b">
        <v>0</v>
      </c>
      <c r="Q1917" t="s">
        <v>8292</v>
      </c>
    </row>
    <row r="1918" spans="1:17" ht="29.5" x14ac:dyDescent="0.7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0">
        <f t="shared" si="87"/>
        <v>42656.717303240745</v>
      </c>
      <c r="L1918" s="10">
        <f t="shared" si="88"/>
        <v>42681.758969907409</v>
      </c>
      <c r="M1918">
        <f t="shared" si="89"/>
        <v>2016</v>
      </c>
      <c r="N1918" t="b">
        <v>0</v>
      </c>
      <c r="O1918">
        <v>6</v>
      </c>
      <c r="P1918" t="b">
        <v>0</v>
      </c>
      <c r="Q1918" t="s">
        <v>8292</v>
      </c>
    </row>
    <row r="1919" spans="1:17" ht="29.5" x14ac:dyDescent="0.7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0">
        <f t="shared" si="87"/>
        <v>42746.270057870366</v>
      </c>
      <c r="L1919" s="10">
        <f t="shared" si="88"/>
        <v>42776.270057870366</v>
      </c>
      <c r="M1919">
        <f t="shared" si="89"/>
        <v>2017</v>
      </c>
      <c r="N1919" t="b">
        <v>0</v>
      </c>
      <c r="O1919">
        <v>70</v>
      </c>
      <c r="P1919" t="b">
        <v>0</v>
      </c>
      <c r="Q1919" t="s">
        <v>8292</v>
      </c>
    </row>
    <row r="1920" spans="1:17" ht="44.25" x14ac:dyDescent="0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0">
        <f t="shared" si="87"/>
        <v>41828.789942129632</v>
      </c>
      <c r="L1920" s="10">
        <f t="shared" si="88"/>
        <v>41863.789942129632</v>
      </c>
      <c r="M1920">
        <f t="shared" si="89"/>
        <v>2014</v>
      </c>
      <c r="N1920" t="b">
        <v>0</v>
      </c>
      <c r="O1920">
        <v>9</v>
      </c>
      <c r="P1920" t="b">
        <v>0</v>
      </c>
      <c r="Q1920" t="s">
        <v>8292</v>
      </c>
    </row>
    <row r="1921" spans="1:17" ht="44.25" x14ac:dyDescent="0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0">
        <f t="shared" si="87"/>
        <v>42113.875567129624</v>
      </c>
      <c r="L1921" s="10">
        <f t="shared" si="88"/>
        <v>42143.875567129624</v>
      </c>
      <c r="M1921">
        <f t="shared" si="89"/>
        <v>2015</v>
      </c>
      <c r="N1921" t="b">
        <v>0</v>
      </c>
      <c r="O1921">
        <v>8</v>
      </c>
      <c r="P1921" t="b">
        <v>0</v>
      </c>
      <c r="Q1921" t="s">
        <v>8292</v>
      </c>
    </row>
    <row r="1922" spans="1:17" ht="44.25" x14ac:dyDescent="0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0">
        <f t="shared" si="87"/>
        <v>42270.875706018516</v>
      </c>
      <c r="L1922" s="10">
        <f t="shared" si="88"/>
        <v>42298.958333333328</v>
      </c>
      <c r="M1922">
        <f t="shared" si="89"/>
        <v>2015</v>
      </c>
      <c r="N1922" t="b">
        <v>0</v>
      </c>
      <c r="O1922">
        <v>105</v>
      </c>
      <c r="P1922" t="b">
        <v>0</v>
      </c>
      <c r="Q1922" t="s">
        <v>8292</v>
      </c>
    </row>
    <row r="1923" spans="1:17" ht="29.5" x14ac:dyDescent="0.7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0">
        <f t="shared" ref="K1923:K1986" si="90">(((J1923/60)/60)/24)+DATE(1970,1,1)</f>
        <v>41074.221562500003</v>
      </c>
      <c r="L1923" s="10">
        <f t="shared" ref="L1923:L1986" si="91">(((I1923/60)/60)/24)+DATE(1970,1,1)</f>
        <v>41104.221562500003</v>
      </c>
      <c r="M1923">
        <f t="shared" ref="M1923:M1986" si="92">YEAR(L1923)</f>
        <v>2012</v>
      </c>
      <c r="N1923" t="b">
        <v>0</v>
      </c>
      <c r="O1923">
        <v>38</v>
      </c>
      <c r="P1923" t="b">
        <v>1</v>
      </c>
      <c r="Q1923" t="s">
        <v>8277</v>
      </c>
    </row>
    <row r="1924" spans="1:17" ht="44.25" x14ac:dyDescent="0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0">
        <f t="shared" si="90"/>
        <v>41590.255868055552</v>
      </c>
      <c r="L1924" s="10">
        <f t="shared" si="91"/>
        <v>41620.255868055552</v>
      </c>
      <c r="M1924">
        <f t="shared" si="92"/>
        <v>2013</v>
      </c>
      <c r="N1924" t="b">
        <v>0</v>
      </c>
      <c r="O1924">
        <v>64</v>
      </c>
      <c r="P1924" t="b">
        <v>1</v>
      </c>
      <c r="Q1924" t="s">
        <v>8277</v>
      </c>
    </row>
    <row r="1925" spans="1:17" ht="44.25" x14ac:dyDescent="0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0">
        <f t="shared" si="90"/>
        <v>40772.848749999997</v>
      </c>
      <c r="L1925" s="10">
        <f t="shared" si="91"/>
        <v>40813.207638888889</v>
      </c>
      <c r="M1925">
        <f t="shared" si="92"/>
        <v>2011</v>
      </c>
      <c r="N1925" t="b">
        <v>0</v>
      </c>
      <c r="O1925">
        <v>13</v>
      </c>
      <c r="P1925" t="b">
        <v>1</v>
      </c>
      <c r="Q1925" t="s">
        <v>8277</v>
      </c>
    </row>
    <row r="1926" spans="1:17" ht="59" x14ac:dyDescent="0.7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0">
        <f t="shared" si="90"/>
        <v>41626.761053240742</v>
      </c>
      <c r="L1926" s="10">
        <f t="shared" si="91"/>
        <v>41654.814583333333</v>
      </c>
      <c r="M1926">
        <f t="shared" si="92"/>
        <v>2014</v>
      </c>
      <c r="N1926" t="b">
        <v>0</v>
      </c>
      <c r="O1926">
        <v>33</v>
      </c>
      <c r="P1926" t="b">
        <v>1</v>
      </c>
      <c r="Q1926" t="s">
        <v>8277</v>
      </c>
    </row>
    <row r="1927" spans="1:17" ht="44.25" x14ac:dyDescent="0.7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0">
        <f t="shared" si="90"/>
        <v>41535.90148148148</v>
      </c>
      <c r="L1927" s="10">
        <f t="shared" si="91"/>
        <v>41558</v>
      </c>
      <c r="M1927">
        <f t="shared" si="92"/>
        <v>2013</v>
      </c>
      <c r="N1927" t="b">
        <v>0</v>
      </c>
      <c r="O1927">
        <v>52</v>
      </c>
      <c r="P1927" t="b">
        <v>1</v>
      </c>
      <c r="Q1927" t="s">
        <v>8277</v>
      </c>
    </row>
    <row r="1928" spans="1:17" ht="59" x14ac:dyDescent="0.7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0">
        <f t="shared" si="90"/>
        <v>40456.954351851848</v>
      </c>
      <c r="L1928" s="10">
        <f t="shared" si="91"/>
        <v>40484.018055555556</v>
      </c>
      <c r="M1928">
        <f t="shared" si="92"/>
        <v>2010</v>
      </c>
      <c r="N1928" t="b">
        <v>0</v>
      </c>
      <c r="O1928">
        <v>107</v>
      </c>
      <c r="P1928" t="b">
        <v>1</v>
      </c>
      <c r="Q1928" t="s">
        <v>8277</v>
      </c>
    </row>
    <row r="1929" spans="1:17" x14ac:dyDescent="0.7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0">
        <f t="shared" si="90"/>
        <v>40960.861562500002</v>
      </c>
      <c r="L1929" s="10">
        <f t="shared" si="91"/>
        <v>40976.207638888889</v>
      </c>
      <c r="M1929">
        <f t="shared" si="92"/>
        <v>2012</v>
      </c>
      <c r="N1929" t="b">
        <v>0</v>
      </c>
      <c r="O1929">
        <v>11</v>
      </c>
      <c r="P1929" t="b">
        <v>1</v>
      </c>
      <c r="Q1929" t="s">
        <v>8277</v>
      </c>
    </row>
    <row r="1930" spans="1:17" ht="29.5" x14ac:dyDescent="0.7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0">
        <f t="shared" si="90"/>
        <v>41371.648078703707</v>
      </c>
      <c r="L1930" s="10">
        <f t="shared" si="91"/>
        <v>41401.648078703707</v>
      </c>
      <c r="M1930">
        <f t="shared" si="92"/>
        <v>2013</v>
      </c>
      <c r="N1930" t="b">
        <v>0</v>
      </c>
      <c r="O1930">
        <v>34</v>
      </c>
      <c r="P1930" t="b">
        <v>1</v>
      </c>
      <c r="Q1930" t="s">
        <v>8277</v>
      </c>
    </row>
    <row r="1931" spans="1:17" ht="44.25" x14ac:dyDescent="0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0">
        <f t="shared" si="90"/>
        <v>40687.021597222221</v>
      </c>
      <c r="L1931" s="10">
        <f t="shared" si="91"/>
        <v>40729.021597222221</v>
      </c>
      <c r="M1931">
        <f t="shared" si="92"/>
        <v>2011</v>
      </c>
      <c r="N1931" t="b">
        <v>0</v>
      </c>
      <c r="O1931">
        <v>75</v>
      </c>
      <c r="P1931" t="b">
        <v>1</v>
      </c>
      <c r="Q1931" t="s">
        <v>8277</v>
      </c>
    </row>
    <row r="1932" spans="1:17" ht="29.5" x14ac:dyDescent="0.7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0">
        <f t="shared" si="90"/>
        <v>41402.558819444443</v>
      </c>
      <c r="L1932" s="10">
        <f t="shared" si="91"/>
        <v>41462.558819444443</v>
      </c>
      <c r="M1932">
        <f t="shared" si="92"/>
        <v>2013</v>
      </c>
      <c r="N1932" t="b">
        <v>0</v>
      </c>
      <c r="O1932">
        <v>26</v>
      </c>
      <c r="P1932" t="b">
        <v>1</v>
      </c>
      <c r="Q1932" t="s">
        <v>8277</v>
      </c>
    </row>
    <row r="1933" spans="1:17" ht="44.25" x14ac:dyDescent="0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0">
        <f t="shared" si="90"/>
        <v>41037.892465277779</v>
      </c>
      <c r="L1933" s="10">
        <f t="shared" si="91"/>
        <v>41051.145833333336</v>
      </c>
      <c r="M1933">
        <f t="shared" si="92"/>
        <v>2012</v>
      </c>
      <c r="N1933" t="b">
        <v>0</v>
      </c>
      <c r="O1933">
        <v>50</v>
      </c>
      <c r="P1933" t="b">
        <v>1</v>
      </c>
      <c r="Q1933" t="s">
        <v>8277</v>
      </c>
    </row>
    <row r="1934" spans="1:17" ht="59" x14ac:dyDescent="0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0">
        <f t="shared" si="90"/>
        <v>40911.809872685182</v>
      </c>
      <c r="L1934" s="10">
        <f t="shared" si="91"/>
        <v>40932.809872685182</v>
      </c>
      <c r="M1934">
        <f t="shared" si="92"/>
        <v>2012</v>
      </c>
      <c r="N1934" t="b">
        <v>0</v>
      </c>
      <c r="O1934">
        <v>80</v>
      </c>
      <c r="P1934" t="b">
        <v>1</v>
      </c>
      <c r="Q1934" t="s">
        <v>8277</v>
      </c>
    </row>
    <row r="1935" spans="1:17" ht="44.25" x14ac:dyDescent="0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0">
        <f t="shared" si="90"/>
        <v>41879.130868055552</v>
      </c>
      <c r="L1935" s="10">
        <f t="shared" si="91"/>
        <v>41909.130868055552</v>
      </c>
      <c r="M1935">
        <f t="shared" si="92"/>
        <v>2014</v>
      </c>
      <c r="N1935" t="b">
        <v>0</v>
      </c>
      <c r="O1935">
        <v>110</v>
      </c>
      <c r="P1935" t="b">
        <v>1</v>
      </c>
      <c r="Q1935" t="s">
        <v>8277</v>
      </c>
    </row>
    <row r="1936" spans="1:17" ht="44.25" x14ac:dyDescent="0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0">
        <f t="shared" si="90"/>
        <v>40865.867141203707</v>
      </c>
      <c r="L1936" s="10">
        <f t="shared" si="91"/>
        <v>40902.208333333336</v>
      </c>
      <c r="M1936">
        <f t="shared" si="92"/>
        <v>2011</v>
      </c>
      <c r="N1936" t="b">
        <v>0</v>
      </c>
      <c r="O1936">
        <v>77</v>
      </c>
      <c r="P1936" t="b">
        <v>1</v>
      </c>
      <c r="Q1936" t="s">
        <v>8277</v>
      </c>
    </row>
    <row r="1937" spans="1:17" ht="44.25" x14ac:dyDescent="0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0">
        <f t="shared" si="90"/>
        <v>41773.932534722226</v>
      </c>
      <c r="L1937" s="10">
        <f t="shared" si="91"/>
        <v>41811.207638888889</v>
      </c>
      <c r="M1937">
        <f t="shared" si="92"/>
        <v>2014</v>
      </c>
      <c r="N1937" t="b">
        <v>0</v>
      </c>
      <c r="O1937">
        <v>50</v>
      </c>
      <c r="P1937" t="b">
        <v>1</v>
      </c>
      <c r="Q1937" t="s">
        <v>8277</v>
      </c>
    </row>
    <row r="1938" spans="1:17" ht="44.25" x14ac:dyDescent="0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0">
        <f t="shared" si="90"/>
        <v>40852.889699074076</v>
      </c>
      <c r="L1938" s="10">
        <f t="shared" si="91"/>
        <v>40883.249305555553</v>
      </c>
      <c r="M1938">
        <f t="shared" si="92"/>
        <v>2011</v>
      </c>
      <c r="N1938" t="b">
        <v>0</v>
      </c>
      <c r="O1938">
        <v>145</v>
      </c>
      <c r="P1938" t="b">
        <v>1</v>
      </c>
      <c r="Q1938" t="s">
        <v>8277</v>
      </c>
    </row>
    <row r="1939" spans="1:17" ht="44.25" x14ac:dyDescent="0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0">
        <f t="shared" si="90"/>
        <v>41059.118993055556</v>
      </c>
      <c r="L1939" s="10">
        <f t="shared" si="91"/>
        <v>41075.165972222225</v>
      </c>
      <c r="M1939">
        <f t="shared" si="92"/>
        <v>2012</v>
      </c>
      <c r="N1939" t="b">
        <v>0</v>
      </c>
      <c r="O1939">
        <v>29</v>
      </c>
      <c r="P1939" t="b">
        <v>1</v>
      </c>
      <c r="Q1939" t="s">
        <v>8277</v>
      </c>
    </row>
    <row r="1940" spans="1:17" ht="44.25" x14ac:dyDescent="0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0">
        <f t="shared" si="90"/>
        <v>41426.259618055556</v>
      </c>
      <c r="L1940" s="10">
        <f t="shared" si="91"/>
        <v>41457.208333333336</v>
      </c>
      <c r="M1940">
        <f t="shared" si="92"/>
        <v>2013</v>
      </c>
      <c r="N1940" t="b">
        <v>0</v>
      </c>
      <c r="O1940">
        <v>114</v>
      </c>
      <c r="P1940" t="b">
        <v>1</v>
      </c>
      <c r="Q1940" t="s">
        <v>8277</v>
      </c>
    </row>
    <row r="1941" spans="1:17" ht="59" x14ac:dyDescent="0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0">
        <f t="shared" si="90"/>
        <v>41313.985046296293</v>
      </c>
      <c r="L1941" s="10">
        <f t="shared" si="91"/>
        <v>41343.943379629629</v>
      </c>
      <c r="M1941">
        <f t="shared" si="92"/>
        <v>2013</v>
      </c>
      <c r="N1941" t="b">
        <v>0</v>
      </c>
      <c r="O1941">
        <v>96</v>
      </c>
      <c r="P1941" t="b">
        <v>1</v>
      </c>
      <c r="Q1941" t="s">
        <v>8277</v>
      </c>
    </row>
    <row r="1942" spans="1:17" ht="44.25" x14ac:dyDescent="0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0">
        <f t="shared" si="90"/>
        <v>40670.507326388892</v>
      </c>
      <c r="L1942" s="10">
        <f t="shared" si="91"/>
        <v>40709.165972222225</v>
      </c>
      <c r="M1942">
        <f t="shared" si="92"/>
        <v>2011</v>
      </c>
      <c r="N1942" t="b">
        <v>0</v>
      </c>
      <c r="O1942">
        <v>31</v>
      </c>
      <c r="P1942" t="b">
        <v>1</v>
      </c>
      <c r="Q1942" t="s">
        <v>8277</v>
      </c>
    </row>
    <row r="1943" spans="1:17" ht="44.25" x14ac:dyDescent="0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0">
        <f t="shared" si="90"/>
        <v>41744.290868055556</v>
      </c>
      <c r="L1943" s="10">
        <f t="shared" si="91"/>
        <v>41774.290868055556</v>
      </c>
      <c r="M1943">
        <f t="shared" si="92"/>
        <v>2014</v>
      </c>
      <c r="N1943" t="b">
        <v>1</v>
      </c>
      <c r="O1943">
        <v>4883</v>
      </c>
      <c r="P1943" t="b">
        <v>1</v>
      </c>
      <c r="Q1943" t="s">
        <v>8293</v>
      </c>
    </row>
    <row r="1944" spans="1:17" ht="44.25" x14ac:dyDescent="0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0">
        <f t="shared" si="90"/>
        <v>40638.828009259261</v>
      </c>
      <c r="L1944" s="10">
        <f t="shared" si="91"/>
        <v>40728.828009259261</v>
      </c>
      <c r="M1944">
        <f t="shared" si="92"/>
        <v>2011</v>
      </c>
      <c r="N1944" t="b">
        <v>1</v>
      </c>
      <c r="O1944">
        <v>95</v>
      </c>
      <c r="P1944" t="b">
        <v>1</v>
      </c>
      <c r="Q1944" t="s">
        <v>8293</v>
      </c>
    </row>
    <row r="1945" spans="1:17" ht="44.25" x14ac:dyDescent="0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0">
        <f t="shared" si="90"/>
        <v>42548.269861111112</v>
      </c>
      <c r="L1945" s="10">
        <f t="shared" si="91"/>
        <v>42593.269861111112</v>
      </c>
      <c r="M1945">
        <f t="shared" si="92"/>
        <v>2016</v>
      </c>
      <c r="N1945" t="b">
        <v>1</v>
      </c>
      <c r="O1945">
        <v>2478</v>
      </c>
      <c r="P1945" t="b">
        <v>1</v>
      </c>
      <c r="Q1945" t="s">
        <v>8293</v>
      </c>
    </row>
    <row r="1946" spans="1:17" ht="59" x14ac:dyDescent="0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0">
        <f t="shared" si="90"/>
        <v>41730.584374999999</v>
      </c>
      <c r="L1946" s="10">
        <f t="shared" si="91"/>
        <v>41760.584374999999</v>
      </c>
      <c r="M1946">
        <f t="shared" si="92"/>
        <v>2014</v>
      </c>
      <c r="N1946" t="b">
        <v>1</v>
      </c>
      <c r="O1946">
        <v>1789</v>
      </c>
      <c r="P1946" t="b">
        <v>1</v>
      </c>
      <c r="Q1946" t="s">
        <v>8293</v>
      </c>
    </row>
    <row r="1947" spans="1:17" ht="44.25" x14ac:dyDescent="0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0">
        <f t="shared" si="90"/>
        <v>42157.251828703709</v>
      </c>
      <c r="L1947" s="10">
        <f t="shared" si="91"/>
        <v>42197.251828703709</v>
      </c>
      <c r="M1947">
        <f t="shared" si="92"/>
        <v>2015</v>
      </c>
      <c r="N1947" t="b">
        <v>1</v>
      </c>
      <c r="O1947">
        <v>680</v>
      </c>
      <c r="P1947" t="b">
        <v>1</v>
      </c>
      <c r="Q1947" t="s">
        <v>8293</v>
      </c>
    </row>
    <row r="1948" spans="1:17" ht="59" x14ac:dyDescent="0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0">
        <f t="shared" si="90"/>
        <v>41689.150011574071</v>
      </c>
      <c r="L1948" s="10">
        <f t="shared" si="91"/>
        <v>41749.108344907407</v>
      </c>
      <c r="M1948">
        <f t="shared" si="92"/>
        <v>2014</v>
      </c>
      <c r="N1948" t="b">
        <v>1</v>
      </c>
      <c r="O1948">
        <v>70</v>
      </c>
      <c r="P1948" t="b">
        <v>1</v>
      </c>
      <c r="Q1948" t="s">
        <v>8293</v>
      </c>
    </row>
    <row r="1949" spans="1:17" ht="59" x14ac:dyDescent="0.7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0">
        <f t="shared" si="90"/>
        <v>40102.918055555558</v>
      </c>
      <c r="L1949" s="10">
        <f t="shared" si="91"/>
        <v>40140.249305555553</v>
      </c>
      <c r="M1949">
        <f t="shared" si="92"/>
        <v>2009</v>
      </c>
      <c r="N1949" t="b">
        <v>1</v>
      </c>
      <c r="O1949">
        <v>23</v>
      </c>
      <c r="P1949" t="b">
        <v>1</v>
      </c>
      <c r="Q1949" t="s">
        <v>8293</v>
      </c>
    </row>
    <row r="1950" spans="1:17" ht="29.5" x14ac:dyDescent="0.7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0">
        <f t="shared" si="90"/>
        <v>42473.604270833333</v>
      </c>
      <c r="L1950" s="10">
        <f t="shared" si="91"/>
        <v>42527.709722222222</v>
      </c>
      <c r="M1950">
        <f t="shared" si="92"/>
        <v>2016</v>
      </c>
      <c r="N1950" t="b">
        <v>1</v>
      </c>
      <c r="O1950">
        <v>4245</v>
      </c>
      <c r="P1950" t="b">
        <v>1</v>
      </c>
      <c r="Q1950" t="s">
        <v>8293</v>
      </c>
    </row>
    <row r="1951" spans="1:17" ht="44.25" x14ac:dyDescent="0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0">
        <f t="shared" si="90"/>
        <v>41800.423043981478</v>
      </c>
      <c r="L1951" s="10">
        <f t="shared" si="91"/>
        <v>41830.423043981478</v>
      </c>
      <c r="M1951">
        <f t="shared" si="92"/>
        <v>2014</v>
      </c>
      <c r="N1951" t="b">
        <v>1</v>
      </c>
      <c r="O1951">
        <v>943</v>
      </c>
      <c r="P1951" t="b">
        <v>1</v>
      </c>
      <c r="Q1951" t="s">
        <v>8293</v>
      </c>
    </row>
    <row r="1952" spans="1:17" ht="44.25" x14ac:dyDescent="0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0">
        <f t="shared" si="90"/>
        <v>40624.181400462963</v>
      </c>
      <c r="L1952" s="10">
        <f t="shared" si="91"/>
        <v>40655.181400462963</v>
      </c>
      <c r="M1952">
        <f t="shared" si="92"/>
        <v>2011</v>
      </c>
      <c r="N1952" t="b">
        <v>1</v>
      </c>
      <c r="O1952">
        <v>1876</v>
      </c>
      <c r="P1952" t="b">
        <v>1</v>
      </c>
      <c r="Q1952" t="s">
        <v>8293</v>
      </c>
    </row>
    <row r="1953" spans="1:17" ht="44.25" x14ac:dyDescent="0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0">
        <f t="shared" si="90"/>
        <v>42651.420567129629</v>
      </c>
      <c r="L1953" s="10">
        <f t="shared" si="91"/>
        <v>42681.462233796294</v>
      </c>
      <c r="M1953">
        <f t="shared" si="92"/>
        <v>2016</v>
      </c>
      <c r="N1953" t="b">
        <v>1</v>
      </c>
      <c r="O1953">
        <v>834</v>
      </c>
      <c r="P1953" t="b">
        <v>1</v>
      </c>
      <c r="Q1953" t="s">
        <v>8293</v>
      </c>
    </row>
    <row r="1954" spans="1:17" ht="44.25" x14ac:dyDescent="0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0">
        <f t="shared" si="90"/>
        <v>41526.60665509259</v>
      </c>
      <c r="L1954" s="10">
        <f t="shared" si="91"/>
        <v>41563.60665509259</v>
      </c>
      <c r="M1954">
        <f t="shared" si="92"/>
        <v>2013</v>
      </c>
      <c r="N1954" t="b">
        <v>1</v>
      </c>
      <c r="O1954">
        <v>682</v>
      </c>
      <c r="P1954" t="b">
        <v>1</v>
      </c>
      <c r="Q1954" t="s">
        <v>8293</v>
      </c>
    </row>
    <row r="1955" spans="1:17" ht="44.25" x14ac:dyDescent="0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0">
        <f t="shared" si="90"/>
        <v>40941.199826388889</v>
      </c>
      <c r="L1955" s="10">
        <f t="shared" si="91"/>
        <v>40970.125</v>
      </c>
      <c r="M1955">
        <f t="shared" si="92"/>
        <v>2012</v>
      </c>
      <c r="N1955" t="b">
        <v>1</v>
      </c>
      <c r="O1955">
        <v>147</v>
      </c>
      <c r="P1955" t="b">
        <v>1</v>
      </c>
      <c r="Q1955" t="s">
        <v>8293</v>
      </c>
    </row>
    <row r="1956" spans="1:17" ht="29.5" x14ac:dyDescent="0.7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0">
        <f t="shared" si="90"/>
        <v>42394.580740740741</v>
      </c>
      <c r="L1956" s="10">
        <f t="shared" si="91"/>
        <v>42441.208333333328</v>
      </c>
      <c r="M1956">
        <f t="shared" si="92"/>
        <v>2016</v>
      </c>
      <c r="N1956" t="b">
        <v>1</v>
      </c>
      <c r="O1956">
        <v>415</v>
      </c>
      <c r="P1956" t="b">
        <v>1</v>
      </c>
      <c r="Q1956" t="s">
        <v>8293</v>
      </c>
    </row>
    <row r="1957" spans="1:17" ht="44.25" x14ac:dyDescent="0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0">
        <f t="shared" si="90"/>
        <v>41020.271770833337</v>
      </c>
      <c r="L1957" s="10">
        <f t="shared" si="91"/>
        <v>41052.791666666664</v>
      </c>
      <c r="M1957">
        <f t="shared" si="92"/>
        <v>2012</v>
      </c>
      <c r="N1957" t="b">
        <v>1</v>
      </c>
      <c r="O1957">
        <v>290</v>
      </c>
      <c r="P1957" t="b">
        <v>1</v>
      </c>
      <c r="Q1957" t="s">
        <v>8293</v>
      </c>
    </row>
    <row r="1958" spans="1:17" ht="44.25" x14ac:dyDescent="0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0">
        <f t="shared" si="90"/>
        <v>42067.923668981486</v>
      </c>
      <c r="L1958" s="10">
        <f t="shared" si="91"/>
        <v>42112.882002314815</v>
      </c>
      <c r="M1958">
        <f t="shared" si="92"/>
        <v>2015</v>
      </c>
      <c r="N1958" t="b">
        <v>1</v>
      </c>
      <c r="O1958">
        <v>365</v>
      </c>
      <c r="P1958" t="b">
        <v>1</v>
      </c>
      <c r="Q1958" t="s">
        <v>8293</v>
      </c>
    </row>
    <row r="1959" spans="1:17" ht="29.5" x14ac:dyDescent="0.7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0">
        <f t="shared" si="90"/>
        <v>41179.098530092589</v>
      </c>
      <c r="L1959" s="10">
        <f t="shared" si="91"/>
        <v>41209.098530092589</v>
      </c>
      <c r="M1959">
        <f t="shared" si="92"/>
        <v>2012</v>
      </c>
      <c r="N1959" t="b">
        <v>1</v>
      </c>
      <c r="O1959">
        <v>660</v>
      </c>
      <c r="P1959" t="b">
        <v>1</v>
      </c>
      <c r="Q1959" t="s">
        <v>8293</v>
      </c>
    </row>
    <row r="1960" spans="1:17" ht="44.25" x14ac:dyDescent="0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0">
        <f t="shared" si="90"/>
        <v>41326.987974537034</v>
      </c>
      <c r="L1960" s="10">
        <f t="shared" si="91"/>
        <v>41356.94630787037</v>
      </c>
      <c r="M1960">
        <f t="shared" si="92"/>
        <v>2013</v>
      </c>
      <c r="N1960" t="b">
        <v>1</v>
      </c>
      <c r="O1960">
        <v>1356</v>
      </c>
      <c r="P1960" t="b">
        <v>1</v>
      </c>
      <c r="Q1960" t="s">
        <v>8293</v>
      </c>
    </row>
    <row r="1961" spans="1:17" ht="59" x14ac:dyDescent="0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0">
        <f t="shared" si="90"/>
        <v>41871.845601851855</v>
      </c>
      <c r="L1961" s="10">
        <f t="shared" si="91"/>
        <v>41913</v>
      </c>
      <c r="M1961">
        <f t="shared" si="92"/>
        <v>2014</v>
      </c>
      <c r="N1961" t="b">
        <v>1</v>
      </c>
      <c r="O1961">
        <v>424</v>
      </c>
      <c r="P1961" t="b">
        <v>1</v>
      </c>
      <c r="Q1961" t="s">
        <v>8293</v>
      </c>
    </row>
    <row r="1962" spans="1:17" ht="44.25" x14ac:dyDescent="0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0">
        <f t="shared" si="90"/>
        <v>41964.362743055557</v>
      </c>
      <c r="L1962" s="10">
        <f t="shared" si="91"/>
        <v>41994.362743055557</v>
      </c>
      <c r="M1962">
        <f t="shared" si="92"/>
        <v>2014</v>
      </c>
      <c r="N1962" t="b">
        <v>1</v>
      </c>
      <c r="O1962">
        <v>33</v>
      </c>
      <c r="P1962" t="b">
        <v>1</v>
      </c>
      <c r="Q1962" t="s">
        <v>8293</v>
      </c>
    </row>
    <row r="1963" spans="1:17" ht="44.25" x14ac:dyDescent="0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0">
        <f t="shared" si="90"/>
        <v>41148.194641203707</v>
      </c>
      <c r="L1963" s="10">
        <f t="shared" si="91"/>
        <v>41188.165972222225</v>
      </c>
      <c r="M1963">
        <f t="shared" si="92"/>
        <v>2012</v>
      </c>
      <c r="N1963" t="b">
        <v>1</v>
      </c>
      <c r="O1963">
        <v>1633</v>
      </c>
      <c r="P1963" t="b">
        <v>1</v>
      </c>
      <c r="Q1963" t="s">
        <v>8293</v>
      </c>
    </row>
    <row r="1964" spans="1:17" ht="44.25" x14ac:dyDescent="0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0">
        <f t="shared" si="90"/>
        <v>41742.780509259261</v>
      </c>
      <c r="L1964" s="10">
        <f t="shared" si="91"/>
        <v>41772.780509259261</v>
      </c>
      <c r="M1964">
        <f t="shared" si="92"/>
        <v>2014</v>
      </c>
      <c r="N1964" t="b">
        <v>1</v>
      </c>
      <c r="O1964">
        <v>306</v>
      </c>
      <c r="P1964" t="b">
        <v>1</v>
      </c>
      <c r="Q1964" t="s">
        <v>8293</v>
      </c>
    </row>
    <row r="1965" spans="1:17" ht="59" x14ac:dyDescent="0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0">
        <f t="shared" si="90"/>
        <v>41863.429791666669</v>
      </c>
      <c r="L1965" s="10">
        <f t="shared" si="91"/>
        <v>41898.429791666669</v>
      </c>
      <c r="M1965">
        <f t="shared" si="92"/>
        <v>2014</v>
      </c>
      <c r="N1965" t="b">
        <v>1</v>
      </c>
      <c r="O1965">
        <v>205</v>
      </c>
      <c r="P1965" t="b">
        <v>1</v>
      </c>
      <c r="Q1965" t="s">
        <v>8293</v>
      </c>
    </row>
    <row r="1966" spans="1:17" ht="44.25" x14ac:dyDescent="0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0">
        <f t="shared" si="90"/>
        <v>42452.272824074069</v>
      </c>
      <c r="L1966" s="10">
        <f t="shared" si="91"/>
        <v>42482.272824074069</v>
      </c>
      <c r="M1966">
        <f t="shared" si="92"/>
        <v>2016</v>
      </c>
      <c r="N1966" t="b">
        <v>1</v>
      </c>
      <c r="O1966">
        <v>1281</v>
      </c>
      <c r="P1966" t="b">
        <v>1</v>
      </c>
      <c r="Q1966" t="s">
        <v>8293</v>
      </c>
    </row>
    <row r="1967" spans="1:17" ht="44.25" x14ac:dyDescent="0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0">
        <f t="shared" si="90"/>
        <v>40898.089236111111</v>
      </c>
      <c r="L1967" s="10">
        <f t="shared" si="91"/>
        <v>40920.041666666664</v>
      </c>
      <c r="M1967">
        <f t="shared" si="92"/>
        <v>2012</v>
      </c>
      <c r="N1967" t="b">
        <v>1</v>
      </c>
      <c r="O1967">
        <v>103</v>
      </c>
      <c r="P1967" t="b">
        <v>1</v>
      </c>
      <c r="Q1967" t="s">
        <v>8293</v>
      </c>
    </row>
    <row r="1968" spans="1:17" ht="44.25" x14ac:dyDescent="0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0">
        <f t="shared" si="90"/>
        <v>41835.540486111109</v>
      </c>
      <c r="L1968" s="10">
        <f t="shared" si="91"/>
        <v>41865.540486111109</v>
      </c>
      <c r="M1968">
        <f t="shared" si="92"/>
        <v>2014</v>
      </c>
      <c r="N1968" t="b">
        <v>1</v>
      </c>
      <c r="O1968">
        <v>1513</v>
      </c>
      <c r="P1968" t="b">
        <v>1</v>
      </c>
      <c r="Q1968" t="s">
        <v>8293</v>
      </c>
    </row>
    <row r="1969" spans="1:17" ht="44.25" x14ac:dyDescent="0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0">
        <f t="shared" si="90"/>
        <v>41730.663530092592</v>
      </c>
      <c r="L1969" s="10">
        <f t="shared" si="91"/>
        <v>41760.663530092592</v>
      </c>
      <c r="M1969">
        <f t="shared" si="92"/>
        <v>2014</v>
      </c>
      <c r="N1969" t="b">
        <v>1</v>
      </c>
      <c r="O1969">
        <v>405</v>
      </c>
      <c r="P1969" t="b">
        <v>1</v>
      </c>
      <c r="Q1969" t="s">
        <v>8293</v>
      </c>
    </row>
    <row r="1970" spans="1:17" ht="29.5" x14ac:dyDescent="0.7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0">
        <f t="shared" si="90"/>
        <v>42676.586979166663</v>
      </c>
      <c r="L1970" s="10">
        <f t="shared" si="91"/>
        <v>42707.628645833334</v>
      </c>
      <c r="M1970">
        <f t="shared" si="92"/>
        <v>2016</v>
      </c>
      <c r="N1970" t="b">
        <v>1</v>
      </c>
      <c r="O1970">
        <v>510</v>
      </c>
      <c r="P1970" t="b">
        <v>1</v>
      </c>
      <c r="Q1970" t="s">
        <v>8293</v>
      </c>
    </row>
    <row r="1971" spans="1:17" ht="44.25" x14ac:dyDescent="0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0">
        <f t="shared" si="90"/>
        <v>42557.792453703703</v>
      </c>
      <c r="L1971" s="10">
        <f t="shared" si="91"/>
        <v>42587.792453703703</v>
      </c>
      <c r="M1971">
        <f t="shared" si="92"/>
        <v>2016</v>
      </c>
      <c r="N1971" t="b">
        <v>1</v>
      </c>
      <c r="O1971">
        <v>1887</v>
      </c>
      <c r="P1971" t="b">
        <v>1</v>
      </c>
      <c r="Q1971" t="s">
        <v>8293</v>
      </c>
    </row>
    <row r="1972" spans="1:17" ht="44.25" x14ac:dyDescent="0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0">
        <f t="shared" si="90"/>
        <v>41324.193298611113</v>
      </c>
      <c r="L1972" s="10">
        <f t="shared" si="91"/>
        <v>41384.151631944449</v>
      </c>
      <c r="M1972">
        <f t="shared" si="92"/>
        <v>2013</v>
      </c>
      <c r="N1972" t="b">
        <v>1</v>
      </c>
      <c r="O1972">
        <v>701</v>
      </c>
      <c r="P1972" t="b">
        <v>1</v>
      </c>
      <c r="Q1972" t="s">
        <v>8293</v>
      </c>
    </row>
    <row r="1973" spans="1:17" ht="44.25" x14ac:dyDescent="0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0">
        <f t="shared" si="90"/>
        <v>41561.500706018516</v>
      </c>
      <c r="L1973" s="10">
        <f t="shared" si="91"/>
        <v>41593.166666666664</v>
      </c>
      <c r="M1973">
        <f t="shared" si="92"/>
        <v>2013</v>
      </c>
      <c r="N1973" t="b">
        <v>1</v>
      </c>
      <c r="O1973">
        <v>3863</v>
      </c>
      <c r="P1973" t="b">
        <v>1</v>
      </c>
      <c r="Q1973" t="s">
        <v>8293</v>
      </c>
    </row>
    <row r="1974" spans="1:17" ht="44.25" x14ac:dyDescent="0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0">
        <f t="shared" si="90"/>
        <v>41201.012083333335</v>
      </c>
      <c r="L1974" s="10">
        <f t="shared" si="91"/>
        <v>41231.053749999999</v>
      </c>
      <c r="M1974">
        <f t="shared" si="92"/>
        <v>2012</v>
      </c>
      <c r="N1974" t="b">
        <v>1</v>
      </c>
      <c r="O1974">
        <v>238</v>
      </c>
      <c r="P1974" t="b">
        <v>1</v>
      </c>
      <c r="Q1974" t="s">
        <v>8293</v>
      </c>
    </row>
    <row r="1975" spans="1:17" ht="44.25" x14ac:dyDescent="0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0">
        <f t="shared" si="90"/>
        <v>42549.722962962958</v>
      </c>
      <c r="L1975" s="10">
        <f t="shared" si="91"/>
        <v>42588.291666666672</v>
      </c>
      <c r="M1975">
        <f t="shared" si="92"/>
        <v>2016</v>
      </c>
      <c r="N1975" t="b">
        <v>1</v>
      </c>
      <c r="O1975">
        <v>2051</v>
      </c>
      <c r="P1975" t="b">
        <v>1</v>
      </c>
      <c r="Q1975" t="s">
        <v>8293</v>
      </c>
    </row>
    <row r="1976" spans="1:17" ht="44.25" x14ac:dyDescent="0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0">
        <f t="shared" si="90"/>
        <v>41445.334131944444</v>
      </c>
      <c r="L1976" s="10">
        <f t="shared" si="91"/>
        <v>41505.334131944444</v>
      </c>
      <c r="M1976">
        <f t="shared" si="92"/>
        <v>2013</v>
      </c>
      <c r="N1976" t="b">
        <v>1</v>
      </c>
      <c r="O1976">
        <v>402</v>
      </c>
      <c r="P1976" t="b">
        <v>1</v>
      </c>
      <c r="Q1976" t="s">
        <v>8293</v>
      </c>
    </row>
    <row r="1977" spans="1:17" ht="29.5" x14ac:dyDescent="0.7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0">
        <f t="shared" si="90"/>
        <v>41313.755219907405</v>
      </c>
      <c r="L1977" s="10">
        <f t="shared" si="91"/>
        <v>41343.755219907405</v>
      </c>
      <c r="M1977">
        <f t="shared" si="92"/>
        <v>2013</v>
      </c>
      <c r="N1977" t="b">
        <v>1</v>
      </c>
      <c r="O1977">
        <v>253</v>
      </c>
      <c r="P1977" t="b">
        <v>1</v>
      </c>
      <c r="Q1977" t="s">
        <v>8293</v>
      </c>
    </row>
    <row r="1978" spans="1:17" ht="29.5" x14ac:dyDescent="0.7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0">
        <f t="shared" si="90"/>
        <v>41438.899594907409</v>
      </c>
      <c r="L1978" s="10">
        <f t="shared" si="91"/>
        <v>41468.899594907409</v>
      </c>
      <c r="M1978">
        <f t="shared" si="92"/>
        <v>2013</v>
      </c>
      <c r="N1978" t="b">
        <v>1</v>
      </c>
      <c r="O1978">
        <v>473</v>
      </c>
      <c r="P1978" t="b">
        <v>1</v>
      </c>
      <c r="Q1978" t="s">
        <v>8293</v>
      </c>
    </row>
    <row r="1979" spans="1:17" ht="44.25" x14ac:dyDescent="0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0">
        <f t="shared" si="90"/>
        <v>42311.216898148152</v>
      </c>
      <c r="L1979" s="10">
        <f t="shared" si="91"/>
        <v>42357.332638888889</v>
      </c>
      <c r="M1979">
        <f t="shared" si="92"/>
        <v>2015</v>
      </c>
      <c r="N1979" t="b">
        <v>1</v>
      </c>
      <c r="O1979">
        <v>821</v>
      </c>
      <c r="P1979" t="b">
        <v>1</v>
      </c>
      <c r="Q1979" t="s">
        <v>8293</v>
      </c>
    </row>
    <row r="1980" spans="1:17" ht="44.25" x14ac:dyDescent="0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0">
        <f t="shared" si="90"/>
        <v>41039.225601851853</v>
      </c>
      <c r="L1980" s="10">
        <f t="shared" si="91"/>
        <v>41072.291666666664</v>
      </c>
      <c r="M1980">
        <f t="shared" si="92"/>
        <v>2012</v>
      </c>
      <c r="N1980" t="b">
        <v>1</v>
      </c>
      <c r="O1980">
        <v>388</v>
      </c>
      <c r="P1980" t="b">
        <v>1</v>
      </c>
      <c r="Q1980" t="s">
        <v>8293</v>
      </c>
    </row>
    <row r="1981" spans="1:17" ht="44.25" x14ac:dyDescent="0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0">
        <f t="shared" si="90"/>
        <v>42290.460023148145</v>
      </c>
      <c r="L1981" s="10">
        <f t="shared" si="91"/>
        <v>42327.207638888889</v>
      </c>
      <c r="M1981">
        <f t="shared" si="92"/>
        <v>2015</v>
      </c>
      <c r="N1981" t="b">
        <v>1</v>
      </c>
      <c r="O1981">
        <v>813</v>
      </c>
      <c r="P1981" t="b">
        <v>1</v>
      </c>
      <c r="Q1981" t="s">
        <v>8293</v>
      </c>
    </row>
    <row r="1982" spans="1:17" ht="29.5" x14ac:dyDescent="0.7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0">
        <f t="shared" si="90"/>
        <v>42423.542384259257</v>
      </c>
      <c r="L1982" s="10">
        <f t="shared" si="91"/>
        <v>42463.500717592593</v>
      </c>
      <c r="M1982">
        <f t="shared" si="92"/>
        <v>2016</v>
      </c>
      <c r="N1982" t="b">
        <v>1</v>
      </c>
      <c r="O1982">
        <v>1945</v>
      </c>
      <c r="P1982" t="b">
        <v>1</v>
      </c>
      <c r="Q1982" t="s">
        <v>8293</v>
      </c>
    </row>
    <row r="1983" spans="1:17" ht="44.25" x14ac:dyDescent="0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0">
        <f t="shared" si="90"/>
        <v>41799.725289351853</v>
      </c>
      <c r="L1983" s="10">
        <f t="shared" si="91"/>
        <v>41829.725289351853</v>
      </c>
      <c r="M1983">
        <f t="shared" si="92"/>
        <v>2014</v>
      </c>
      <c r="N1983" t="b">
        <v>0</v>
      </c>
      <c r="O1983">
        <v>12</v>
      </c>
      <c r="P1983" t="b">
        <v>0</v>
      </c>
      <c r="Q1983" t="s">
        <v>8294</v>
      </c>
    </row>
    <row r="1984" spans="1:17" ht="44.25" x14ac:dyDescent="0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0">
        <f t="shared" si="90"/>
        <v>42678.586655092593</v>
      </c>
      <c r="L1984" s="10">
        <f t="shared" si="91"/>
        <v>42708.628321759257</v>
      </c>
      <c r="M1984">
        <f t="shared" si="92"/>
        <v>2016</v>
      </c>
      <c r="N1984" t="b">
        <v>0</v>
      </c>
      <c r="O1984">
        <v>0</v>
      </c>
      <c r="P1984" t="b">
        <v>0</v>
      </c>
      <c r="Q1984" t="s">
        <v>8294</v>
      </c>
    </row>
    <row r="1985" spans="1:17" ht="44.25" x14ac:dyDescent="0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0">
        <f t="shared" si="90"/>
        <v>42593.011782407411</v>
      </c>
      <c r="L1985" s="10">
        <f t="shared" si="91"/>
        <v>42615.291666666672</v>
      </c>
      <c r="M1985">
        <f t="shared" si="92"/>
        <v>2016</v>
      </c>
      <c r="N1985" t="b">
        <v>0</v>
      </c>
      <c r="O1985">
        <v>16</v>
      </c>
      <c r="P1985" t="b">
        <v>0</v>
      </c>
      <c r="Q1985" t="s">
        <v>8294</v>
      </c>
    </row>
    <row r="1986" spans="1:17" ht="59" x14ac:dyDescent="0.7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0">
        <f t="shared" si="90"/>
        <v>41913.790289351848</v>
      </c>
      <c r="L1986" s="10">
        <f t="shared" si="91"/>
        <v>41973.831956018519</v>
      </c>
      <c r="M1986">
        <f t="shared" si="92"/>
        <v>2014</v>
      </c>
      <c r="N1986" t="b">
        <v>0</v>
      </c>
      <c r="O1986">
        <v>7</v>
      </c>
      <c r="P1986" t="b">
        <v>0</v>
      </c>
      <c r="Q1986" t="s">
        <v>8294</v>
      </c>
    </row>
    <row r="1987" spans="1:17" ht="44.25" x14ac:dyDescent="0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0">
        <f t="shared" ref="K1987:K2050" si="93">(((J1987/60)/60)/24)+DATE(1970,1,1)</f>
        <v>42555.698738425926</v>
      </c>
      <c r="L1987" s="10">
        <f t="shared" ref="L1987:L2050" si="94">(((I1987/60)/60)/24)+DATE(1970,1,1)</f>
        <v>42584.958333333328</v>
      </c>
      <c r="M1987">
        <f t="shared" ref="M1987:M2050" si="95">YEAR(L1987)</f>
        <v>2016</v>
      </c>
      <c r="N1987" t="b">
        <v>0</v>
      </c>
      <c r="O1987">
        <v>4</v>
      </c>
      <c r="P1987" t="b">
        <v>0</v>
      </c>
      <c r="Q1987" t="s">
        <v>8294</v>
      </c>
    </row>
    <row r="1988" spans="1:17" ht="44.25" x14ac:dyDescent="0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0">
        <f t="shared" si="93"/>
        <v>42413.433831018512</v>
      </c>
      <c r="L1988" s="10">
        <f t="shared" si="94"/>
        <v>42443.392164351855</v>
      </c>
      <c r="M1988">
        <f t="shared" si="95"/>
        <v>2016</v>
      </c>
      <c r="N1988" t="b">
        <v>0</v>
      </c>
      <c r="O1988">
        <v>1</v>
      </c>
      <c r="P1988" t="b">
        <v>0</v>
      </c>
      <c r="Q1988" t="s">
        <v>8294</v>
      </c>
    </row>
    <row r="1989" spans="1:17" ht="29.5" x14ac:dyDescent="0.7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0">
        <f t="shared" si="93"/>
        <v>42034.639768518522</v>
      </c>
      <c r="L1989" s="10">
        <f t="shared" si="94"/>
        <v>42064.639768518522</v>
      </c>
      <c r="M1989">
        <f t="shared" si="95"/>
        <v>2015</v>
      </c>
      <c r="N1989" t="b">
        <v>0</v>
      </c>
      <c r="O1989">
        <v>28</v>
      </c>
      <c r="P1989" t="b">
        <v>0</v>
      </c>
      <c r="Q1989" t="s">
        <v>8294</v>
      </c>
    </row>
    <row r="1990" spans="1:17" x14ac:dyDescent="0.7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0">
        <f t="shared" si="93"/>
        <v>42206.763217592597</v>
      </c>
      <c r="L1990" s="10">
        <f t="shared" si="94"/>
        <v>42236.763217592597</v>
      </c>
      <c r="M1990">
        <f t="shared" si="95"/>
        <v>2015</v>
      </c>
      <c r="N1990" t="b">
        <v>0</v>
      </c>
      <c r="O1990">
        <v>1</v>
      </c>
      <c r="P1990" t="b">
        <v>0</v>
      </c>
      <c r="Q1990" t="s">
        <v>8294</v>
      </c>
    </row>
    <row r="1991" spans="1:17" ht="44.25" x14ac:dyDescent="0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0">
        <f t="shared" si="93"/>
        <v>42685.680648148147</v>
      </c>
      <c r="L1991" s="10">
        <f t="shared" si="94"/>
        <v>42715.680648148147</v>
      </c>
      <c r="M1991">
        <f t="shared" si="95"/>
        <v>2016</v>
      </c>
      <c r="N1991" t="b">
        <v>0</v>
      </c>
      <c r="O1991">
        <v>1</v>
      </c>
      <c r="P1991" t="b">
        <v>0</v>
      </c>
      <c r="Q1991" t="s">
        <v>8294</v>
      </c>
    </row>
    <row r="1992" spans="1:17" ht="44.25" x14ac:dyDescent="0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0">
        <f t="shared" si="93"/>
        <v>42398.195972222224</v>
      </c>
      <c r="L1992" s="10">
        <f t="shared" si="94"/>
        <v>42413.195972222224</v>
      </c>
      <c r="M1992">
        <f t="shared" si="95"/>
        <v>2016</v>
      </c>
      <c r="N1992" t="b">
        <v>0</v>
      </c>
      <c r="O1992">
        <v>5</v>
      </c>
      <c r="P1992" t="b">
        <v>0</v>
      </c>
      <c r="Q1992" t="s">
        <v>8294</v>
      </c>
    </row>
    <row r="1993" spans="1:17" ht="29.5" x14ac:dyDescent="0.7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0">
        <f t="shared" si="93"/>
        <v>42167.89335648148</v>
      </c>
      <c r="L1993" s="10">
        <f t="shared" si="94"/>
        <v>42188.89335648148</v>
      </c>
      <c r="M1993">
        <f t="shared" si="95"/>
        <v>2015</v>
      </c>
      <c r="N1993" t="b">
        <v>0</v>
      </c>
      <c r="O1993">
        <v>3</v>
      </c>
      <c r="P1993" t="b">
        <v>0</v>
      </c>
      <c r="Q1993" t="s">
        <v>8294</v>
      </c>
    </row>
    <row r="1994" spans="1:17" ht="29.5" x14ac:dyDescent="0.7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0">
        <f t="shared" si="93"/>
        <v>42023.143414351856</v>
      </c>
      <c r="L1994" s="10">
        <f t="shared" si="94"/>
        <v>42053.143414351856</v>
      </c>
      <c r="M1994">
        <f t="shared" si="95"/>
        <v>2015</v>
      </c>
      <c r="N1994" t="b">
        <v>0</v>
      </c>
      <c r="O1994">
        <v>2</v>
      </c>
      <c r="P1994" t="b">
        <v>0</v>
      </c>
      <c r="Q1994" t="s">
        <v>8294</v>
      </c>
    </row>
    <row r="1995" spans="1:17" ht="44.25" x14ac:dyDescent="0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0">
        <f t="shared" si="93"/>
        <v>42329.58839120371</v>
      </c>
      <c r="L1995" s="10">
        <f t="shared" si="94"/>
        <v>42359.58839120371</v>
      </c>
      <c r="M1995">
        <f t="shared" si="95"/>
        <v>2015</v>
      </c>
      <c r="N1995" t="b">
        <v>0</v>
      </c>
      <c r="O1995">
        <v>0</v>
      </c>
      <c r="P1995" t="b">
        <v>0</v>
      </c>
      <c r="Q1995" t="s">
        <v>8294</v>
      </c>
    </row>
    <row r="1996" spans="1:17" ht="59" x14ac:dyDescent="0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0">
        <f t="shared" si="93"/>
        <v>42651.006273148145</v>
      </c>
      <c r="L1996" s="10">
        <f t="shared" si="94"/>
        <v>42711.047939814816</v>
      </c>
      <c r="M1996">
        <f t="shared" si="95"/>
        <v>2016</v>
      </c>
      <c r="N1996" t="b">
        <v>0</v>
      </c>
      <c r="O1996">
        <v>0</v>
      </c>
      <c r="P1996" t="b">
        <v>0</v>
      </c>
      <c r="Q1996" t="s">
        <v>8294</v>
      </c>
    </row>
    <row r="1997" spans="1:17" ht="44.25" x14ac:dyDescent="0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0">
        <f t="shared" si="93"/>
        <v>42181.902037037042</v>
      </c>
      <c r="L1997" s="10">
        <f t="shared" si="94"/>
        <v>42201.902037037042</v>
      </c>
      <c r="M1997">
        <f t="shared" si="95"/>
        <v>2015</v>
      </c>
      <c r="N1997" t="b">
        <v>0</v>
      </c>
      <c r="O1997">
        <v>3</v>
      </c>
      <c r="P1997" t="b">
        <v>0</v>
      </c>
      <c r="Q1997" t="s">
        <v>8294</v>
      </c>
    </row>
    <row r="1998" spans="1:17" ht="59" x14ac:dyDescent="0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0">
        <f t="shared" si="93"/>
        <v>41800.819571759261</v>
      </c>
      <c r="L1998" s="10">
        <f t="shared" si="94"/>
        <v>41830.819571759261</v>
      </c>
      <c r="M1998">
        <f t="shared" si="95"/>
        <v>2014</v>
      </c>
      <c r="N1998" t="b">
        <v>0</v>
      </c>
      <c r="O1998">
        <v>0</v>
      </c>
      <c r="P1998" t="b">
        <v>0</v>
      </c>
      <c r="Q1998" t="s">
        <v>8294</v>
      </c>
    </row>
    <row r="1999" spans="1:17" ht="44.25" x14ac:dyDescent="0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0">
        <f t="shared" si="93"/>
        <v>41847.930694444447</v>
      </c>
      <c r="L1999" s="10">
        <f t="shared" si="94"/>
        <v>41877.930694444447</v>
      </c>
      <c r="M1999">
        <f t="shared" si="95"/>
        <v>2014</v>
      </c>
      <c r="N1999" t="b">
        <v>0</v>
      </c>
      <c r="O1999">
        <v>0</v>
      </c>
      <c r="P1999" t="b">
        <v>0</v>
      </c>
      <c r="Q1999" t="s">
        <v>8294</v>
      </c>
    </row>
    <row r="2000" spans="1:17" ht="59" x14ac:dyDescent="0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0">
        <f t="shared" si="93"/>
        <v>41807.118495370371</v>
      </c>
      <c r="L2000" s="10">
        <f t="shared" si="94"/>
        <v>41852.118495370371</v>
      </c>
      <c r="M2000">
        <f t="shared" si="95"/>
        <v>2014</v>
      </c>
      <c r="N2000" t="b">
        <v>0</v>
      </c>
      <c r="O2000">
        <v>3</v>
      </c>
      <c r="P2000" t="b">
        <v>0</v>
      </c>
      <c r="Q2000" t="s">
        <v>8294</v>
      </c>
    </row>
    <row r="2001" spans="1:17" ht="44.25" x14ac:dyDescent="0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0">
        <f t="shared" si="93"/>
        <v>41926.482731481483</v>
      </c>
      <c r="L2001" s="10">
        <f t="shared" si="94"/>
        <v>41956.524398148147</v>
      </c>
      <c r="M2001">
        <f t="shared" si="95"/>
        <v>2014</v>
      </c>
      <c r="N2001" t="b">
        <v>0</v>
      </c>
      <c r="O2001">
        <v>7</v>
      </c>
      <c r="P2001" t="b">
        <v>0</v>
      </c>
      <c r="Q2001" t="s">
        <v>8294</v>
      </c>
    </row>
    <row r="2002" spans="1:17" ht="44.25" x14ac:dyDescent="0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0">
        <f t="shared" si="93"/>
        <v>42345.951539351852</v>
      </c>
      <c r="L2002" s="10">
        <f t="shared" si="94"/>
        <v>42375.951539351852</v>
      </c>
      <c r="M2002">
        <f t="shared" si="95"/>
        <v>2016</v>
      </c>
      <c r="N2002" t="b">
        <v>0</v>
      </c>
      <c r="O2002">
        <v>25</v>
      </c>
      <c r="P2002" t="b">
        <v>0</v>
      </c>
      <c r="Q2002" t="s">
        <v>8294</v>
      </c>
    </row>
    <row r="2003" spans="1:17" ht="44.25" x14ac:dyDescent="0.7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0">
        <f t="shared" si="93"/>
        <v>42136.209675925929</v>
      </c>
      <c r="L2003" s="10">
        <f t="shared" si="94"/>
        <v>42167.833333333328</v>
      </c>
      <c r="M2003">
        <f t="shared" si="95"/>
        <v>2015</v>
      </c>
      <c r="N2003" t="b">
        <v>1</v>
      </c>
      <c r="O2003">
        <v>1637</v>
      </c>
      <c r="P2003" t="b">
        <v>1</v>
      </c>
      <c r="Q2003" t="s">
        <v>8293</v>
      </c>
    </row>
    <row r="2004" spans="1:17" ht="44.25" x14ac:dyDescent="0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0">
        <f t="shared" si="93"/>
        <v>42728.71230324074</v>
      </c>
      <c r="L2004" s="10">
        <f t="shared" si="94"/>
        <v>42758.71230324074</v>
      </c>
      <c r="M2004">
        <f t="shared" si="95"/>
        <v>2017</v>
      </c>
      <c r="N2004" t="b">
        <v>1</v>
      </c>
      <c r="O2004">
        <v>1375</v>
      </c>
      <c r="P2004" t="b">
        <v>1</v>
      </c>
      <c r="Q2004" t="s">
        <v>8293</v>
      </c>
    </row>
    <row r="2005" spans="1:17" ht="59" x14ac:dyDescent="0.7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0">
        <f t="shared" si="93"/>
        <v>40347.125601851854</v>
      </c>
      <c r="L2005" s="10">
        <f t="shared" si="94"/>
        <v>40361.958333333336</v>
      </c>
      <c r="M2005">
        <f t="shared" si="95"/>
        <v>2010</v>
      </c>
      <c r="N2005" t="b">
        <v>1</v>
      </c>
      <c r="O2005">
        <v>17</v>
      </c>
      <c r="P2005" t="b">
        <v>1</v>
      </c>
      <c r="Q2005" t="s">
        <v>8293</v>
      </c>
    </row>
    <row r="2006" spans="1:17" ht="44.25" x14ac:dyDescent="0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0">
        <f t="shared" si="93"/>
        <v>41800.604895833334</v>
      </c>
      <c r="L2006" s="10">
        <f t="shared" si="94"/>
        <v>41830.604895833334</v>
      </c>
      <c r="M2006">
        <f t="shared" si="95"/>
        <v>2014</v>
      </c>
      <c r="N2006" t="b">
        <v>1</v>
      </c>
      <c r="O2006">
        <v>354</v>
      </c>
      <c r="P2006" t="b">
        <v>1</v>
      </c>
      <c r="Q2006" t="s">
        <v>8293</v>
      </c>
    </row>
    <row r="2007" spans="1:17" ht="44.25" x14ac:dyDescent="0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0">
        <f t="shared" si="93"/>
        <v>41535.812708333331</v>
      </c>
      <c r="L2007" s="10">
        <f t="shared" si="94"/>
        <v>41563.165972222225</v>
      </c>
      <c r="M2007">
        <f t="shared" si="95"/>
        <v>2013</v>
      </c>
      <c r="N2007" t="b">
        <v>1</v>
      </c>
      <c r="O2007">
        <v>191</v>
      </c>
      <c r="P2007" t="b">
        <v>1</v>
      </c>
      <c r="Q2007" t="s">
        <v>8293</v>
      </c>
    </row>
    <row r="2008" spans="1:17" ht="59" x14ac:dyDescent="0.7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0">
        <f t="shared" si="93"/>
        <v>41941.500520833331</v>
      </c>
      <c r="L2008" s="10">
        <f t="shared" si="94"/>
        <v>41976.542187500003</v>
      </c>
      <c r="M2008">
        <f t="shared" si="95"/>
        <v>2014</v>
      </c>
      <c r="N2008" t="b">
        <v>1</v>
      </c>
      <c r="O2008">
        <v>303</v>
      </c>
      <c r="P2008" t="b">
        <v>1</v>
      </c>
      <c r="Q2008" t="s">
        <v>8293</v>
      </c>
    </row>
    <row r="2009" spans="1:17" ht="59" x14ac:dyDescent="0.7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0">
        <f t="shared" si="93"/>
        <v>40347.837800925925</v>
      </c>
      <c r="L2009" s="10">
        <f t="shared" si="94"/>
        <v>40414.166666666664</v>
      </c>
      <c r="M2009">
        <f t="shared" si="95"/>
        <v>2010</v>
      </c>
      <c r="N2009" t="b">
        <v>1</v>
      </c>
      <c r="O2009">
        <v>137</v>
      </c>
      <c r="P2009" t="b">
        <v>1</v>
      </c>
      <c r="Q2009" t="s">
        <v>8293</v>
      </c>
    </row>
    <row r="2010" spans="1:17" ht="44.25" x14ac:dyDescent="0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0">
        <f t="shared" si="93"/>
        <v>40761.604421296295</v>
      </c>
      <c r="L2010" s="10">
        <f t="shared" si="94"/>
        <v>40805.604421296295</v>
      </c>
      <c r="M2010">
        <f t="shared" si="95"/>
        <v>2011</v>
      </c>
      <c r="N2010" t="b">
        <v>1</v>
      </c>
      <c r="O2010">
        <v>41</v>
      </c>
      <c r="P2010" t="b">
        <v>1</v>
      </c>
      <c r="Q2010" t="s">
        <v>8293</v>
      </c>
    </row>
    <row r="2011" spans="1:17" ht="44.25" x14ac:dyDescent="0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0">
        <f t="shared" si="93"/>
        <v>42661.323414351849</v>
      </c>
      <c r="L2011" s="10">
        <f t="shared" si="94"/>
        <v>42697.365081018521</v>
      </c>
      <c r="M2011">
        <f t="shared" si="95"/>
        <v>2016</v>
      </c>
      <c r="N2011" t="b">
        <v>1</v>
      </c>
      <c r="O2011">
        <v>398</v>
      </c>
      <c r="P2011" t="b">
        <v>1</v>
      </c>
      <c r="Q2011" t="s">
        <v>8293</v>
      </c>
    </row>
    <row r="2012" spans="1:17" ht="29.5" x14ac:dyDescent="0.7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0">
        <f t="shared" si="93"/>
        <v>42570.996423611112</v>
      </c>
      <c r="L2012" s="10">
        <f t="shared" si="94"/>
        <v>42600.996423611112</v>
      </c>
      <c r="M2012">
        <f t="shared" si="95"/>
        <v>2016</v>
      </c>
      <c r="N2012" t="b">
        <v>1</v>
      </c>
      <c r="O2012">
        <v>1737</v>
      </c>
      <c r="P2012" t="b">
        <v>1</v>
      </c>
      <c r="Q2012" t="s">
        <v>8293</v>
      </c>
    </row>
    <row r="2013" spans="1:17" ht="44.25" x14ac:dyDescent="0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0">
        <f t="shared" si="93"/>
        <v>42347.358483796299</v>
      </c>
      <c r="L2013" s="10">
        <f t="shared" si="94"/>
        <v>42380.958333333328</v>
      </c>
      <c r="M2013">
        <f t="shared" si="95"/>
        <v>2016</v>
      </c>
      <c r="N2013" t="b">
        <v>1</v>
      </c>
      <c r="O2013">
        <v>971</v>
      </c>
      <c r="P2013" t="b">
        <v>1</v>
      </c>
      <c r="Q2013" t="s">
        <v>8293</v>
      </c>
    </row>
    <row r="2014" spans="1:17" ht="44.25" x14ac:dyDescent="0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0">
        <f t="shared" si="93"/>
        <v>42010.822233796294</v>
      </c>
      <c r="L2014" s="10">
        <f t="shared" si="94"/>
        <v>42040.822233796294</v>
      </c>
      <c r="M2014">
        <f t="shared" si="95"/>
        <v>2015</v>
      </c>
      <c r="N2014" t="b">
        <v>1</v>
      </c>
      <c r="O2014">
        <v>183</v>
      </c>
      <c r="P2014" t="b">
        <v>1</v>
      </c>
      <c r="Q2014" t="s">
        <v>8293</v>
      </c>
    </row>
    <row r="2015" spans="1:17" ht="59" x14ac:dyDescent="0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0">
        <f t="shared" si="93"/>
        <v>42499.960810185185</v>
      </c>
      <c r="L2015" s="10">
        <f t="shared" si="94"/>
        <v>42559.960810185185</v>
      </c>
      <c r="M2015">
        <f t="shared" si="95"/>
        <v>2016</v>
      </c>
      <c r="N2015" t="b">
        <v>1</v>
      </c>
      <c r="O2015">
        <v>4562</v>
      </c>
      <c r="P2015" t="b">
        <v>1</v>
      </c>
      <c r="Q2015" t="s">
        <v>8293</v>
      </c>
    </row>
    <row r="2016" spans="1:17" ht="44.25" x14ac:dyDescent="0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0">
        <f t="shared" si="93"/>
        <v>41324.214571759258</v>
      </c>
      <c r="L2016" s="10">
        <f t="shared" si="94"/>
        <v>41358.172905092593</v>
      </c>
      <c r="M2016">
        <f t="shared" si="95"/>
        <v>2013</v>
      </c>
      <c r="N2016" t="b">
        <v>1</v>
      </c>
      <c r="O2016">
        <v>26457</v>
      </c>
      <c r="P2016" t="b">
        <v>1</v>
      </c>
      <c r="Q2016" t="s">
        <v>8293</v>
      </c>
    </row>
    <row r="2017" spans="1:17" ht="44.25" x14ac:dyDescent="0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0">
        <f t="shared" si="93"/>
        <v>40765.876886574071</v>
      </c>
      <c r="L2017" s="10">
        <f t="shared" si="94"/>
        <v>40795.876886574071</v>
      </c>
      <c r="M2017">
        <f t="shared" si="95"/>
        <v>2011</v>
      </c>
      <c r="N2017" t="b">
        <v>1</v>
      </c>
      <c r="O2017">
        <v>162</v>
      </c>
      <c r="P2017" t="b">
        <v>1</v>
      </c>
      <c r="Q2017" t="s">
        <v>8293</v>
      </c>
    </row>
    <row r="2018" spans="1:17" ht="29.5" x14ac:dyDescent="0.7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0">
        <f t="shared" si="93"/>
        <v>41312.88077546296</v>
      </c>
      <c r="L2018" s="10">
        <f t="shared" si="94"/>
        <v>41342.88077546296</v>
      </c>
      <c r="M2018">
        <f t="shared" si="95"/>
        <v>2013</v>
      </c>
      <c r="N2018" t="b">
        <v>1</v>
      </c>
      <c r="O2018">
        <v>479</v>
      </c>
      <c r="P2018" t="b">
        <v>1</v>
      </c>
      <c r="Q2018" t="s">
        <v>8293</v>
      </c>
    </row>
    <row r="2019" spans="1:17" ht="44.25" x14ac:dyDescent="0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0">
        <f t="shared" si="93"/>
        <v>40961.057349537034</v>
      </c>
      <c r="L2019" s="10">
        <f t="shared" si="94"/>
        <v>40992.166666666664</v>
      </c>
      <c r="M2019">
        <f t="shared" si="95"/>
        <v>2012</v>
      </c>
      <c r="N2019" t="b">
        <v>1</v>
      </c>
      <c r="O2019">
        <v>426</v>
      </c>
      <c r="P2019" t="b">
        <v>1</v>
      </c>
      <c r="Q2019" t="s">
        <v>8293</v>
      </c>
    </row>
    <row r="2020" spans="1:17" ht="44.25" x14ac:dyDescent="0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0">
        <f t="shared" si="93"/>
        <v>42199.365844907406</v>
      </c>
      <c r="L2020" s="10">
        <f t="shared" si="94"/>
        <v>42229.365844907406</v>
      </c>
      <c r="M2020">
        <f t="shared" si="95"/>
        <v>2015</v>
      </c>
      <c r="N2020" t="b">
        <v>1</v>
      </c>
      <c r="O2020">
        <v>450</v>
      </c>
      <c r="P2020" t="b">
        <v>1</v>
      </c>
      <c r="Q2020" t="s">
        <v>8293</v>
      </c>
    </row>
    <row r="2021" spans="1:17" ht="59" x14ac:dyDescent="0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0">
        <f t="shared" si="93"/>
        <v>42605.70857638889</v>
      </c>
      <c r="L2021" s="10">
        <f t="shared" si="94"/>
        <v>42635.70857638889</v>
      </c>
      <c r="M2021">
        <f t="shared" si="95"/>
        <v>2016</v>
      </c>
      <c r="N2021" t="b">
        <v>1</v>
      </c>
      <c r="O2021">
        <v>1780</v>
      </c>
      <c r="P2021" t="b">
        <v>1</v>
      </c>
      <c r="Q2021" t="s">
        <v>8293</v>
      </c>
    </row>
    <row r="2022" spans="1:17" ht="44.25" x14ac:dyDescent="0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0">
        <f t="shared" si="93"/>
        <v>41737.097499999996</v>
      </c>
      <c r="L2022" s="10">
        <f t="shared" si="94"/>
        <v>41773.961111111108</v>
      </c>
      <c r="M2022">
        <f t="shared" si="95"/>
        <v>2014</v>
      </c>
      <c r="N2022" t="b">
        <v>1</v>
      </c>
      <c r="O2022">
        <v>122</v>
      </c>
      <c r="P2022" t="b">
        <v>1</v>
      </c>
      <c r="Q2022" t="s">
        <v>8293</v>
      </c>
    </row>
    <row r="2023" spans="1:17" ht="44.25" x14ac:dyDescent="0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0">
        <f t="shared" si="93"/>
        <v>41861.070567129631</v>
      </c>
      <c r="L2023" s="10">
        <f t="shared" si="94"/>
        <v>41906.070567129631</v>
      </c>
      <c r="M2023">
        <f t="shared" si="95"/>
        <v>2014</v>
      </c>
      <c r="N2023" t="b">
        <v>1</v>
      </c>
      <c r="O2023">
        <v>95</v>
      </c>
      <c r="P2023" t="b">
        <v>1</v>
      </c>
      <c r="Q2023" t="s">
        <v>8293</v>
      </c>
    </row>
    <row r="2024" spans="1:17" ht="44.25" x14ac:dyDescent="0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0">
        <f t="shared" si="93"/>
        <v>42502.569120370375</v>
      </c>
      <c r="L2024" s="10">
        <f t="shared" si="94"/>
        <v>42532.569120370375</v>
      </c>
      <c r="M2024">
        <f t="shared" si="95"/>
        <v>2016</v>
      </c>
      <c r="N2024" t="b">
        <v>1</v>
      </c>
      <c r="O2024">
        <v>325</v>
      </c>
      <c r="P2024" t="b">
        <v>1</v>
      </c>
      <c r="Q2024" t="s">
        <v>8293</v>
      </c>
    </row>
    <row r="2025" spans="1:17" ht="59" x14ac:dyDescent="0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0">
        <f t="shared" si="93"/>
        <v>42136.420752314814</v>
      </c>
      <c r="L2025" s="10">
        <f t="shared" si="94"/>
        <v>42166.420752314814</v>
      </c>
      <c r="M2025">
        <f t="shared" si="95"/>
        <v>2015</v>
      </c>
      <c r="N2025" t="b">
        <v>1</v>
      </c>
      <c r="O2025">
        <v>353</v>
      </c>
      <c r="P2025" t="b">
        <v>1</v>
      </c>
      <c r="Q2025" t="s">
        <v>8293</v>
      </c>
    </row>
    <row r="2026" spans="1:17" ht="44.25" x14ac:dyDescent="0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0">
        <f t="shared" si="93"/>
        <v>41099.966944444444</v>
      </c>
      <c r="L2026" s="10">
        <f t="shared" si="94"/>
        <v>41134.125</v>
      </c>
      <c r="M2026">
        <f t="shared" si="95"/>
        <v>2012</v>
      </c>
      <c r="N2026" t="b">
        <v>1</v>
      </c>
      <c r="O2026">
        <v>105</v>
      </c>
      <c r="P2026" t="b">
        <v>1</v>
      </c>
      <c r="Q2026" t="s">
        <v>8293</v>
      </c>
    </row>
    <row r="2027" spans="1:17" ht="44.25" x14ac:dyDescent="0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0">
        <f t="shared" si="93"/>
        <v>42136.184560185182</v>
      </c>
      <c r="L2027" s="10">
        <f t="shared" si="94"/>
        <v>42166.184560185182</v>
      </c>
      <c r="M2027">
        <f t="shared" si="95"/>
        <v>2015</v>
      </c>
      <c r="N2027" t="b">
        <v>1</v>
      </c>
      <c r="O2027">
        <v>729</v>
      </c>
      <c r="P2027" t="b">
        <v>1</v>
      </c>
      <c r="Q2027" t="s">
        <v>8293</v>
      </c>
    </row>
    <row r="2028" spans="1:17" ht="29.5" x14ac:dyDescent="0.7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0">
        <f t="shared" si="93"/>
        <v>41704.735937500001</v>
      </c>
      <c r="L2028" s="10">
        <f t="shared" si="94"/>
        <v>41750.165972222225</v>
      </c>
      <c r="M2028">
        <f t="shared" si="95"/>
        <v>2014</v>
      </c>
      <c r="N2028" t="b">
        <v>1</v>
      </c>
      <c r="O2028">
        <v>454</v>
      </c>
      <c r="P2028" t="b">
        <v>1</v>
      </c>
      <c r="Q2028" t="s">
        <v>8293</v>
      </c>
    </row>
    <row r="2029" spans="1:17" ht="44.25" x14ac:dyDescent="0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0">
        <f t="shared" si="93"/>
        <v>42048.813877314817</v>
      </c>
      <c r="L2029" s="10">
        <f t="shared" si="94"/>
        <v>42093.772210648152</v>
      </c>
      <c r="M2029">
        <f t="shared" si="95"/>
        <v>2015</v>
      </c>
      <c r="N2029" t="b">
        <v>1</v>
      </c>
      <c r="O2029">
        <v>539</v>
      </c>
      <c r="P2029" t="b">
        <v>1</v>
      </c>
      <c r="Q2029" t="s">
        <v>8293</v>
      </c>
    </row>
    <row r="2030" spans="1:17" ht="29.5" x14ac:dyDescent="0.7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0">
        <f t="shared" si="93"/>
        <v>40215.919050925928</v>
      </c>
      <c r="L2030" s="10">
        <f t="shared" si="94"/>
        <v>40252.913194444445</v>
      </c>
      <c r="M2030">
        <f t="shared" si="95"/>
        <v>2010</v>
      </c>
      <c r="N2030" t="b">
        <v>1</v>
      </c>
      <c r="O2030">
        <v>79</v>
      </c>
      <c r="P2030" t="b">
        <v>1</v>
      </c>
      <c r="Q2030" t="s">
        <v>8293</v>
      </c>
    </row>
    <row r="2031" spans="1:17" ht="44.25" x14ac:dyDescent="0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0">
        <f t="shared" si="93"/>
        <v>41848.021770833337</v>
      </c>
      <c r="L2031" s="10">
        <f t="shared" si="94"/>
        <v>41878.021770833337</v>
      </c>
      <c r="M2031">
        <f t="shared" si="95"/>
        <v>2014</v>
      </c>
      <c r="N2031" t="b">
        <v>1</v>
      </c>
      <c r="O2031">
        <v>94</v>
      </c>
      <c r="P2031" t="b">
        <v>1</v>
      </c>
      <c r="Q2031" t="s">
        <v>8293</v>
      </c>
    </row>
    <row r="2032" spans="1:17" ht="44.25" x14ac:dyDescent="0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0">
        <f t="shared" si="93"/>
        <v>41212.996481481481</v>
      </c>
      <c r="L2032" s="10">
        <f t="shared" si="94"/>
        <v>41242.996481481481</v>
      </c>
      <c r="M2032">
        <f t="shared" si="95"/>
        <v>2012</v>
      </c>
      <c r="N2032" t="b">
        <v>1</v>
      </c>
      <c r="O2032">
        <v>625</v>
      </c>
      <c r="P2032" t="b">
        <v>1</v>
      </c>
      <c r="Q2032" t="s">
        <v>8293</v>
      </c>
    </row>
    <row r="2033" spans="1:17" ht="44.25" x14ac:dyDescent="0.7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0">
        <f t="shared" si="93"/>
        <v>41975.329317129625</v>
      </c>
      <c r="L2033" s="10">
        <f t="shared" si="94"/>
        <v>42013.041666666672</v>
      </c>
      <c r="M2033">
        <f t="shared" si="95"/>
        <v>2015</v>
      </c>
      <c r="N2033" t="b">
        <v>1</v>
      </c>
      <c r="O2033">
        <v>508</v>
      </c>
      <c r="P2033" t="b">
        <v>1</v>
      </c>
      <c r="Q2033" t="s">
        <v>8293</v>
      </c>
    </row>
    <row r="2034" spans="1:17" ht="44.25" x14ac:dyDescent="0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0">
        <f t="shared" si="93"/>
        <v>42689.565671296295</v>
      </c>
      <c r="L2034" s="10">
        <f t="shared" si="94"/>
        <v>42719.208333333328</v>
      </c>
      <c r="M2034">
        <f t="shared" si="95"/>
        <v>2016</v>
      </c>
      <c r="N2034" t="b">
        <v>1</v>
      </c>
      <c r="O2034">
        <v>531</v>
      </c>
      <c r="P2034" t="b">
        <v>1</v>
      </c>
      <c r="Q2034" t="s">
        <v>8293</v>
      </c>
    </row>
    <row r="2035" spans="1:17" ht="44.25" x14ac:dyDescent="0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0">
        <f t="shared" si="93"/>
        <v>41725.082384259258</v>
      </c>
      <c r="L2035" s="10">
        <f t="shared" si="94"/>
        <v>41755.082384259258</v>
      </c>
      <c r="M2035">
        <f t="shared" si="95"/>
        <v>2014</v>
      </c>
      <c r="N2035" t="b">
        <v>1</v>
      </c>
      <c r="O2035">
        <v>158</v>
      </c>
      <c r="P2035" t="b">
        <v>1</v>
      </c>
      <c r="Q2035" t="s">
        <v>8293</v>
      </c>
    </row>
    <row r="2036" spans="1:17" ht="59" x14ac:dyDescent="0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0">
        <f t="shared" si="93"/>
        <v>42076.130011574074</v>
      </c>
      <c r="L2036" s="10">
        <f t="shared" si="94"/>
        <v>42131.290277777778</v>
      </c>
      <c r="M2036">
        <f t="shared" si="95"/>
        <v>2015</v>
      </c>
      <c r="N2036" t="b">
        <v>1</v>
      </c>
      <c r="O2036">
        <v>508</v>
      </c>
      <c r="P2036" t="b">
        <v>1</v>
      </c>
      <c r="Q2036" t="s">
        <v>8293</v>
      </c>
    </row>
    <row r="2037" spans="1:17" ht="59" x14ac:dyDescent="0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0">
        <f t="shared" si="93"/>
        <v>42311.625081018516</v>
      </c>
      <c r="L2037" s="10">
        <f t="shared" si="94"/>
        <v>42357.041666666672</v>
      </c>
      <c r="M2037">
        <f t="shared" si="95"/>
        <v>2015</v>
      </c>
      <c r="N2037" t="b">
        <v>1</v>
      </c>
      <c r="O2037">
        <v>644</v>
      </c>
      <c r="P2037" t="b">
        <v>1</v>
      </c>
      <c r="Q2037" t="s">
        <v>8293</v>
      </c>
    </row>
    <row r="2038" spans="1:17" ht="44.25" x14ac:dyDescent="0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0">
        <f t="shared" si="93"/>
        <v>41738.864803240744</v>
      </c>
      <c r="L2038" s="10">
        <f t="shared" si="94"/>
        <v>41768.864803240744</v>
      </c>
      <c r="M2038">
        <f t="shared" si="95"/>
        <v>2014</v>
      </c>
      <c r="N2038" t="b">
        <v>1</v>
      </c>
      <c r="O2038">
        <v>848</v>
      </c>
      <c r="P2038" t="b">
        <v>1</v>
      </c>
      <c r="Q2038" t="s">
        <v>8293</v>
      </c>
    </row>
    <row r="2039" spans="1:17" ht="44.25" x14ac:dyDescent="0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0">
        <f t="shared" si="93"/>
        <v>41578.210104166668</v>
      </c>
      <c r="L2039" s="10">
        <f t="shared" si="94"/>
        <v>41638.251770833333</v>
      </c>
      <c r="M2039">
        <f t="shared" si="95"/>
        <v>2013</v>
      </c>
      <c r="N2039" t="b">
        <v>1</v>
      </c>
      <c r="O2039">
        <v>429</v>
      </c>
      <c r="P2039" t="b">
        <v>1</v>
      </c>
      <c r="Q2039" t="s">
        <v>8293</v>
      </c>
    </row>
    <row r="2040" spans="1:17" ht="44.25" x14ac:dyDescent="0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0">
        <f t="shared" si="93"/>
        <v>41424.27107638889</v>
      </c>
      <c r="L2040" s="10">
        <f t="shared" si="94"/>
        <v>41456.75</v>
      </c>
      <c r="M2040">
        <f t="shared" si="95"/>
        <v>2013</v>
      </c>
      <c r="N2040" t="b">
        <v>1</v>
      </c>
      <c r="O2040">
        <v>204</v>
      </c>
      <c r="P2040" t="b">
        <v>1</v>
      </c>
      <c r="Q2040" t="s">
        <v>8293</v>
      </c>
    </row>
    <row r="2041" spans="1:17" ht="44.25" x14ac:dyDescent="0.7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0">
        <f t="shared" si="93"/>
        <v>42675.438946759255</v>
      </c>
      <c r="L2041" s="10">
        <f t="shared" si="94"/>
        <v>42705.207638888889</v>
      </c>
      <c r="M2041">
        <f t="shared" si="95"/>
        <v>2016</v>
      </c>
      <c r="N2041" t="b">
        <v>1</v>
      </c>
      <c r="O2041">
        <v>379</v>
      </c>
      <c r="P2041" t="b">
        <v>1</v>
      </c>
      <c r="Q2041" t="s">
        <v>8293</v>
      </c>
    </row>
    <row r="2042" spans="1:17" ht="29.5" x14ac:dyDescent="0.7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0">
        <f t="shared" si="93"/>
        <v>41578.927118055559</v>
      </c>
      <c r="L2042" s="10">
        <f t="shared" si="94"/>
        <v>41593.968784722223</v>
      </c>
      <c r="M2042">
        <f t="shared" si="95"/>
        <v>2013</v>
      </c>
      <c r="N2042" t="b">
        <v>1</v>
      </c>
      <c r="O2042">
        <v>271</v>
      </c>
      <c r="P2042" t="b">
        <v>1</v>
      </c>
      <c r="Q2042" t="s">
        <v>8293</v>
      </c>
    </row>
    <row r="2043" spans="1:17" ht="44.25" x14ac:dyDescent="0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0">
        <f t="shared" si="93"/>
        <v>42654.525775462964</v>
      </c>
      <c r="L2043" s="10">
        <f t="shared" si="94"/>
        <v>42684.567442129628</v>
      </c>
      <c r="M2043">
        <f t="shared" si="95"/>
        <v>2016</v>
      </c>
      <c r="N2043" t="b">
        <v>0</v>
      </c>
      <c r="O2043">
        <v>120</v>
      </c>
      <c r="P2043" t="b">
        <v>1</v>
      </c>
      <c r="Q2043" t="s">
        <v>8293</v>
      </c>
    </row>
    <row r="2044" spans="1:17" ht="44.25" x14ac:dyDescent="0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0">
        <f t="shared" si="93"/>
        <v>42331.708032407405</v>
      </c>
      <c r="L2044" s="10">
        <f t="shared" si="94"/>
        <v>42391.708032407405</v>
      </c>
      <c r="M2044">
        <f t="shared" si="95"/>
        <v>2016</v>
      </c>
      <c r="N2044" t="b">
        <v>0</v>
      </c>
      <c r="O2044">
        <v>140</v>
      </c>
      <c r="P2044" t="b">
        <v>1</v>
      </c>
      <c r="Q2044" t="s">
        <v>8293</v>
      </c>
    </row>
    <row r="2045" spans="1:17" ht="44.25" x14ac:dyDescent="0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0">
        <f t="shared" si="93"/>
        <v>42661.176817129628</v>
      </c>
      <c r="L2045" s="10">
        <f t="shared" si="94"/>
        <v>42715.207638888889</v>
      </c>
      <c r="M2045">
        <f t="shared" si="95"/>
        <v>2016</v>
      </c>
      <c r="N2045" t="b">
        <v>0</v>
      </c>
      <c r="O2045">
        <v>193</v>
      </c>
      <c r="P2045" t="b">
        <v>1</v>
      </c>
      <c r="Q2045" t="s">
        <v>8293</v>
      </c>
    </row>
    <row r="2046" spans="1:17" ht="44.25" x14ac:dyDescent="0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0">
        <f t="shared" si="93"/>
        <v>42138.684189814812</v>
      </c>
      <c r="L2046" s="10">
        <f t="shared" si="94"/>
        <v>42168.684189814812</v>
      </c>
      <c r="M2046">
        <f t="shared" si="95"/>
        <v>2015</v>
      </c>
      <c r="N2046" t="b">
        <v>0</v>
      </c>
      <c r="O2046">
        <v>180</v>
      </c>
      <c r="P2046" t="b">
        <v>1</v>
      </c>
      <c r="Q2046" t="s">
        <v>8293</v>
      </c>
    </row>
    <row r="2047" spans="1:17" ht="44.25" x14ac:dyDescent="0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0">
        <f t="shared" si="93"/>
        <v>41069.088506944441</v>
      </c>
      <c r="L2047" s="10">
        <f t="shared" si="94"/>
        <v>41099.088506944441</v>
      </c>
      <c r="M2047">
        <f t="shared" si="95"/>
        <v>2012</v>
      </c>
      <c r="N2047" t="b">
        <v>0</v>
      </c>
      <c r="O2047">
        <v>263</v>
      </c>
      <c r="P2047" t="b">
        <v>1</v>
      </c>
      <c r="Q2047" t="s">
        <v>8293</v>
      </c>
    </row>
    <row r="2048" spans="1:17" ht="44.25" x14ac:dyDescent="0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0">
        <f t="shared" si="93"/>
        <v>41387.171805555554</v>
      </c>
      <c r="L2048" s="10">
        <f t="shared" si="94"/>
        <v>41417.171805555554</v>
      </c>
      <c r="M2048">
        <f t="shared" si="95"/>
        <v>2013</v>
      </c>
      <c r="N2048" t="b">
        <v>0</v>
      </c>
      <c r="O2048">
        <v>217</v>
      </c>
      <c r="P2048" t="b">
        <v>1</v>
      </c>
      <c r="Q2048" t="s">
        <v>8293</v>
      </c>
    </row>
    <row r="2049" spans="1:17" ht="44.25" x14ac:dyDescent="0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0">
        <f t="shared" si="93"/>
        <v>42081.903587962966</v>
      </c>
      <c r="L2049" s="10">
        <f t="shared" si="94"/>
        <v>42111</v>
      </c>
      <c r="M2049">
        <f t="shared" si="95"/>
        <v>2015</v>
      </c>
      <c r="N2049" t="b">
        <v>0</v>
      </c>
      <c r="O2049">
        <v>443</v>
      </c>
      <c r="P2049" t="b">
        <v>1</v>
      </c>
      <c r="Q2049" t="s">
        <v>8293</v>
      </c>
    </row>
    <row r="2050" spans="1:17" ht="44.25" x14ac:dyDescent="0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0">
        <f t="shared" si="93"/>
        <v>41387.651516203703</v>
      </c>
      <c r="L2050" s="10">
        <f t="shared" si="94"/>
        <v>41417.651516203703</v>
      </c>
      <c r="M2050">
        <f t="shared" si="95"/>
        <v>2013</v>
      </c>
      <c r="N2050" t="b">
        <v>0</v>
      </c>
      <c r="O2050">
        <v>1373</v>
      </c>
      <c r="P2050" t="b">
        <v>1</v>
      </c>
      <c r="Q2050" t="s">
        <v>8293</v>
      </c>
    </row>
    <row r="2051" spans="1:17" x14ac:dyDescent="0.7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0">
        <f t="shared" ref="K2051:K2114" si="96">(((J2051/60)/60)/24)+DATE(1970,1,1)</f>
        <v>41575.527349537035</v>
      </c>
      <c r="L2051" s="10">
        <f t="shared" ref="L2051:L2114" si="97">(((I2051/60)/60)/24)+DATE(1970,1,1)</f>
        <v>41610.957638888889</v>
      </c>
      <c r="M2051">
        <f t="shared" ref="M2051:M2114" si="98">YEAR(L2051)</f>
        <v>2013</v>
      </c>
      <c r="N2051" t="b">
        <v>0</v>
      </c>
      <c r="O2051">
        <v>742</v>
      </c>
      <c r="P2051" t="b">
        <v>1</v>
      </c>
      <c r="Q2051" t="s">
        <v>8293</v>
      </c>
    </row>
    <row r="2052" spans="1:17" ht="44.25" x14ac:dyDescent="0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0">
        <f t="shared" si="96"/>
        <v>42115.071504629625</v>
      </c>
      <c r="L2052" s="10">
        <f t="shared" si="97"/>
        <v>42155.071504629625</v>
      </c>
      <c r="M2052">
        <f t="shared" si="98"/>
        <v>2015</v>
      </c>
      <c r="N2052" t="b">
        <v>0</v>
      </c>
      <c r="O2052">
        <v>170</v>
      </c>
      <c r="P2052" t="b">
        <v>1</v>
      </c>
      <c r="Q2052" t="s">
        <v>8293</v>
      </c>
    </row>
    <row r="2053" spans="1:17" ht="44.25" x14ac:dyDescent="0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0">
        <f t="shared" si="96"/>
        <v>41604.022418981483</v>
      </c>
      <c r="L2053" s="10">
        <f t="shared" si="97"/>
        <v>41634.022418981483</v>
      </c>
      <c r="M2053">
        <f t="shared" si="98"/>
        <v>2013</v>
      </c>
      <c r="N2053" t="b">
        <v>0</v>
      </c>
      <c r="O2053">
        <v>242</v>
      </c>
      <c r="P2053" t="b">
        <v>1</v>
      </c>
      <c r="Q2053" t="s">
        <v>8293</v>
      </c>
    </row>
    <row r="2054" spans="1:17" ht="44.25" x14ac:dyDescent="0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0">
        <f t="shared" si="96"/>
        <v>42375.08394675926</v>
      </c>
      <c r="L2054" s="10">
        <f t="shared" si="97"/>
        <v>42420.08394675926</v>
      </c>
      <c r="M2054">
        <f t="shared" si="98"/>
        <v>2016</v>
      </c>
      <c r="N2054" t="b">
        <v>0</v>
      </c>
      <c r="O2054">
        <v>541</v>
      </c>
      <c r="P2054" t="b">
        <v>1</v>
      </c>
      <c r="Q2054" t="s">
        <v>8293</v>
      </c>
    </row>
    <row r="2055" spans="1:17" ht="44.25" x14ac:dyDescent="0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0">
        <f t="shared" si="96"/>
        <v>42303.617488425924</v>
      </c>
      <c r="L2055" s="10">
        <f t="shared" si="97"/>
        <v>42333.659155092595</v>
      </c>
      <c r="M2055">
        <f t="shared" si="98"/>
        <v>2015</v>
      </c>
      <c r="N2055" t="b">
        <v>0</v>
      </c>
      <c r="O2055">
        <v>121</v>
      </c>
      <c r="P2055" t="b">
        <v>1</v>
      </c>
      <c r="Q2055" t="s">
        <v>8293</v>
      </c>
    </row>
    <row r="2056" spans="1:17" ht="44.25" x14ac:dyDescent="0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0">
        <f t="shared" si="96"/>
        <v>41731.520949074074</v>
      </c>
      <c r="L2056" s="10">
        <f t="shared" si="97"/>
        <v>41761.520949074074</v>
      </c>
      <c r="M2056">
        <f t="shared" si="98"/>
        <v>2014</v>
      </c>
      <c r="N2056" t="b">
        <v>0</v>
      </c>
      <c r="O2056">
        <v>621</v>
      </c>
      <c r="P2056" t="b">
        <v>1</v>
      </c>
      <c r="Q2056" t="s">
        <v>8293</v>
      </c>
    </row>
    <row r="2057" spans="1:17" ht="44.25" x14ac:dyDescent="0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0">
        <f t="shared" si="96"/>
        <v>41946.674108796295</v>
      </c>
      <c r="L2057" s="10">
        <f t="shared" si="97"/>
        <v>41976.166666666672</v>
      </c>
      <c r="M2057">
        <f t="shared" si="98"/>
        <v>2014</v>
      </c>
      <c r="N2057" t="b">
        <v>0</v>
      </c>
      <c r="O2057">
        <v>101</v>
      </c>
      <c r="P2057" t="b">
        <v>1</v>
      </c>
      <c r="Q2057" t="s">
        <v>8293</v>
      </c>
    </row>
    <row r="2058" spans="1:17" ht="44.25" x14ac:dyDescent="0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0">
        <f t="shared" si="96"/>
        <v>41351.76090277778</v>
      </c>
      <c r="L2058" s="10">
        <f t="shared" si="97"/>
        <v>41381.76090277778</v>
      </c>
      <c r="M2058">
        <f t="shared" si="98"/>
        <v>2013</v>
      </c>
      <c r="N2058" t="b">
        <v>0</v>
      </c>
      <c r="O2058">
        <v>554</v>
      </c>
      <c r="P2058" t="b">
        <v>1</v>
      </c>
      <c r="Q2058" t="s">
        <v>8293</v>
      </c>
    </row>
    <row r="2059" spans="1:17" ht="59" x14ac:dyDescent="0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0">
        <f t="shared" si="96"/>
        <v>42396.494583333333</v>
      </c>
      <c r="L2059" s="10">
        <f t="shared" si="97"/>
        <v>42426.494583333333</v>
      </c>
      <c r="M2059">
        <f t="shared" si="98"/>
        <v>2016</v>
      </c>
      <c r="N2059" t="b">
        <v>0</v>
      </c>
      <c r="O2059">
        <v>666</v>
      </c>
      <c r="P2059" t="b">
        <v>1</v>
      </c>
      <c r="Q2059" t="s">
        <v>8293</v>
      </c>
    </row>
    <row r="2060" spans="1:17" ht="29.5" x14ac:dyDescent="0.7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0">
        <f t="shared" si="96"/>
        <v>42026.370717592596</v>
      </c>
      <c r="L2060" s="10">
        <f t="shared" si="97"/>
        <v>42065.833333333328</v>
      </c>
      <c r="M2060">
        <f t="shared" si="98"/>
        <v>2015</v>
      </c>
      <c r="N2060" t="b">
        <v>0</v>
      </c>
      <c r="O2060">
        <v>410</v>
      </c>
      <c r="P2060" t="b">
        <v>1</v>
      </c>
      <c r="Q2060" t="s">
        <v>8293</v>
      </c>
    </row>
    <row r="2061" spans="1:17" ht="44.25" x14ac:dyDescent="0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0">
        <f t="shared" si="96"/>
        <v>42361.602476851855</v>
      </c>
      <c r="L2061" s="10">
        <f t="shared" si="97"/>
        <v>42400.915972222225</v>
      </c>
      <c r="M2061">
        <f t="shared" si="98"/>
        <v>2016</v>
      </c>
      <c r="N2061" t="b">
        <v>0</v>
      </c>
      <c r="O2061">
        <v>375</v>
      </c>
      <c r="P2061" t="b">
        <v>1</v>
      </c>
      <c r="Q2061" t="s">
        <v>8293</v>
      </c>
    </row>
    <row r="2062" spans="1:17" ht="44.25" x14ac:dyDescent="0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0">
        <f t="shared" si="96"/>
        <v>41783.642939814818</v>
      </c>
      <c r="L2062" s="10">
        <f t="shared" si="97"/>
        <v>41843.642939814818</v>
      </c>
      <c r="M2062">
        <f t="shared" si="98"/>
        <v>2014</v>
      </c>
      <c r="N2062" t="b">
        <v>0</v>
      </c>
      <c r="O2062">
        <v>1364</v>
      </c>
      <c r="P2062" t="b">
        <v>1</v>
      </c>
      <c r="Q2062" t="s">
        <v>8293</v>
      </c>
    </row>
    <row r="2063" spans="1:17" ht="44.25" x14ac:dyDescent="0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0">
        <f t="shared" si="96"/>
        <v>42705.764513888891</v>
      </c>
      <c r="L2063" s="10">
        <f t="shared" si="97"/>
        <v>42735.764513888891</v>
      </c>
      <c r="M2063">
        <f t="shared" si="98"/>
        <v>2016</v>
      </c>
      <c r="N2063" t="b">
        <v>0</v>
      </c>
      <c r="O2063">
        <v>35</v>
      </c>
      <c r="P2063" t="b">
        <v>1</v>
      </c>
      <c r="Q2063" t="s">
        <v>8293</v>
      </c>
    </row>
    <row r="2064" spans="1:17" ht="59" x14ac:dyDescent="0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0">
        <f t="shared" si="96"/>
        <v>42423.3830787037</v>
      </c>
      <c r="L2064" s="10">
        <f t="shared" si="97"/>
        <v>42453.341412037036</v>
      </c>
      <c r="M2064">
        <f t="shared" si="98"/>
        <v>2016</v>
      </c>
      <c r="N2064" t="b">
        <v>0</v>
      </c>
      <c r="O2064">
        <v>203</v>
      </c>
      <c r="P2064" t="b">
        <v>1</v>
      </c>
      <c r="Q2064" t="s">
        <v>8293</v>
      </c>
    </row>
    <row r="2065" spans="1:17" ht="29.5" x14ac:dyDescent="0.7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0">
        <f t="shared" si="96"/>
        <v>42472.73265046296</v>
      </c>
      <c r="L2065" s="10">
        <f t="shared" si="97"/>
        <v>42505.73265046296</v>
      </c>
      <c r="M2065">
        <f t="shared" si="98"/>
        <v>2016</v>
      </c>
      <c r="N2065" t="b">
        <v>0</v>
      </c>
      <c r="O2065">
        <v>49</v>
      </c>
      <c r="P2065" t="b">
        <v>1</v>
      </c>
      <c r="Q2065" t="s">
        <v>8293</v>
      </c>
    </row>
    <row r="2066" spans="1:17" ht="44.25" x14ac:dyDescent="0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0">
        <f t="shared" si="96"/>
        <v>41389.364849537036</v>
      </c>
      <c r="L2066" s="10">
        <f t="shared" si="97"/>
        <v>41425.5</v>
      </c>
      <c r="M2066">
        <f t="shared" si="98"/>
        <v>2013</v>
      </c>
      <c r="N2066" t="b">
        <v>0</v>
      </c>
      <c r="O2066">
        <v>5812</v>
      </c>
      <c r="P2066" t="b">
        <v>1</v>
      </c>
      <c r="Q2066" t="s">
        <v>8293</v>
      </c>
    </row>
    <row r="2067" spans="1:17" ht="44.25" x14ac:dyDescent="0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0">
        <f t="shared" si="96"/>
        <v>41603.333668981482</v>
      </c>
      <c r="L2067" s="10">
        <f t="shared" si="97"/>
        <v>41633.333668981482</v>
      </c>
      <c r="M2067">
        <f t="shared" si="98"/>
        <v>2013</v>
      </c>
      <c r="N2067" t="b">
        <v>0</v>
      </c>
      <c r="O2067">
        <v>1556</v>
      </c>
      <c r="P2067" t="b">
        <v>1</v>
      </c>
      <c r="Q2067" t="s">
        <v>8293</v>
      </c>
    </row>
    <row r="2068" spans="1:17" ht="44.25" x14ac:dyDescent="0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0">
        <f t="shared" si="96"/>
        <v>41844.771793981483</v>
      </c>
      <c r="L2068" s="10">
        <f t="shared" si="97"/>
        <v>41874.771793981483</v>
      </c>
      <c r="M2068">
        <f t="shared" si="98"/>
        <v>2014</v>
      </c>
      <c r="N2068" t="b">
        <v>0</v>
      </c>
      <c r="O2068">
        <v>65</v>
      </c>
      <c r="P2068" t="b">
        <v>1</v>
      </c>
      <c r="Q2068" t="s">
        <v>8293</v>
      </c>
    </row>
    <row r="2069" spans="1:17" ht="44.25" x14ac:dyDescent="0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0">
        <f t="shared" si="96"/>
        <v>42115.853888888887</v>
      </c>
      <c r="L2069" s="10">
        <f t="shared" si="97"/>
        <v>42148.853888888887</v>
      </c>
      <c r="M2069">
        <f t="shared" si="98"/>
        <v>2015</v>
      </c>
      <c r="N2069" t="b">
        <v>0</v>
      </c>
      <c r="O2069">
        <v>10</v>
      </c>
      <c r="P2069" t="b">
        <v>1</v>
      </c>
      <c r="Q2069" t="s">
        <v>8293</v>
      </c>
    </row>
    <row r="2070" spans="1:17" ht="44.25" x14ac:dyDescent="0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0">
        <f t="shared" si="96"/>
        <v>42633.841608796298</v>
      </c>
      <c r="L2070" s="10">
        <f t="shared" si="97"/>
        <v>42663.841608796298</v>
      </c>
      <c r="M2070">
        <f t="shared" si="98"/>
        <v>2016</v>
      </c>
      <c r="N2070" t="b">
        <v>0</v>
      </c>
      <c r="O2070">
        <v>76</v>
      </c>
      <c r="P2070" t="b">
        <v>1</v>
      </c>
      <c r="Q2070" t="s">
        <v>8293</v>
      </c>
    </row>
    <row r="2071" spans="1:17" ht="59" x14ac:dyDescent="0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0">
        <f t="shared" si="96"/>
        <v>42340.972118055557</v>
      </c>
      <c r="L2071" s="10">
        <f t="shared" si="97"/>
        <v>42371.972118055557</v>
      </c>
      <c r="M2071">
        <f t="shared" si="98"/>
        <v>2016</v>
      </c>
      <c r="N2071" t="b">
        <v>0</v>
      </c>
      <c r="O2071">
        <v>263</v>
      </c>
      <c r="P2071" t="b">
        <v>1</v>
      </c>
      <c r="Q2071" t="s">
        <v>8293</v>
      </c>
    </row>
    <row r="2072" spans="1:17" ht="44.25" x14ac:dyDescent="0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0">
        <f t="shared" si="96"/>
        <v>42519.6565162037</v>
      </c>
      <c r="L2072" s="10">
        <f t="shared" si="97"/>
        <v>42549.6565162037</v>
      </c>
      <c r="M2072">
        <f t="shared" si="98"/>
        <v>2016</v>
      </c>
      <c r="N2072" t="b">
        <v>0</v>
      </c>
      <c r="O2072">
        <v>1530</v>
      </c>
      <c r="P2072" t="b">
        <v>1</v>
      </c>
      <c r="Q2072" t="s">
        <v>8293</v>
      </c>
    </row>
    <row r="2073" spans="1:17" ht="44.25" x14ac:dyDescent="0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0">
        <f t="shared" si="96"/>
        <v>42600.278749999998</v>
      </c>
      <c r="L2073" s="10">
        <f t="shared" si="97"/>
        <v>42645.278749999998</v>
      </c>
      <c r="M2073">
        <f t="shared" si="98"/>
        <v>2016</v>
      </c>
      <c r="N2073" t="b">
        <v>0</v>
      </c>
      <c r="O2073">
        <v>278</v>
      </c>
      <c r="P2073" t="b">
        <v>1</v>
      </c>
      <c r="Q2073" t="s">
        <v>8293</v>
      </c>
    </row>
    <row r="2074" spans="1:17" ht="59" x14ac:dyDescent="0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0">
        <f t="shared" si="96"/>
        <v>42467.581388888888</v>
      </c>
      <c r="L2074" s="10">
        <f t="shared" si="97"/>
        <v>42497.581388888888</v>
      </c>
      <c r="M2074">
        <f t="shared" si="98"/>
        <v>2016</v>
      </c>
      <c r="N2074" t="b">
        <v>0</v>
      </c>
      <c r="O2074">
        <v>350</v>
      </c>
      <c r="P2074" t="b">
        <v>1</v>
      </c>
      <c r="Q2074" t="s">
        <v>8293</v>
      </c>
    </row>
    <row r="2075" spans="1:17" ht="44.25" x14ac:dyDescent="0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0">
        <f t="shared" si="96"/>
        <v>42087.668032407411</v>
      </c>
      <c r="L2075" s="10">
        <f t="shared" si="97"/>
        <v>42132.668032407411</v>
      </c>
      <c r="M2075">
        <f t="shared" si="98"/>
        <v>2015</v>
      </c>
      <c r="N2075" t="b">
        <v>0</v>
      </c>
      <c r="O2075">
        <v>470</v>
      </c>
      <c r="P2075" t="b">
        <v>1</v>
      </c>
      <c r="Q2075" t="s">
        <v>8293</v>
      </c>
    </row>
    <row r="2076" spans="1:17" ht="29.5" x14ac:dyDescent="0.7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0">
        <f t="shared" si="96"/>
        <v>42466.826180555552</v>
      </c>
      <c r="L2076" s="10">
        <f t="shared" si="97"/>
        <v>42496.826180555552</v>
      </c>
      <c r="M2076">
        <f t="shared" si="98"/>
        <v>2016</v>
      </c>
      <c r="N2076" t="b">
        <v>0</v>
      </c>
      <c r="O2076">
        <v>3</v>
      </c>
      <c r="P2076" t="b">
        <v>1</v>
      </c>
      <c r="Q2076" t="s">
        <v>8293</v>
      </c>
    </row>
    <row r="2077" spans="1:17" ht="44.25" x14ac:dyDescent="0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0">
        <f t="shared" si="96"/>
        <v>41450.681574074071</v>
      </c>
      <c r="L2077" s="10">
        <f t="shared" si="97"/>
        <v>41480.681574074071</v>
      </c>
      <c r="M2077">
        <f t="shared" si="98"/>
        <v>2013</v>
      </c>
      <c r="N2077" t="b">
        <v>0</v>
      </c>
      <c r="O2077">
        <v>8200</v>
      </c>
      <c r="P2077" t="b">
        <v>1</v>
      </c>
      <c r="Q2077" t="s">
        <v>8293</v>
      </c>
    </row>
    <row r="2078" spans="1:17" ht="29.5" x14ac:dyDescent="0.7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0">
        <f t="shared" si="96"/>
        <v>41803.880659722221</v>
      </c>
      <c r="L2078" s="10">
        <f t="shared" si="97"/>
        <v>41843.880659722221</v>
      </c>
      <c r="M2078">
        <f t="shared" si="98"/>
        <v>2014</v>
      </c>
      <c r="N2078" t="b">
        <v>0</v>
      </c>
      <c r="O2078">
        <v>8359</v>
      </c>
      <c r="P2078" t="b">
        <v>1</v>
      </c>
      <c r="Q2078" t="s">
        <v>8293</v>
      </c>
    </row>
    <row r="2079" spans="1:17" ht="44.25" x14ac:dyDescent="0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0">
        <f t="shared" si="96"/>
        <v>42103.042546296296</v>
      </c>
      <c r="L2079" s="10">
        <f t="shared" si="97"/>
        <v>42160.875</v>
      </c>
      <c r="M2079">
        <f t="shared" si="98"/>
        <v>2015</v>
      </c>
      <c r="N2079" t="b">
        <v>0</v>
      </c>
      <c r="O2079">
        <v>188</v>
      </c>
      <c r="P2079" t="b">
        <v>1</v>
      </c>
      <c r="Q2079" t="s">
        <v>8293</v>
      </c>
    </row>
    <row r="2080" spans="1:17" ht="44.25" x14ac:dyDescent="0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0">
        <f t="shared" si="96"/>
        <v>42692.771493055552</v>
      </c>
      <c r="L2080" s="10">
        <f t="shared" si="97"/>
        <v>42722.771493055552</v>
      </c>
      <c r="M2080">
        <f t="shared" si="98"/>
        <v>2016</v>
      </c>
      <c r="N2080" t="b">
        <v>0</v>
      </c>
      <c r="O2080">
        <v>48</v>
      </c>
      <c r="P2080" t="b">
        <v>1</v>
      </c>
      <c r="Q2080" t="s">
        <v>8293</v>
      </c>
    </row>
    <row r="2081" spans="1:17" ht="59" x14ac:dyDescent="0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0">
        <f t="shared" si="96"/>
        <v>42150.71056712963</v>
      </c>
      <c r="L2081" s="10">
        <f t="shared" si="97"/>
        <v>42180.791666666672</v>
      </c>
      <c r="M2081">
        <f t="shared" si="98"/>
        <v>2015</v>
      </c>
      <c r="N2081" t="b">
        <v>0</v>
      </c>
      <c r="O2081">
        <v>607</v>
      </c>
      <c r="P2081" t="b">
        <v>1</v>
      </c>
      <c r="Q2081" t="s">
        <v>8293</v>
      </c>
    </row>
    <row r="2082" spans="1:17" ht="44.25" x14ac:dyDescent="0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0">
        <f t="shared" si="96"/>
        <v>42289.957175925927</v>
      </c>
      <c r="L2082" s="10">
        <f t="shared" si="97"/>
        <v>42319.998842592591</v>
      </c>
      <c r="M2082">
        <f t="shared" si="98"/>
        <v>2015</v>
      </c>
      <c r="N2082" t="b">
        <v>0</v>
      </c>
      <c r="O2082">
        <v>50</v>
      </c>
      <c r="P2082" t="b">
        <v>1</v>
      </c>
      <c r="Q2082" t="s">
        <v>8293</v>
      </c>
    </row>
    <row r="2083" spans="1:17" ht="44.25" x14ac:dyDescent="0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0">
        <f t="shared" si="96"/>
        <v>41004.156886574077</v>
      </c>
      <c r="L2083" s="10">
        <f t="shared" si="97"/>
        <v>41045.207638888889</v>
      </c>
      <c r="M2083">
        <f t="shared" si="98"/>
        <v>2012</v>
      </c>
      <c r="N2083" t="b">
        <v>0</v>
      </c>
      <c r="O2083">
        <v>55</v>
      </c>
      <c r="P2083" t="b">
        <v>1</v>
      </c>
      <c r="Q2083" t="s">
        <v>8277</v>
      </c>
    </row>
    <row r="2084" spans="1:17" ht="44.25" x14ac:dyDescent="0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0">
        <f t="shared" si="96"/>
        <v>40811.120324074072</v>
      </c>
      <c r="L2084" s="10">
        <f t="shared" si="97"/>
        <v>40871.161990740737</v>
      </c>
      <c r="M2084">
        <f t="shared" si="98"/>
        <v>2011</v>
      </c>
      <c r="N2084" t="b">
        <v>0</v>
      </c>
      <c r="O2084">
        <v>38</v>
      </c>
      <c r="P2084" t="b">
        <v>1</v>
      </c>
      <c r="Q2084" t="s">
        <v>8277</v>
      </c>
    </row>
    <row r="2085" spans="1:17" ht="44.25" x14ac:dyDescent="0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0">
        <f t="shared" si="96"/>
        <v>41034.72216435185</v>
      </c>
      <c r="L2085" s="10">
        <f t="shared" si="97"/>
        <v>41064.72216435185</v>
      </c>
      <c r="M2085">
        <f t="shared" si="98"/>
        <v>2012</v>
      </c>
      <c r="N2085" t="b">
        <v>0</v>
      </c>
      <c r="O2085">
        <v>25</v>
      </c>
      <c r="P2085" t="b">
        <v>1</v>
      </c>
      <c r="Q2085" t="s">
        <v>8277</v>
      </c>
    </row>
    <row r="2086" spans="1:17" ht="44.25" x14ac:dyDescent="0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0">
        <f t="shared" si="96"/>
        <v>41731.833124999997</v>
      </c>
      <c r="L2086" s="10">
        <f t="shared" si="97"/>
        <v>41763.290972222225</v>
      </c>
      <c r="M2086">
        <f t="shared" si="98"/>
        <v>2014</v>
      </c>
      <c r="N2086" t="b">
        <v>0</v>
      </c>
      <c r="O2086">
        <v>46</v>
      </c>
      <c r="P2086" t="b">
        <v>1</v>
      </c>
      <c r="Q2086" t="s">
        <v>8277</v>
      </c>
    </row>
    <row r="2087" spans="1:17" ht="59" x14ac:dyDescent="0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0">
        <f t="shared" si="96"/>
        <v>41075.835497685184</v>
      </c>
      <c r="L2087" s="10">
        <f t="shared" si="97"/>
        <v>41105.835497685184</v>
      </c>
      <c r="M2087">
        <f t="shared" si="98"/>
        <v>2012</v>
      </c>
      <c r="N2087" t="b">
        <v>0</v>
      </c>
      <c r="O2087">
        <v>83</v>
      </c>
      <c r="P2087" t="b">
        <v>1</v>
      </c>
      <c r="Q2087" t="s">
        <v>8277</v>
      </c>
    </row>
    <row r="2088" spans="1:17" ht="44.25" x14ac:dyDescent="0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0">
        <f t="shared" si="96"/>
        <v>40860.67050925926</v>
      </c>
      <c r="L2088" s="10">
        <f t="shared" si="97"/>
        <v>40891.207638888889</v>
      </c>
      <c r="M2088">
        <f t="shared" si="98"/>
        <v>2011</v>
      </c>
      <c r="N2088" t="b">
        <v>0</v>
      </c>
      <c r="O2088">
        <v>35</v>
      </c>
      <c r="P2088" t="b">
        <v>1</v>
      </c>
      <c r="Q2088" t="s">
        <v>8277</v>
      </c>
    </row>
    <row r="2089" spans="1:17" ht="59" x14ac:dyDescent="0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0">
        <f t="shared" si="96"/>
        <v>40764.204375000001</v>
      </c>
      <c r="L2089" s="10">
        <f t="shared" si="97"/>
        <v>40794.204375000001</v>
      </c>
      <c r="M2089">
        <f t="shared" si="98"/>
        <v>2011</v>
      </c>
      <c r="N2089" t="b">
        <v>0</v>
      </c>
      <c r="O2089">
        <v>25</v>
      </c>
      <c r="P2089" t="b">
        <v>1</v>
      </c>
      <c r="Q2089" t="s">
        <v>8277</v>
      </c>
    </row>
    <row r="2090" spans="1:17" ht="44.25" x14ac:dyDescent="0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0">
        <f t="shared" si="96"/>
        <v>40395.714722222219</v>
      </c>
      <c r="L2090" s="10">
        <f t="shared" si="97"/>
        <v>40432.165972222225</v>
      </c>
      <c r="M2090">
        <f t="shared" si="98"/>
        <v>2010</v>
      </c>
      <c r="N2090" t="b">
        <v>0</v>
      </c>
      <c r="O2090">
        <v>75</v>
      </c>
      <c r="P2090" t="b">
        <v>1</v>
      </c>
      <c r="Q2090" t="s">
        <v>8277</v>
      </c>
    </row>
    <row r="2091" spans="1:17" ht="29.5" x14ac:dyDescent="0.7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0">
        <f t="shared" si="96"/>
        <v>41453.076319444444</v>
      </c>
      <c r="L2091" s="10">
        <f t="shared" si="97"/>
        <v>41488.076319444444</v>
      </c>
      <c r="M2091">
        <f t="shared" si="98"/>
        <v>2013</v>
      </c>
      <c r="N2091" t="b">
        <v>0</v>
      </c>
      <c r="O2091">
        <v>62</v>
      </c>
      <c r="P2091" t="b">
        <v>1</v>
      </c>
      <c r="Q2091" t="s">
        <v>8277</v>
      </c>
    </row>
    <row r="2092" spans="1:17" ht="44.25" x14ac:dyDescent="0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0">
        <f t="shared" si="96"/>
        <v>41299.381423611114</v>
      </c>
      <c r="L2092" s="10">
        <f t="shared" si="97"/>
        <v>41329.381423611114</v>
      </c>
      <c r="M2092">
        <f t="shared" si="98"/>
        <v>2013</v>
      </c>
      <c r="N2092" t="b">
        <v>0</v>
      </c>
      <c r="O2092">
        <v>160</v>
      </c>
      <c r="P2092" t="b">
        <v>1</v>
      </c>
      <c r="Q2092" t="s">
        <v>8277</v>
      </c>
    </row>
    <row r="2093" spans="1:17" ht="59" x14ac:dyDescent="0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0">
        <f t="shared" si="96"/>
        <v>40555.322662037033</v>
      </c>
      <c r="L2093" s="10">
        <f t="shared" si="97"/>
        <v>40603.833333333336</v>
      </c>
      <c r="M2093">
        <f t="shared" si="98"/>
        <v>2011</v>
      </c>
      <c r="N2093" t="b">
        <v>0</v>
      </c>
      <c r="O2093">
        <v>246</v>
      </c>
      <c r="P2093" t="b">
        <v>1</v>
      </c>
      <c r="Q2093" t="s">
        <v>8277</v>
      </c>
    </row>
    <row r="2094" spans="1:17" ht="44.25" x14ac:dyDescent="0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0">
        <f t="shared" si="96"/>
        <v>40763.707546296297</v>
      </c>
      <c r="L2094" s="10">
        <f t="shared" si="97"/>
        <v>40823.707546296297</v>
      </c>
      <c r="M2094">
        <f t="shared" si="98"/>
        <v>2011</v>
      </c>
      <c r="N2094" t="b">
        <v>0</v>
      </c>
      <c r="O2094">
        <v>55</v>
      </c>
      <c r="P2094" t="b">
        <v>1</v>
      </c>
      <c r="Q2094" t="s">
        <v>8277</v>
      </c>
    </row>
    <row r="2095" spans="1:17" ht="44.25" x14ac:dyDescent="0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0">
        <f t="shared" si="96"/>
        <v>41205.854537037041</v>
      </c>
      <c r="L2095" s="10">
        <f t="shared" si="97"/>
        <v>41265.896203703705</v>
      </c>
      <c r="M2095">
        <f t="shared" si="98"/>
        <v>2012</v>
      </c>
      <c r="N2095" t="b">
        <v>0</v>
      </c>
      <c r="O2095">
        <v>23</v>
      </c>
      <c r="P2095" t="b">
        <v>1</v>
      </c>
      <c r="Q2095" t="s">
        <v>8277</v>
      </c>
    </row>
    <row r="2096" spans="1:17" ht="59" x14ac:dyDescent="0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0">
        <f t="shared" si="96"/>
        <v>40939.02002314815</v>
      </c>
      <c r="L2096" s="10">
        <f t="shared" si="97"/>
        <v>40973.125</v>
      </c>
      <c r="M2096">
        <f t="shared" si="98"/>
        <v>2012</v>
      </c>
      <c r="N2096" t="b">
        <v>0</v>
      </c>
      <c r="O2096">
        <v>72</v>
      </c>
      <c r="P2096" t="b">
        <v>1</v>
      </c>
      <c r="Q2096" t="s">
        <v>8277</v>
      </c>
    </row>
    <row r="2097" spans="1:17" ht="44.25" x14ac:dyDescent="0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0">
        <f t="shared" si="96"/>
        <v>40758.733483796292</v>
      </c>
      <c r="L2097" s="10">
        <f t="shared" si="97"/>
        <v>40818.733483796292</v>
      </c>
      <c r="M2097">
        <f t="shared" si="98"/>
        <v>2011</v>
      </c>
      <c r="N2097" t="b">
        <v>0</v>
      </c>
      <c r="O2097">
        <v>22</v>
      </c>
      <c r="P2097" t="b">
        <v>1</v>
      </c>
      <c r="Q2097" t="s">
        <v>8277</v>
      </c>
    </row>
    <row r="2098" spans="1:17" ht="44.25" x14ac:dyDescent="0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0">
        <f t="shared" si="96"/>
        <v>41192.758506944447</v>
      </c>
      <c r="L2098" s="10">
        <f t="shared" si="97"/>
        <v>41208.165972222225</v>
      </c>
      <c r="M2098">
        <f t="shared" si="98"/>
        <v>2012</v>
      </c>
      <c r="N2098" t="b">
        <v>0</v>
      </c>
      <c r="O2098">
        <v>14</v>
      </c>
      <c r="P2098" t="b">
        <v>1</v>
      </c>
      <c r="Q2098" t="s">
        <v>8277</v>
      </c>
    </row>
    <row r="2099" spans="1:17" ht="44.25" x14ac:dyDescent="0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0">
        <f t="shared" si="96"/>
        <v>40818.58489583333</v>
      </c>
      <c r="L2099" s="10">
        <f t="shared" si="97"/>
        <v>40878.626562500001</v>
      </c>
      <c r="M2099">
        <f t="shared" si="98"/>
        <v>2011</v>
      </c>
      <c r="N2099" t="b">
        <v>0</v>
      </c>
      <c r="O2099">
        <v>38</v>
      </c>
      <c r="P2099" t="b">
        <v>1</v>
      </c>
      <c r="Q2099" t="s">
        <v>8277</v>
      </c>
    </row>
    <row r="2100" spans="1:17" ht="44.25" x14ac:dyDescent="0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0">
        <f t="shared" si="96"/>
        <v>40946.11383101852</v>
      </c>
      <c r="L2100" s="10">
        <f t="shared" si="97"/>
        <v>40976.11383101852</v>
      </c>
      <c r="M2100">
        <f t="shared" si="98"/>
        <v>2012</v>
      </c>
      <c r="N2100" t="b">
        <v>0</v>
      </c>
      <c r="O2100">
        <v>32</v>
      </c>
      <c r="P2100" t="b">
        <v>1</v>
      </c>
      <c r="Q2100" t="s">
        <v>8277</v>
      </c>
    </row>
    <row r="2101" spans="1:17" x14ac:dyDescent="0.7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0">
        <f t="shared" si="96"/>
        <v>42173.746342592596</v>
      </c>
      <c r="L2101" s="10">
        <f t="shared" si="97"/>
        <v>42187.152777777781</v>
      </c>
      <c r="M2101">
        <f t="shared" si="98"/>
        <v>2015</v>
      </c>
      <c r="N2101" t="b">
        <v>0</v>
      </c>
      <c r="O2101">
        <v>63</v>
      </c>
      <c r="P2101" t="b">
        <v>1</v>
      </c>
      <c r="Q2101" t="s">
        <v>8277</v>
      </c>
    </row>
    <row r="2102" spans="1:17" ht="44.25" x14ac:dyDescent="0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0">
        <f t="shared" si="96"/>
        <v>41074.834965277776</v>
      </c>
      <c r="L2102" s="10">
        <f t="shared" si="97"/>
        <v>41090.165972222225</v>
      </c>
      <c r="M2102">
        <f t="shared" si="98"/>
        <v>2012</v>
      </c>
      <c r="N2102" t="b">
        <v>0</v>
      </c>
      <c r="O2102">
        <v>27</v>
      </c>
      <c r="P2102" t="b">
        <v>1</v>
      </c>
      <c r="Q2102" t="s">
        <v>8277</v>
      </c>
    </row>
    <row r="2103" spans="1:17" ht="44.25" x14ac:dyDescent="0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0">
        <f t="shared" si="96"/>
        <v>40892.149467592593</v>
      </c>
      <c r="L2103" s="10">
        <f t="shared" si="97"/>
        <v>40952.149467592593</v>
      </c>
      <c r="M2103">
        <f t="shared" si="98"/>
        <v>2012</v>
      </c>
      <c r="N2103" t="b">
        <v>0</v>
      </c>
      <c r="O2103">
        <v>44</v>
      </c>
      <c r="P2103" t="b">
        <v>1</v>
      </c>
      <c r="Q2103" t="s">
        <v>8277</v>
      </c>
    </row>
    <row r="2104" spans="1:17" ht="44.25" x14ac:dyDescent="0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0">
        <f t="shared" si="96"/>
        <v>40638.868611111109</v>
      </c>
      <c r="L2104" s="10">
        <f t="shared" si="97"/>
        <v>40668.868611111109</v>
      </c>
      <c r="M2104">
        <f t="shared" si="98"/>
        <v>2011</v>
      </c>
      <c r="N2104" t="b">
        <v>0</v>
      </c>
      <c r="O2104">
        <v>38</v>
      </c>
      <c r="P2104" t="b">
        <v>1</v>
      </c>
      <c r="Q2104" t="s">
        <v>8277</v>
      </c>
    </row>
    <row r="2105" spans="1:17" ht="29.5" x14ac:dyDescent="0.7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0">
        <f t="shared" si="96"/>
        <v>41192.754942129628</v>
      </c>
      <c r="L2105" s="10">
        <f t="shared" si="97"/>
        <v>41222.7966087963</v>
      </c>
      <c r="M2105">
        <f t="shared" si="98"/>
        <v>2012</v>
      </c>
      <c r="N2105" t="b">
        <v>0</v>
      </c>
      <c r="O2105">
        <v>115</v>
      </c>
      <c r="P2105" t="b">
        <v>1</v>
      </c>
      <c r="Q2105" t="s">
        <v>8277</v>
      </c>
    </row>
    <row r="2106" spans="1:17" ht="44.25" x14ac:dyDescent="0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0">
        <f t="shared" si="96"/>
        <v>41394.074467592596</v>
      </c>
      <c r="L2106" s="10">
        <f t="shared" si="97"/>
        <v>41425</v>
      </c>
      <c r="M2106">
        <f t="shared" si="98"/>
        <v>2013</v>
      </c>
      <c r="N2106" t="b">
        <v>0</v>
      </c>
      <c r="O2106">
        <v>37</v>
      </c>
      <c r="P2106" t="b">
        <v>1</v>
      </c>
      <c r="Q2106" t="s">
        <v>8277</v>
      </c>
    </row>
    <row r="2107" spans="1:17" ht="44.25" x14ac:dyDescent="0.7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0">
        <f t="shared" si="96"/>
        <v>41951.788807870369</v>
      </c>
      <c r="L2107" s="10">
        <f t="shared" si="97"/>
        <v>41964.166666666672</v>
      </c>
      <c r="M2107">
        <f t="shared" si="98"/>
        <v>2014</v>
      </c>
      <c r="N2107" t="b">
        <v>0</v>
      </c>
      <c r="O2107">
        <v>99</v>
      </c>
      <c r="P2107" t="b">
        <v>1</v>
      </c>
      <c r="Q2107" t="s">
        <v>8277</v>
      </c>
    </row>
    <row r="2108" spans="1:17" ht="44.25" x14ac:dyDescent="0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0">
        <f t="shared" si="96"/>
        <v>41270.21497685185</v>
      </c>
      <c r="L2108" s="10">
        <f t="shared" si="97"/>
        <v>41300.21497685185</v>
      </c>
      <c r="M2108">
        <f t="shared" si="98"/>
        <v>2013</v>
      </c>
      <c r="N2108" t="b">
        <v>0</v>
      </c>
      <c r="O2108">
        <v>44</v>
      </c>
      <c r="P2108" t="b">
        <v>1</v>
      </c>
      <c r="Q2108" t="s">
        <v>8277</v>
      </c>
    </row>
    <row r="2109" spans="1:17" ht="44.25" x14ac:dyDescent="0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0">
        <f t="shared" si="96"/>
        <v>41934.71056712963</v>
      </c>
      <c r="L2109" s="10">
        <f t="shared" si="97"/>
        <v>41955.752233796295</v>
      </c>
      <c r="M2109">
        <f t="shared" si="98"/>
        <v>2014</v>
      </c>
      <c r="N2109" t="b">
        <v>0</v>
      </c>
      <c r="O2109">
        <v>58</v>
      </c>
      <c r="P2109" t="b">
        <v>1</v>
      </c>
      <c r="Q2109" t="s">
        <v>8277</v>
      </c>
    </row>
    <row r="2110" spans="1:17" ht="59" x14ac:dyDescent="0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0">
        <f t="shared" si="96"/>
        <v>41135.175694444442</v>
      </c>
      <c r="L2110" s="10">
        <f t="shared" si="97"/>
        <v>41162.163194444445</v>
      </c>
      <c r="M2110">
        <f t="shared" si="98"/>
        <v>2012</v>
      </c>
      <c r="N2110" t="b">
        <v>0</v>
      </c>
      <c r="O2110">
        <v>191</v>
      </c>
      <c r="P2110" t="b">
        <v>1</v>
      </c>
      <c r="Q2110" t="s">
        <v>8277</v>
      </c>
    </row>
    <row r="2111" spans="1:17" ht="44.25" x14ac:dyDescent="0.7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0">
        <f t="shared" si="96"/>
        <v>42160.708530092597</v>
      </c>
      <c r="L2111" s="10">
        <f t="shared" si="97"/>
        <v>42190.708530092597</v>
      </c>
      <c r="M2111">
        <f t="shared" si="98"/>
        <v>2015</v>
      </c>
      <c r="N2111" t="b">
        <v>0</v>
      </c>
      <c r="O2111">
        <v>40</v>
      </c>
      <c r="P2111" t="b">
        <v>1</v>
      </c>
      <c r="Q2111" t="s">
        <v>8277</v>
      </c>
    </row>
    <row r="2112" spans="1:17" ht="29.5" x14ac:dyDescent="0.7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0">
        <f t="shared" si="96"/>
        <v>41759.670937499999</v>
      </c>
      <c r="L2112" s="10">
        <f t="shared" si="97"/>
        <v>41787.207638888889</v>
      </c>
      <c r="M2112">
        <f t="shared" si="98"/>
        <v>2014</v>
      </c>
      <c r="N2112" t="b">
        <v>0</v>
      </c>
      <c r="O2112">
        <v>38</v>
      </c>
      <c r="P2112" t="b">
        <v>1</v>
      </c>
      <c r="Q2112" t="s">
        <v>8277</v>
      </c>
    </row>
    <row r="2113" spans="1:17" ht="44.25" x14ac:dyDescent="0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0">
        <f t="shared" si="96"/>
        <v>40703.197048611109</v>
      </c>
      <c r="L2113" s="10">
        <f t="shared" si="97"/>
        <v>40770.041666666664</v>
      </c>
      <c r="M2113">
        <f t="shared" si="98"/>
        <v>2011</v>
      </c>
      <c r="N2113" t="b">
        <v>0</v>
      </c>
      <c r="O2113">
        <v>39</v>
      </c>
      <c r="P2113" t="b">
        <v>1</v>
      </c>
      <c r="Q2113" t="s">
        <v>8277</v>
      </c>
    </row>
    <row r="2114" spans="1:17" ht="44.25" x14ac:dyDescent="0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0">
        <f t="shared" si="96"/>
        <v>41365.928159722222</v>
      </c>
      <c r="L2114" s="10">
        <f t="shared" si="97"/>
        <v>41379.928159722222</v>
      </c>
      <c r="M2114">
        <f t="shared" si="98"/>
        <v>2013</v>
      </c>
      <c r="N2114" t="b">
        <v>0</v>
      </c>
      <c r="O2114">
        <v>11</v>
      </c>
      <c r="P2114" t="b">
        <v>1</v>
      </c>
      <c r="Q2114" t="s">
        <v>8277</v>
      </c>
    </row>
    <row r="2115" spans="1:17" ht="29.5" x14ac:dyDescent="0.7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0">
        <f t="shared" ref="K2115:K2178" si="99">(((J2115/60)/60)/24)+DATE(1970,1,1)</f>
        <v>41870.86546296296</v>
      </c>
      <c r="L2115" s="10">
        <f t="shared" ref="L2115:L2178" si="100">(((I2115/60)/60)/24)+DATE(1970,1,1)</f>
        <v>41905.86546296296</v>
      </c>
      <c r="M2115">
        <f t="shared" ref="M2115:M2178" si="101">YEAR(L2115)</f>
        <v>2014</v>
      </c>
      <c r="N2115" t="b">
        <v>0</v>
      </c>
      <c r="O2115">
        <v>107</v>
      </c>
      <c r="P2115" t="b">
        <v>1</v>
      </c>
      <c r="Q2115" t="s">
        <v>8277</v>
      </c>
    </row>
    <row r="2116" spans="1:17" ht="44.25" x14ac:dyDescent="0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0">
        <f t="shared" si="99"/>
        <v>40458.815625000003</v>
      </c>
      <c r="L2116" s="10">
        <f t="shared" si="100"/>
        <v>40521.207638888889</v>
      </c>
      <c r="M2116">
        <f t="shared" si="101"/>
        <v>2010</v>
      </c>
      <c r="N2116" t="b">
        <v>0</v>
      </c>
      <c r="O2116">
        <v>147</v>
      </c>
      <c r="P2116" t="b">
        <v>1</v>
      </c>
      <c r="Q2116" t="s">
        <v>8277</v>
      </c>
    </row>
    <row r="2117" spans="1:17" ht="44.25" x14ac:dyDescent="0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0">
        <f t="shared" si="99"/>
        <v>40564.081030092595</v>
      </c>
      <c r="L2117" s="10">
        <f t="shared" si="100"/>
        <v>40594.081030092595</v>
      </c>
      <c r="M2117">
        <f t="shared" si="101"/>
        <v>2011</v>
      </c>
      <c r="N2117" t="b">
        <v>0</v>
      </c>
      <c r="O2117">
        <v>36</v>
      </c>
      <c r="P2117" t="b">
        <v>1</v>
      </c>
      <c r="Q2117" t="s">
        <v>8277</v>
      </c>
    </row>
    <row r="2118" spans="1:17" ht="44.25" x14ac:dyDescent="0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0">
        <f t="shared" si="99"/>
        <v>41136.777812500004</v>
      </c>
      <c r="L2118" s="10">
        <f t="shared" si="100"/>
        <v>41184.777812500004</v>
      </c>
      <c r="M2118">
        <f t="shared" si="101"/>
        <v>2012</v>
      </c>
      <c r="N2118" t="b">
        <v>0</v>
      </c>
      <c r="O2118">
        <v>92</v>
      </c>
      <c r="P2118" t="b">
        <v>1</v>
      </c>
      <c r="Q2118" t="s">
        <v>8277</v>
      </c>
    </row>
    <row r="2119" spans="1:17" ht="44.25" x14ac:dyDescent="0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0">
        <f t="shared" si="99"/>
        <v>42290.059594907405</v>
      </c>
      <c r="L2119" s="10">
        <f t="shared" si="100"/>
        <v>42304.207638888889</v>
      </c>
      <c r="M2119">
        <f t="shared" si="101"/>
        <v>2015</v>
      </c>
      <c r="N2119" t="b">
        <v>0</v>
      </c>
      <c r="O2119">
        <v>35</v>
      </c>
      <c r="P2119" t="b">
        <v>1</v>
      </c>
      <c r="Q2119" t="s">
        <v>8277</v>
      </c>
    </row>
    <row r="2120" spans="1:17" ht="29.5" x14ac:dyDescent="0.7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0">
        <f t="shared" si="99"/>
        <v>40718.839537037034</v>
      </c>
      <c r="L2120" s="10">
        <f t="shared" si="100"/>
        <v>40748.839537037034</v>
      </c>
      <c r="M2120">
        <f t="shared" si="101"/>
        <v>2011</v>
      </c>
      <c r="N2120" t="b">
        <v>0</v>
      </c>
      <c r="O2120">
        <v>17</v>
      </c>
      <c r="P2120" t="b">
        <v>1</v>
      </c>
      <c r="Q2120" t="s">
        <v>8277</v>
      </c>
    </row>
    <row r="2121" spans="1:17" ht="44.25" x14ac:dyDescent="0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0">
        <f t="shared" si="99"/>
        <v>41107.130150462966</v>
      </c>
      <c r="L2121" s="10">
        <f t="shared" si="100"/>
        <v>41137.130150462966</v>
      </c>
      <c r="M2121">
        <f t="shared" si="101"/>
        <v>2012</v>
      </c>
      <c r="N2121" t="b">
        <v>0</v>
      </c>
      <c r="O2121">
        <v>22</v>
      </c>
      <c r="P2121" t="b">
        <v>1</v>
      </c>
      <c r="Q2121" t="s">
        <v>8277</v>
      </c>
    </row>
    <row r="2122" spans="1:17" ht="44.25" x14ac:dyDescent="0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0">
        <f t="shared" si="99"/>
        <v>41591.964537037034</v>
      </c>
      <c r="L2122" s="10">
        <f t="shared" si="100"/>
        <v>41640.964537037034</v>
      </c>
      <c r="M2122">
        <f t="shared" si="101"/>
        <v>2014</v>
      </c>
      <c r="N2122" t="b">
        <v>0</v>
      </c>
      <c r="O2122">
        <v>69</v>
      </c>
      <c r="P2122" t="b">
        <v>1</v>
      </c>
      <c r="Q2122" t="s">
        <v>8277</v>
      </c>
    </row>
    <row r="2123" spans="1:17" ht="44.25" x14ac:dyDescent="0.7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0">
        <f t="shared" si="99"/>
        <v>42716.7424537037</v>
      </c>
      <c r="L2123" s="10">
        <f t="shared" si="100"/>
        <v>42746.7424537037</v>
      </c>
      <c r="M2123">
        <f t="shared" si="101"/>
        <v>2017</v>
      </c>
      <c r="N2123" t="b">
        <v>0</v>
      </c>
      <c r="O2123">
        <v>10</v>
      </c>
      <c r="P2123" t="b">
        <v>0</v>
      </c>
      <c r="Q2123" t="s">
        <v>8280</v>
      </c>
    </row>
    <row r="2124" spans="1:17" ht="44.25" x14ac:dyDescent="0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0">
        <f t="shared" si="99"/>
        <v>42712.300567129627</v>
      </c>
      <c r="L2124" s="10">
        <f t="shared" si="100"/>
        <v>42742.300567129627</v>
      </c>
      <c r="M2124">
        <f t="shared" si="101"/>
        <v>2017</v>
      </c>
      <c r="N2124" t="b">
        <v>0</v>
      </c>
      <c r="O2124">
        <v>3</v>
      </c>
      <c r="P2124" t="b">
        <v>0</v>
      </c>
      <c r="Q2124" t="s">
        <v>8280</v>
      </c>
    </row>
    <row r="2125" spans="1:17" ht="59" x14ac:dyDescent="0.7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0">
        <f t="shared" si="99"/>
        <v>40198.424849537041</v>
      </c>
      <c r="L2125" s="10">
        <f t="shared" si="100"/>
        <v>40252.290972222225</v>
      </c>
      <c r="M2125">
        <f t="shared" si="101"/>
        <v>2010</v>
      </c>
      <c r="N2125" t="b">
        <v>0</v>
      </c>
      <c r="O2125">
        <v>5</v>
      </c>
      <c r="P2125" t="b">
        <v>0</v>
      </c>
      <c r="Q2125" t="s">
        <v>8280</v>
      </c>
    </row>
    <row r="2126" spans="1:17" ht="59" x14ac:dyDescent="0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0">
        <f t="shared" si="99"/>
        <v>40464.028182870366</v>
      </c>
      <c r="L2126" s="10">
        <f t="shared" si="100"/>
        <v>40512.208333333336</v>
      </c>
      <c r="M2126">
        <f t="shared" si="101"/>
        <v>2010</v>
      </c>
      <c r="N2126" t="b">
        <v>0</v>
      </c>
      <c r="O2126">
        <v>5</v>
      </c>
      <c r="P2126" t="b">
        <v>0</v>
      </c>
      <c r="Q2126" t="s">
        <v>8280</v>
      </c>
    </row>
    <row r="2127" spans="1:17" ht="44.25" x14ac:dyDescent="0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0">
        <f t="shared" si="99"/>
        <v>42191.023530092592</v>
      </c>
      <c r="L2127" s="10">
        <f t="shared" si="100"/>
        <v>42221.023530092592</v>
      </c>
      <c r="M2127">
        <f t="shared" si="101"/>
        <v>2015</v>
      </c>
      <c r="N2127" t="b">
        <v>0</v>
      </c>
      <c r="O2127">
        <v>27</v>
      </c>
      <c r="P2127" t="b">
        <v>0</v>
      </c>
      <c r="Q2127" t="s">
        <v>8280</v>
      </c>
    </row>
    <row r="2128" spans="1:17" ht="44.25" x14ac:dyDescent="0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0">
        <f t="shared" si="99"/>
        <v>41951.973229166666</v>
      </c>
      <c r="L2128" s="10">
        <f t="shared" si="100"/>
        <v>41981.973229166666</v>
      </c>
      <c r="M2128">
        <f t="shared" si="101"/>
        <v>2014</v>
      </c>
      <c r="N2128" t="b">
        <v>0</v>
      </c>
      <c r="O2128">
        <v>2</v>
      </c>
      <c r="P2128" t="b">
        <v>0</v>
      </c>
      <c r="Q2128" t="s">
        <v>8280</v>
      </c>
    </row>
    <row r="2129" spans="1:17" ht="29.5" x14ac:dyDescent="0.7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0">
        <f t="shared" si="99"/>
        <v>42045.50535879629</v>
      </c>
      <c r="L2129" s="10">
        <f t="shared" si="100"/>
        <v>42075.463692129633</v>
      </c>
      <c r="M2129">
        <f t="shared" si="101"/>
        <v>2015</v>
      </c>
      <c r="N2129" t="b">
        <v>0</v>
      </c>
      <c r="O2129">
        <v>236</v>
      </c>
      <c r="P2129" t="b">
        <v>0</v>
      </c>
      <c r="Q2129" t="s">
        <v>8280</v>
      </c>
    </row>
    <row r="2130" spans="1:17" ht="44.25" x14ac:dyDescent="0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0">
        <f t="shared" si="99"/>
        <v>41843.772789351853</v>
      </c>
      <c r="L2130" s="10">
        <f t="shared" si="100"/>
        <v>41903.772789351853</v>
      </c>
      <c r="M2130">
        <f t="shared" si="101"/>
        <v>2014</v>
      </c>
      <c r="N2130" t="b">
        <v>0</v>
      </c>
      <c r="O2130">
        <v>1</v>
      </c>
      <c r="P2130" t="b">
        <v>0</v>
      </c>
      <c r="Q2130" t="s">
        <v>8280</v>
      </c>
    </row>
    <row r="2131" spans="1:17" ht="44.25" x14ac:dyDescent="0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0">
        <f t="shared" si="99"/>
        <v>42409.024305555555</v>
      </c>
      <c r="L2131" s="10">
        <f t="shared" si="100"/>
        <v>42439.024305555555</v>
      </c>
      <c r="M2131">
        <f t="shared" si="101"/>
        <v>2016</v>
      </c>
      <c r="N2131" t="b">
        <v>0</v>
      </c>
      <c r="O2131">
        <v>12</v>
      </c>
      <c r="P2131" t="b">
        <v>0</v>
      </c>
      <c r="Q2131" t="s">
        <v>8280</v>
      </c>
    </row>
    <row r="2132" spans="1:17" ht="29.5" x14ac:dyDescent="0.7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0">
        <f t="shared" si="99"/>
        <v>41832.086377314816</v>
      </c>
      <c r="L2132" s="10">
        <f t="shared" si="100"/>
        <v>41867.086377314816</v>
      </c>
      <c r="M2132">
        <f t="shared" si="101"/>
        <v>2014</v>
      </c>
      <c r="N2132" t="b">
        <v>0</v>
      </c>
      <c r="O2132">
        <v>4</v>
      </c>
      <c r="P2132" t="b">
        <v>0</v>
      </c>
      <c r="Q2132" t="s">
        <v>8280</v>
      </c>
    </row>
    <row r="2133" spans="1:17" ht="44.25" x14ac:dyDescent="0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0">
        <f t="shared" si="99"/>
        <v>42167.207071759258</v>
      </c>
      <c r="L2133" s="10">
        <f t="shared" si="100"/>
        <v>42197.207071759258</v>
      </c>
      <c r="M2133">
        <f t="shared" si="101"/>
        <v>2015</v>
      </c>
      <c r="N2133" t="b">
        <v>0</v>
      </c>
      <c r="O2133">
        <v>3</v>
      </c>
      <c r="P2133" t="b">
        <v>0</v>
      </c>
      <c r="Q2133" t="s">
        <v>8280</v>
      </c>
    </row>
    <row r="2134" spans="1:17" ht="44.25" x14ac:dyDescent="0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0">
        <f t="shared" si="99"/>
        <v>41643.487175925926</v>
      </c>
      <c r="L2134" s="10">
        <f t="shared" si="100"/>
        <v>41673.487175925926</v>
      </c>
      <c r="M2134">
        <f t="shared" si="101"/>
        <v>2014</v>
      </c>
      <c r="N2134" t="b">
        <v>0</v>
      </c>
      <c r="O2134">
        <v>99</v>
      </c>
      <c r="P2134" t="b">
        <v>0</v>
      </c>
      <c r="Q2134" t="s">
        <v>8280</v>
      </c>
    </row>
    <row r="2135" spans="1:17" ht="44.25" x14ac:dyDescent="0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0">
        <f t="shared" si="99"/>
        <v>40619.097210648149</v>
      </c>
      <c r="L2135" s="10">
        <f t="shared" si="100"/>
        <v>40657.290972222225</v>
      </c>
      <c r="M2135">
        <f t="shared" si="101"/>
        <v>2011</v>
      </c>
      <c r="N2135" t="b">
        <v>0</v>
      </c>
      <c r="O2135">
        <v>3</v>
      </c>
      <c r="P2135" t="b">
        <v>0</v>
      </c>
      <c r="Q2135" t="s">
        <v>8280</v>
      </c>
    </row>
    <row r="2136" spans="1:17" ht="44.25" x14ac:dyDescent="0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0">
        <f t="shared" si="99"/>
        <v>41361.886469907404</v>
      </c>
      <c r="L2136" s="10">
        <f t="shared" si="100"/>
        <v>41391.886469907404</v>
      </c>
      <c r="M2136">
        <f t="shared" si="101"/>
        <v>2013</v>
      </c>
      <c r="N2136" t="b">
        <v>0</v>
      </c>
      <c r="O2136">
        <v>3</v>
      </c>
      <c r="P2136" t="b">
        <v>0</v>
      </c>
      <c r="Q2136" t="s">
        <v>8280</v>
      </c>
    </row>
    <row r="2137" spans="1:17" ht="44.25" x14ac:dyDescent="0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0">
        <f t="shared" si="99"/>
        <v>41156.963344907403</v>
      </c>
      <c r="L2137" s="10">
        <f t="shared" si="100"/>
        <v>41186.963344907403</v>
      </c>
      <c r="M2137">
        <f t="shared" si="101"/>
        <v>2012</v>
      </c>
      <c r="N2137" t="b">
        <v>0</v>
      </c>
      <c r="O2137">
        <v>22</v>
      </c>
      <c r="P2137" t="b">
        <v>0</v>
      </c>
      <c r="Q2137" t="s">
        <v>8280</v>
      </c>
    </row>
    <row r="2138" spans="1:17" ht="44.25" x14ac:dyDescent="0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0">
        <f t="shared" si="99"/>
        <v>41536.509097222224</v>
      </c>
      <c r="L2138" s="10">
        <f t="shared" si="100"/>
        <v>41566.509097222224</v>
      </c>
      <c r="M2138">
        <f t="shared" si="101"/>
        <v>2013</v>
      </c>
      <c r="N2138" t="b">
        <v>0</v>
      </c>
      <c r="O2138">
        <v>4</v>
      </c>
      <c r="P2138" t="b">
        <v>0</v>
      </c>
      <c r="Q2138" t="s">
        <v>8280</v>
      </c>
    </row>
    <row r="2139" spans="1:17" ht="44.25" x14ac:dyDescent="0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0">
        <f t="shared" si="99"/>
        <v>41948.771168981482</v>
      </c>
      <c r="L2139" s="10">
        <f t="shared" si="100"/>
        <v>41978.771168981482</v>
      </c>
      <c r="M2139">
        <f t="shared" si="101"/>
        <v>2014</v>
      </c>
      <c r="N2139" t="b">
        <v>0</v>
      </c>
      <c r="O2139">
        <v>534</v>
      </c>
      <c r="P2139" t="b">
        <v>0</v>
      </c>
      <c r="Q2139" t="s">
        <v>8280</v>
      </c>
    </row>
    <row r="2140" spans="1:17" ht="29.5" x14ac:dyDescent="0.7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0">
        <f t="shared" si="99"/>
        <v>41557.013182870374</v>
      </c>
      <c r="L2140" s="10">
        <f t="shared" si="100"/>
        <v>41587.054849537039</v>
      </c>
      <c r="M2140">
        <f t="shared" si="101"/>
        <v>2013</v>
      </c>
      <c r="N2140" t="b">
        <v>0</v>
      </c>
      <c r="O2140">
        <v>12</v>
      </c>
      <c r="P2140" t="b">
        <v>0</v>
      </c>
      <c r="Q2140" t="s">
        <v>8280</v>
      </c>
    </row>
    <row r="2141" spans="1:17" ht="59" x14ac:dyDescent="0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0">
        <f t="shared" si="99"/>
        <v>42647.750092592592</v>
      </c>
      <c r="L2141" s="10">
        <f t="shared" si="100"/>
        <v>42677.750092592592</v>
      </c>
      <c r="M2141">
        <f t="shared" si="101"/>
        <v>2016</v>
      </c>
      <c r="N2141" t="b">
        <v>0</v>
      </c>
      <c r="O2141">
        <v>56</v>
      </c>
      <c r="P2141" t="b">
        <v>0</v>
      </c>
      <c r="Q2141" t="s">
        <v>8280</v>
      </c>
    </row>
    <row r="2142" spans="1:17" ht="44.25" x14ac:dyDescent="0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0">
        <f t="shared" si="99"/>
        <v>41255.833611111113</v>
      </c>
      <c r="L2142" s="10">
        <f t="shared" si="100"/>
        <v>41285.833611111113</v>
      </c>
      <c r="M2142">
        <f t="shared" si="101"/>
        <v>2013</v>
      </c>
      <c r="N2142" t="b">
        <v>0</v>
      </c>
      <c r="O2142">
        <v>11</v>
      </c>
      <c r="P2142" t="b">
        <v>0</v>
      </c>
      <c r="Q2142" t="s">
        <v>8280</v>
      </c>
    </row>
    <row r="2143" spans="1:17" ht="59" x14ac:dyDescent="0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0">
        <f t="shared" si="99"/>
        <v>41927.235636574071</v>
      </c>
      <c r="L2143" s="10">
        <f t="shared" si="100"/>
        <v>41957.277303240742</v>
      </c>
      <c r="M2143">
        <f t="shared" si="101"/>
        <v>2014</v>
      </c>
      <c r="N2143" t="b">
        <v>0</v>
      </c>
      <c r="O2143">
        <v>0</v>
      </c>
      <c r="P2143" t="b">
        <v>0</v>
      </c>
      <c r="Q2143" t="s">
        <v>8280</v>
      </c>
    </row>
    <row r="2144" spans="1:17" ht="44.25" x14ac:dyDescent="0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0">
        <f t="shared" si="99"/>
        <v>42340.701504629629</v>
      </c>
      <c r="L2144" s="10">
        <f t="shared" si="100"/>
        <v>42368.701504629629</v>
      </c>
      <c r="M2144">
        <f t="shared" si="101"/>
        <v>2015</v>
      </c>
      <c r="N2144" t="b">
        <v>0</v>
      </c>
      <c r="O2144">
        <v>12</v>
      </c>
      <c r="P2144" t="b">
        <v>0</v>
      </c>
      <c r="Q2144" t="s">
        <v>8280</v>
      </c>
    </row>
    <row r="2145" spans="1:17" ht="44.25" x14ac:dyDescent="0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0">
        <f t="shared" si="99"/>
        <v>40332.886712962965</v>
      </c>
      <c r="L2145" s="10">
        <f t="shared" si="100"/>
        <v>40380.791666666664</v>
      </c>
      <c r="M2145">
        <f t="shared" si="101"/>
        <v>2010</v>
      </c>
      <c r="N2145" t="b">
        <v>0</v>
      </c>
      <c r="O2145">
        <v>5</v>
      </c>
      <c r="P2145" t="b">
        <v>0</v>
      </c>
      <c r="Q2145" t="s">
        <v>8280</v>
      </c>
    </row>
    <row r="2146" spans="1:17" ht="44.25" x14ac:dyDescent="0.7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0">
        <f t="shared" si="99"/>
        <v>41499.546759259261</v>
      </c>
      <c r="L2146" s="10">
        <f t="shared" si="100"/>
        <v>41531.546759259261</v>
      </c>
      <c r="M2146">
        <f t="shared" si="101"/>
        <v>2013</v>
      </c>
      <c r="N2146" t="b">
        <v>0</v>
      </c>
      <c r="O2146">
        <v>24</v>
      </c>
      <c r="P2146" t="b">
        <v>0</v>
      </c>
      <c r="Q2146" t="s">
        <v>8280</v>
      </c>
    </row>
    <row r="2147" spans="1:17" ht="44.25" x14ac:dyDescent="0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0">
        <f t="shared" si="99"/>
        <v>41575.237430555557</v>
      </c>
      <c r="L2147" s="10">
        <f t="shared" si="100"/>
        <v>41605.279097222221</v>
      </c>
      <c r="M2147">
        <f t="shared" si="101"/>
        <v>2013</v>
      </c>
      <c r="N2147" t="b">
        <v>0</v>
      </c>
      <c r="O2147">
        <v>89</v>
      </c>
      <c r="P2147" t="b">
        <v>0</v>
      </c>
      <c r="Q2147" t="s">
        <v>8280</v>
      </c>
    </row>
    <row r="2148" spans="1:17" ht="59" x14ac:dyDescent="0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0">
        <f t="shared" si="99"/>
        <v>42397.679513888885</v>
      </c>
      <c r="L2148" s="10">
        <f t="shared" si="100"/>
        <v>42411.679513888885</v>
      </c>
      <c r="M2148">
        <f t="shared" si="101"/>
        <v>2016</v>
      </c>
      <c r="N2148" t="b">
        <v>0</v>
      </c>
      <c r="O2148">
        <v>1</v>
      </c>
      <c r="P2148" t="b">
        <v>0</v>
      </c>
      <c r="Q2148" t="s">
        <v>8280</v>
      </c>
    </row>
    <row r="2149" spans="1:17" x14ac:dyDescent="0.7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0">
        <f t="shared" si="99"/>
        <v>41927.295694444445</v>
      </c>
      <c r="L2149" s="10">
        <f t="shared" si="100"/>
        <v>41959.337361111116</v>
      </c>
      <c r="M2149">
        <f t="shared" si="101"/>
        <v>2014</v>
      </c>
      <c r="N2149" t="b">
        <v>0</v>
      </c>
      <c r="O2149">
        <v>55</v>
      </c>
      <c r="P2149" t="b">
        <v>0</v>
      </c>
      <c r="Q2149" t="s">
        <v>8280</v>
      </c>
    </row>
    <row r="2150" spans="1:17" ht="44.25" x14ac:dyDescent="0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0">
        <f t="shared" si="99"/>
        <v>42066.733587962968</v>
      </c>
      <c r="L2150" s="10">
        <f t="shared" si="100"/>
        <v>42096.691921296297</v>
      </c>
      <c r="M2150">
        <f t="shared" si="101"/>
        <v>2015</v>
      </c>
      <c r="N2150" t="b">
        <v>0</v>
      </c>
      <c r="O2150">
        <v>2</v>
      </c>
      <c r="P2150" t="b">
        <v>0</v>
      </c>
      <c r="Q2150" t="s">
        <v>8280</v>
      </c>
    </row>
    <row r="2151" spans="1:17" ht="59" x14ac:dyDescent="0.7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0">
        <f t="shared" si="99"/>
        <v>40355.024953703702</v>
      </c>
      <c r="L2151" s="10">
        <f t="shared" si="100"/>
        <v>40390</v>
      </c>
      <c r="M2151">
        <f t="shared" si="101"/>
        <v>2010</v>
      </c>
      <c r="N2151" t="b">
        <v>0</v>
      </c>
      <c r="O2151">
        <v>0</v>
      </c>
      <c r="P2151" t="b">
        <v>0</v>
      </c>
      <c r="Q2151" t="s">
        <v>8280</v>
      </c>
    </row>
    <row r="2152" spans="1:17" x14ac:dyDescent="0.7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0">
        <f t="shared" si="99"/>
        <v>42534.284710648149</v>
      </c>
      <c r="L2152" s="10">
        <f t="shared" si="100"/>
        <v>42564.284710648149</v>
      </c>
      <c r="M2152">
        <f t="shared" si="101"/>
        <v>2016</v>
      </c>
      <c r="N2152" t="b">
        <v>0</v>
      </c>
      <c r="O2152">
        <v>4</v>
      </c>
      <c r="P2152" t="b">
        <v>0</v>
      </c>
      <c r="Q2152" t="s">
        <v>8280</v>
      </c>
    </row>
    <row r="2153" spans="1:17" ht="44.25" x14ac:dyDescent="0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0">
        <f t="shared" si="99"/>
        <v>42520.847384259265</v>
      </c>
      <c r="L2153" s="10">
        <f t="shared" si="100"/>
        <v>42550.847384259265</v>
      </c>
      <c r="M2153">
        <f t="shared" si="101"/>
        <v>2016</v>
      </c>
      <c r="N2153" t="b">
        <v>0</v>
      </c>
      <c r="O2153">
        <v>6</v>
      </c>
      <c r="P2153" t="b">
        <v>0</v>
      </c>
      <c r="Q2153" t="s">
        <v>8280</v>
      </c>
    </row>
    <row r="2154" spans="1:17" ht="44.25" x14ac:dyDescent="0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0">
        <f t="shared" si="99"/>
        <v>41683.832280092596</v>
      </c>
      <c r="L2154" s="10">
        <f t="shared" si="100"/>
        <v>41713.790613425925</v>
      </c>
      <c r="M2154">
        <f t="shared" si="101"/>
        <v>2014</v>
      </c>
      <c r="N2154" t="b">
        <v>0</v>
      </c>
      <c r="O2154">
        <v>4</v>
      </c>
      <c r="P2154" t="b">
        <v>0</v>
      </c>
      <c r="Q2154" t="s">
        <v>8280</v>
      </c>
    </row>
    <row r="2155" spans="1:17" ht="44.25" x14ac:dyDescent="0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0">
        <f t="shared" si="99"/>
        <v>41974.911087962959</v>
      </c>
      <c r="L2155" s="10">
        <f t="shared" si="100"/>
        <v>42014.332638888889</v>
      </c>
      <c r="M2155">
        <f t="shared" si="101"/>
        <v>2015</v>
      </c>
      <c r="N2155" t="b">
        <v>0</v>
      </c>
      <c r="O2155">
        <v>4</v>
      </c>
      <c r="P2155" t="b">
        <v>0</v>
      </c>
      <c r="Q2155" t="s">
        <v>8280</v>
      </c>
    </row>
    <row r="2156" spans="1:17" ht="29.5" x14ac:dyDescent="0.7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0">
        <f t="shared" si="99"/>
        <v>41647.632256944446</v>
      </c>
      <c r="L2156" s="10">
        <f t="shared" si="100"/>
        <v>41667.632256944446</v>
      </c>
      <c r="M2156">
        <f t="shared" si="101"/>
        <v>2014</v>
      </c>
      <c r="N2156" t="b">
        <v>0</v>
      </c>
      <c r="O2156">
        <v>2</v>
      </c>
      <c r="P2156" t="b">
        <v>0</v>
      </c>
      <c r="Q2156" t="s">
        <v>8280</v>
      </c>
    </row>
    <row r="2157" spans="1:17" ht="44.25" x14ac:dyDescent="0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0">
        <f t="shared" si="99"/>
        <v>42430.747511574074</v>
      </c>
      <c r="L2157" s="10">
        <f t="shared" si="100"/>
        <v>42460.70584490741</v>
      </c>
      <c r="M2157">
        <f t="shared" si="101"/>
        <v>2016</v>
      </c>
      <c r="N2157" t="b">
        <v>0</v>
      </c>
      <c r="O2157">
        <v>5</v>
      </c>
      <c r="P2157" t="b">
        <v>0</v>
      </c>
      <c r="Q2157" t="s">
        <v>8280</v>
      </c>
    </row>
    <row r="2158" spans="1:17" ht="44.25" x14ac:dyDescent="0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0">
        <f t="shared" si="99"/>
        <v>41488.85423611111</v>
      </c>
      <c r="L2158" s="10">
        <f t="shared" si="100"/>
        <v>41533.85423611111</v>
      </c>
      <c r="M2158">
        <f t="shared" si="101"/>
        <v>2013</v>
      </c>
      <c r="N2158" t="b">
        <v>0</v>
      </c>
      <c r="O2158">
        <v>83</v>
      </c>
      <c r="P2158" t="b">
        <v>0</v>
      </c>
      <c r="Q2158" t="s">
        <v>8280</v>
      </c>
    </row>
    <row r="2159" spans="1:17" ht="29.5" x14ac:dyDescent="0.7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0">
        <f t="shared" si="99"/>
        <v>42694.98128472222</v>
      </c>
      <c r="L2159" s="10">
        <f t="shared" si="100"/>
        <v>42727.332638888889</v>
      </c>
      <c r="M2159">
        <f t="shared" si="101"/>
        <v>2016</v>
      </c>
      <c r="N2159" t="b">
        <v>0</v>
      </c>
      <c r="O2159">
        <v>57</v>
      </c>
      <c r="P2159" t="b">
        <v>0</v>
      </c>
      <c r="Q2159" t="s">
        <v>8280</v>
      </c>
    </row>
    <row r="2160" spans="1:17" ht="44.25" x14ac:dyDescent="0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0">
        <f t="shared" si="99"/>
        <v>41264.853865740741</v>
      </c>
      <c r="L2160" s="10">
        <f t="shared" si="100"/>
        <v>41309.853865740741</v>
      </c>
      <c r="M2160">
        <f t="shared" si="101"/>
        <v>2013</v>
      </c>
      <c r="N2160" t="b">
        <v>0</v>
      </c>
      <c r="O2160">
        <v>311</v>
      </c>
      <c r="P2160" t="b">
        <v>0</v>
      </c>
      <c r="Q2160" t="s">
        <v>8280</v>
      </c>
    </row>
    <row r="2161" spans="1:17" ht="59" x14ac:dyDescent="0.7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0">
        <f t="shared" si="99"/>
        <v>40710.731180555551</v>
      </c>
      <c r="L2161" s="10">
        <f t="shared" si="100"/>
        <v>40740.731180555551</v>
      </c>
      <c r="M2161">
        <f t="shared" si="101"/>
        <v>2011</v>
      </c>
      <c r="N2161" t="b">
        <v>0</v>
      </c>
      <c r="O2161">
        <v>2</v>
      </c>
      <c r="P2161" t="b">
        <v>0</v>
      </c>
      <c r="Q2161" t="s">
        <v>8280</v>
      </c>
    </row>
    <row r="2162" spans="1:17" ht="44.25" x14ac:dyDescent="0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0">
        <f t="shared" si="99"/>
        <v>41018.711863425924</v>
      </c>
      <c r="L2162" s="10">
        <f t="shared" si="100"/>
        <v>41048.711863425924</v>
      </c>
      <c r="M2162">
        <f t="shared" si="101"/>
        <v>2012</v>
      </c>
      <c r="N2162" t="b">
        <v>0</v>
      </c>
      <c r="O2162">
        <v>16</v>
      </c>
      <c r="P2162" t="b">
        <v>0</v>
      </c>
      <c r="Q2162" t="s">
        <v>8280</v>
      </c>
    </row>
    <row r="2163" spans="1:17" ht="29.5" x14ac:dyDescent="0.7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0">
        <f t="shared" si="99"/>
        <v>42240.852534722217</v>
      </c>
      <c r="L2163" s="10">
        <f t="shared" si="100"/>
        <v>42270.852534722217</v>
      </c>
      <c r="M2163">
        <f t="shared" si="101"/>
        <v>2015</v>
      </c>
      <c r="N2163" t="b">
        <v>0</v>
      </c>
      <c r="O2163">
        <v>13</v>
      </c>
      <c r="P2163" t="b">
        <v>1</v>
      </c>
      <c r="Q2163" t="s">
        <v>8274</v>
      </c>
    </row>
    <row r="2164" spans="1:17" ht="44.25" x14ac:dyDescent="0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0">
        <f t="shared" si="99"/>
        <v>41813.766099537039</v>
      </c>
      <c r="L2164" s="10">
        <f t="shared" si="100"/>
        <v>41844.766099537039</v>
      </c>
      <c r="M2164">
        <f t="shared" si="101"/>
        <v>2014</v>
      </c>
      <c r="N2164" t="b">
        <v>0</v>
      </c>
      <c r="O2164">
        <v>58</v>
      </c>
      <c r="P2164" t="b">
        <v>1</v>
      </c>
      <c r="Q2164" t="s">
        <v>8274</v>
      </c>
    </row>
    <row r="2165" spans="1:17" ht="44.25" x14ac:dyDescent="0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0">
        <f t="shared" si="99"/>
        <v>42111.899537037039</v>
      </c>
      <c r="L2165" s="10">
        <f t="shared" si="100"/>
        <v>42163.159722222219</v>
      </c>
      <c r="M2165">
        <f t="shared" si="101"/>
        <v>2015</v>
      </c>
      <c r="N2165" t="b">
        <v>0</v>
      </c>
      <c r="O2165">
        <v>44</v>
      </c>
      <c r="P2165" t="b">
        <v>1</v>
      </c>
      <c r="Q2165" t="s">
        <v>8274</v>
      </c>
    </row>
    <row r="2166" spans="1:17" ht="29.5" x14ac:dyDescent="0.7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0">
        <f t="shared" si="99"/>
        <v>42515.71775462963</v>
      </c>
      <c r="L2166" s="10">
        <f t="shared" si="100"/>
        <v>42546.165972222225</v>
      </c>
      <c r="M2166">
        <f t="shared" si="101"/>
        <v>2016</v>
      </c>
      <c r="N2166" t="b">
        <v>0</v>
      </c>
      <c r="O2166">
        <v>83</v>
      </c>
      <c r="P2166" t="b">
        <v>1</v>
      </c>
      <c r="Q2166" t="s">
        <v>8274</v>
      </c>
    </row>
    <row r="2167" spans="1:17" ht="44.25" x14ac:dyDescent="0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0">
        <f t="shared" si="99"/>
        <v>42438.667071759264</v>
      </c>
      <c r="L2167" s="10">
        <f t="shared" si="100"/>
        <v>42468.625405092593</v>
      </c>
      <c r="M2167">
        <f t="shared" si="101"/>
        <v>2016</v>
      </c>
      <c r="N2167" t="b">
        <v>0</v>
      </c>
      <c r="O2167">
        <v>117</v>
      </c>
      <c r="P2167" t="b">
        <v>1</v>
      </c>
      <c r="Q2167" t="s">
        <v>8274</v>
      </c>
    </row>
    <row r="2168" spans="1:17" ht="59" x14ac:dyDescent="0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0">
        <f t="shared" si="99"/>
        <v>41933.838171296295</v>
      </c>
      <c r="L2168" s="10">
        <f t="shared" si="100"/>
        <v>41978.879837962959</v>
      </c>
      <c r="M2168">
        <f t="shared" si="101"/>
        <v>2014</v>
      </c>
      <c r="N2168" t="b">
        <v>0</v>
      </c>
      <c r="O2168">
        <v>32</v>
      </c>
      <c r="P2168" t="b">
        <v>1</v>
      </c>
      <c r="Q2168" t="s">
        <v>8274</v>
      </c>
    </row>
    <row r="2169" spans="1:17" ht="29.5" x14ac:dyDescent="0.7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0">
        <f t="shared" si="99"/>
        <v>41153.066400462965</v>
      </c>
      <c r="L2169" s="10">
        <f t="shared" si="100"/>
        <v>41167.066400462965</v>
      </c>
      <c r="M2169">
        <f t="shared" si="101"/>
        <v>2012</v>
      </c>
      <c r="N2169" t="b">
        <v>0</v>
      </c>
      <c r="O2169">
        <v>8</v>
      </c>
      <c r="P2169" t="b">
        <v>1</v>
      </c>
      <c r="Q2169" t="s">
        <v>8274</v>
      </c>
    </row>
    <row r="2170" spans="1:17" ht="44.25" x14ac:dyDescent="0.7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0">
        <f t="shared" si="99"/>
        <v>42745.600243055553</v>
      </c>
      <c r="L2170" s="10">
        <f t="shared" si="100"/>
        <v>42776.208333333328</v>
      </c>
      <c r="M2170">
        <f t="shared" si="101"/>
        <v>2017</v>
      </c>
      <c r="N2170" t="b">
        <v>0</v>
      </c>
      <c r="O2170">
        <v>340</v>
      </c>
      <c r="P2170" t="b">
        <v>1</v>
      </c>
      <c r="Q2170" t="s">
        <v>8274</v>
      </c>
    </row>
    <row r="2171" spans="1:17" ht="59" x14ac:dyDescent="0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0">
        <f t="shared" si="99"/>
        <v>42793.700821759259</v>
      </c>
      <c r="L2171" s="10">
        <f t="shared" si="100"/>
        <v>42796.700821759259</v>
      </c>
      <c r="M2171">
        <f t="shared" si="101"/>
        <v>2017</v>
      </c>
      <c r="N2171" t="b">
        <v>0</v>
      </c>
      <c r="O2171">
        <v>7</v>
      </c>
      <c r="P2171" t="b">
        <v>1</v>
      </c>
      <c r="Q2171" t="s">
        <v>8274</v>
      </c>
    </row>
    <row r="2172" spans="1:17" ht="44.25" x14ac:dyDescent="0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0">
        <f t="shared" si="99"/>
        <v>42198.750254629631</v>
      </c>
      <c r="L2172" s="10">
        <f t="shared" si="100"/>
        <v>42238.750254629631</v>
      </c>
      <c r="M2172">
        <f t="shared" si="101"/>
        <v>2015</v>
      </c>
      <c r="N2172" t="b">
        <v>0</v>
      </c>
      <c r="O2172">
        <v>19</v>
      </c>
      <c r="P2172" t="b">
        <v>1</v>
      </c>
      <c r="Q2172" t="s">
        <v>8274</v>
      </c>
    </row>
    <row r="2173" spans="1:17" ht="44.25" x14ac:dyDescent="0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0">
        <f t="shared" si="99"/>
        <v>42141.95711805555</v>
      </c>
      <c r="L2173" s="10">
        <f t="shared" si="100"/>
        <v>42177.208333333328</v>
      </c>
      <c r="M2173">
        <f t="shared" si="101"/>
        <v>2015</v>
      </c>
      <c r="N2173" t="b">
        <v>0</v>
      </c>
      <c r="O2173">
        <v>47</v>
      </c>
      <c r="P2173" t="b">
        <v>1</v>
      </c>
      <c r="Q2173" t="s">
        <v>8274</v>
      </c>
    </row>
    <row r="2174" spans="1:17" ht="44.25" x14ac:dyDescent="0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0">
        <f t="shared" si="99"/>
        <v>42082.580092592587</v>
      </c>
      <c r="L2174" s="10">
        <f t="shared" si="100"/>
        <v>42112.580092592587</v>
      </c>
      <c r="M2174">
        <f t="shared" si="101"/>
        <v>2015</v>
      </c>
      <c r="N2174" t="b">
        <v>0</v>
      </c>
      <c r="O2174">
        <v>13</v>
      </c>
      <c r="P2174" t="b">
        <v>1</v>
      </c>
      <c r="Q2174" t="s">
        <v>8274</v>
      </c>
    </row>
    <row r="2175" spans="1:17" ht="44.25" x14ac:dyDescent="0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0">
        <f t="shared" si="99"/>
        <v>41495.692627314813</v>
      </c>
      <c r="L2175" s="10">
        <f t="shared" si="100"/>
        <v>41527.165972222225</v>
      </c>
      <c r="M2175">
        <f t="shared" si="101"/>
        <v>2013</v>
      </c>
      <c r="N2175" t="b">
        <v>0</v>
      </c>
      <c r="O2175">
        <v>90</v>
      </c>
      <c r="P2175" t="b">
        <v>1</v>
      </c>
      <c r="Q2175" t="s">
        <v>8274</v>
      </c>
    </row>
    <row r="2176" spans="1:17" ht="59" x14ac:dyDescent="0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0">
        <f t="shared" si="99"/>
        <v>42465.542905092589</v>
      </c>
      <c r="L2176" s="10">
        <f t="shared" si="100"/>
        <v>42495.542905092589</v>
      </c>
      <c r="M2176">
        <f t="shared" si="101"/>
        <v>2016</v>
      </c>
      <c r="N2176" t="b">
        <v>0</v>
      </c>
      <c r="O2176">
        <v>63</v>
      </c>
      <c r="P2176" t="b">
        <v>1</v>
      </c>
      <c r="Q2176" t="s">
        <v>8274</v>
      </c>
    </row>
    <row r="2177" spans="1:17" ht="44.25" x14ac:dyDescent="0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0">
        <f t="shared" si="99"/>
        <v>42565.009097222224</v>
      </c>
      <c r="L2177" s="10">
        <f t="shared" si="100"/>
        <v>42572.009097222224</v>
      </c>
      <c r="M2177">
        <f t="shared" si="101"/>
        <v>2016</v>
      </c>
      <c r="N2177" t="b">
        <v>0</v>
      </c>
      <c r="O2177">
        <v>26</v>
      </c>
      <c r="P2177" t="b">
        <v>1</v>
      </c>
      <c r="Q2177" t="s">
        <v>8274</v>
      </c>
    </row>
    <row r="2178" spans="1:17" ht="44.25" x14ac:dyDescent="0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0">
        <f t="shared" si="99"/>
        <v>42096.633206018523</v>
      </c>
      <c r="L2178" s="10">
        <f t="shared" si="100"/>
        <v>42126.633206018523</v>
      </c>
      <c r="M2178">
        <f t="shared" si="101"/>
        <v>2015</v>
      </c>
      <c r="N2178" t="b">
        <v>0</v>
      </c>
      <c r="O2178">
        <v>71</v>
      </c>
      <c r="P2178" t="b">
        <v>1</v>
      </c>
      <c r="Q2178" t="s">
        <v>8274</v>
      </c>
    </row>
    <row r="2179" spans="1:17" ht="73.75" x14ac:dyDescent="0.7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0">
        <f t="shared" ref="K2179:K2242" si="102">(((J2179/60)/60)/24)+DATE(1970,1,1)</f>
        <v>42502.250775462962</v>
      </c>
      <c r="L2179" s="10">
        <f t="shared" ref="L2179:L2242" si="103">(((I2179/60)/60)/24)+DATE(1970,1,1)</f>
        <v>42527.250775462962</v>
      </c>
      <c r="M2179">
        <f t="shared" ref="M2179:M2242" si="104">YEAR(L2179)</f>
        <v>2016</v>
      </c>
      <c r="N2179" t="b">
        <v>0</v>
      </c>
      <c r="O2179">
        <v>38</v>
      </c>
      <c r="P2179" t="b">
        <v>1</v>
      </c>
      <c r="Q2179" t="s">
        <v>8274</v>
      </c>
    </row>
    <row r="2180" spans="1:17" ht="44.25" x14ac:dyDescent="0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0">
        <f t="shared" si="102"/>
        <v>42723.63653935185</v>
      </c>
      <c r="L2180" s="10">
        <f t="shared" si="103"/>
        <v>42753.63653935185</v>
      </c>
      <c r="M2180">
        <f t="shared" si="104"/>
        <v>2017</v>
      </c>
      <c r="N2180" t="b">
        <v>0</v>
      </c>
      <c r="O2180">
        <v>859</v>
      </c>
      <c r="P2180" t="b">
        <v>1</v>
      </c>
      <c r="Q2180" t="s">
        <v>8274</v>
      </c>
    </row>
    <row r="2181" spans="1:17" ht="44.25" x14ac:dyDescent="0.7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0">
        <f t="shared" si="102"/>
        <v>42075.171203703707</v>
      </c>
      <c r="L2181" s="10">
        <f t="shared" si="103"/>
        <v>42105.171203703707</v>
      </c>
      <c r="M2181">
        <f t="shared" si="104"/>
        <v>2015</v>
      </c>
      <c r="N2181" t="b">
        <v>0</v>
      </c>
      <c r="O2181">
        <v>21</v>
      </c>
      <c r="P2181" t="b">
        <v>1</v>
      </c>
      <c r="Q2181" t="s">
        <v>8274</v>
      </c>
    </row>
    <row r="2182" spans="1:17" ht="29.5" x14ac:dyDescent="0.7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0">
        <f t="shared" si="102"/>
        <v>42279.669768518521</v>
      </c>
      <c r="L2182" s="10">
        <f t="shared" si="103"/>
        <v>42321.711435185185</v>
      </c>
      <c r="M2182">
        <f t="shared" si="104"/>
        <v>2015</v>
      </c>
      <c r="N2182" t="b">
        <v>0</v>
      </c>
      <c r="O2182">
        <v>78</v>
      </c>
      <c r="P2182" t="b">
        <v>1</v>
      </c>
      <c r="Q2182" t="s">
        <v>8274</v>
      </c>
    </row>
    <row r="2183" spans="1:17" ht="59" x14ac:dyDescent="0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0">
        <f t="shared" si="102"/>
        <v>42773.005243055552</v>
      </c>
      <c r="L2183" s="10">
        <f t="shared" si="103"/>
        <v>42787.005243055552</v>
      </c>
      <c r="M2183">
        <f t="shared" si="104"/>
        <v>2017</v>
      </c>
      <c r="N2183" t="b">
        <v>0</v>
      </c>
      <c r="O2183">
        <v>53</v>
      </c>
      <c r="P2183" t="b">
        <v>1</v>
      </c>
      <c r="Q2183" t="s">
        <v>8295</v>
      </c>
    </row>
    <row r="2184" spans="1:17" ht="44.25" x14ac:dyDescent="0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0">
        <f t="shared" si="102"/>
        <v>41879.900752314818</v>
      </c>
      <c r="L2184" s="10">
        <f t="shared" si="103"/>
        <v>41914.900752314818</v>
      </c>
      <c r="M2184">
        <f t="shared" si="104"/>
        <v>2014</v>
      </c>
      <c r="N2184" t="b">
        <v>0</v>
      </c>
      <c r="O2184">
        <v>356</v>
      </c>
      <c r="P2184" t="b">
        <v>1</v>
      </c>
      <c r="Q2184" t="s">
        <v>8295</v>
      </c>
    </row>
    <row r="2185" spans="1:17" ht="44.25" x14ac:dyDescent="0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0">
        <f t="shared" si="102"/>
        <v>42745.365474537044</v>
      </c>
      <c r="L2185" s="10">
        <f t="shared" si="103"/>
        <v>42775.208333333328</v>
      </c>
      <c r="M2185">
        <f t="shared" si="104"/>
        <v>2017</v>
      </c>
      <c r="N2185" t="b">
        <v>0</v>
      </c>
      <c r="O2185">
        <v>279</v>
      </c>
      <c r="P2185" t="b">
        <v>1</v>
      </c>
      <c r="Q2185" t="s">
        <v>8295</v>
      </c>
    </row>
    <row r="2186" spans="1:17" ht="59" x14ac:dyDescent="0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0">
        <f t="shared" si="102"/>
        <v>42380.690289351856</v>
      </c>
      <c r="L2186" s="10">
        <f t="shared" si="103"/>
        <v>42394.666666666672</v>
      </c>
      <c r="M2186">
        <f t="shared" si="104"/>
        <v>2016</v>
      </c>
      <c r="N2186" t="b">
        <v>1</v>
      </c>
      <c r="O2186">
        <v>266</v>
      </c>
      <c r="P2186" t="b">
        <v>1</v>
      </c>
      <c r="Q2186" t="s">
        <v>8295</v>
      </c>
    </row>
    <row r="2187" spans="1:17" ht="44.25" x14ac:dyDescent="0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0">
        <f t="shared" si="102"/>
        <v>41319.349988425929</v>
      </c>
      <c r="L2187" s="10">
        <f t="shared" si="103"/>
        <v>41359.349988425929</v>
      </c>
      <c r="M2187">
        <f t="shared" si="104"/>
        <v>2013</v>
      </c>
      <c r="N2187" t="b">
        <v>0</v>
      </c>
      <c r="O2187">
        <v>623</v>
      </c>
      <c r="P2187" t="b">
        <v>1</v>
      </c>
      <c r="Q2187" t="s">
        <v>8295</v>
      </c>
    </row>
    <row r="2188" spans="1:17" ht="44.25" x14ac:dyDescent="0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0">
        <f t="shared" si="102"/>
        <v>42583.615081018521</v>
      </c>
      <c r="L2188" s="10">
        <f t="shared" si="103"/>
        <v>42620.083333333328</v>
      </c>
      <c r="M2188">
        <f t="shared" si="104"/>
        <v>2016</v>
      </c>
      <c r="N2188" t="b">
        <v>0</v>
      </c>
      <c r="O2188">
        <v>392</v>
      </c>
      <c r="P2188" t="b">
        <v>1</v>
      </c>
      <c r="Q2188" t="s">
        <v>8295</v>
      </c>
    </row>
    <row r="2189" spans="1:17" ht="44.25" x14ac:dyDescent="0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0">
        <f t="shared" si="102"/>
        <v>42068.209097222221</v>
      </c>
      <c r="L2189" s="10">
        <f t="shared" si="103"/>
        <v>42097.165972222225</v>
      </c>
      <c r="M2189">
        <f t="shared" si="104"/>
        <v>2015</v>
      </c>
      <c r="N2189" t="b">
        <v>1</v>
      </c>
      <c r="O2189">
        <v>3562</v>
      </c>
      <c r="P2189" t="b">
        <v>1</v>
      </c>
      <c r="Q2189" t="s">
        <v>8295</v>
      </c>
    </row>
    <row r="2190" spans="1:17" ht="44.25" x14ac:dyDescent="0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0">
        <f t="shared" si="102"/>
        <v>42633.586122685185</v>
      </c>
      <c r="L2190" s="10">
        <f t="shared" si="103"/>
        <v>42668.708333333328</v>
      </c>
      <c r="M2190">
        <f t="shared" si="104"/>
        <v>2016</v>
      </c>
      <c r="N2190" t="b">
        <v>0</v>
      </c>
      <c r="O2190">
        <v>514</v>
      </c>
      <c r="P2190" t="b">
        <v>1</v>
      </c>
      <c r="Q2190" t="s">
        <v>8295</v>
      </c>
    </row>
    <row r="2191" spans="1:17" ht="44.25" x14ac:dyDescent="0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0">
        <f t="shared" si="102"/>
        <v>42467.788194444445</v>
      </c>
      <c r="L2191" s="10">
        <f t="shared" si="103"/>
        <v>42481.916666666672</v>
      </c>
      <c r="M2191">
        <f t="shared" si="104"/>
        <v>2016</v>
      </c>
      <c r="N2191" t="b">
        <v>0</v>
      </c>
      <c r="O2191">
        <v>88</v>
      </c>
      <c r="P2191" t="b">
        <v>1</v>
      </c>
      <c r="Q2191" t="s">
        <v>8295</v>
      </c>
    </row>
    <row r="2192" spans="1:17" ht="44.25" x14ac:dyDescent="0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0">
        <f t="shared" si="102"/>
        <v>42417.625046296293</v>
      </c>
      <c r="L2192" s="10">
        <f t="shared" si="103"/>
        <v>42452.290972222225</v>
      </c>
      <c r="M2192">
        <f t="shared" si="104"/>
        <v>2016</v>
      </c>
      <c r="N2192" t="b">
        <v>0</v>
      </c>
      <c r="O2192">
        <v>537</v>
      </c>
      <c r="P2192" t="b">
        <v>1</v>
      </c>
      <c r="Q2192" t="s">
        <v>8295</v>
      </c>
    </row>
    <row r="2193" spans="1:17" ht="59" x14ac:dyDescent="0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0">
        <f t="shared" si="102"/>
        <v>42768.833645833336</v>
      </c>
      <c r="L2193" s="10">
        <f t="shared" si="103"/>
        <v>42780.833645833336</v>
      </c>
      <c r="M2193">
        <f t="shared" si="104"/>
        <v>2017</v>
      </c>
      <c r="N2193" t="b">
        <v>0</v>
      </c>
      <c r="O2193">
        <v>25</v>
      </c>
      <c r="P2193" t="b">
        <v>1</v>
      </c>
      <c r="Q2193" t="s">
        <v>8295</v>
      </c>
    </row>
    <row r="2194" spans="1:17" ht="59" x14ac:dyDescent="0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0">
        <f t="shared" si="102"/>
        <v>42691.8512037037</v>
      </c>
      <c r="L2194" s="10">
        <f t="shared" si="103"/>
        <v>42719.958333333328</v>
      </c>
      <c r="M2194">
        <f t="shared" si="104"/>
        <v>2016</v>
      </c>
      <c r="N2194" t="b">
        <v>0</v>
      </c>
      <c r="O2194">
        <v>3238</v>
      </c>
      <c r="P2194" t="b">
        <v>1</v>
      </c>
      <c r="Q2194" t="s">
        <v>8295</v>
      </c>
    </row>
    <row r="2195" spans="1:17" ht="59" x14ac:dyDescent="0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0">
        <f t="shared" si="102"/>
        <v>42664.405925925923</v>
      </c>
      <c r="L2195" s="10">
        <f t="shared" si="103"/>
        <v>42695.207638888889</v>
      </c>
      <c r="M2195">
        <f t="shared" si="104"/>
        <v>2016</v>
      </c>
      <c r="N2195" t="b">
        <v>0</v>
      </c>
      <c r="O2195">
        <v>897</v>
      </c>
      <c r="P2195" t="b">
        <v>1</v>
      </c>
      <c r="Q2195" t="s">
        <v>8295</v>
      </c>
    </row>
    <row r="2196" spans="1:17" ht="59" x14ac:dyDescent="0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0">
        <f t="shared" si="102"/>
        <v>42425.757986111115</v>
      </c>
      <c r="L2196" s="10">
        <f t="shared" si="103"/>
        <v>42455.716319444444</v>
      </c>
      <c r="M2196">
        <f t="shared" si="104"/>
        <v>2016</v>
      </c>
      <c r="N2196" t="b">
        <v>0</v>
      </c>
      <c r="O2196">
        <v>878</v>
      </c>
      <c r="P2196" t="b">
        <v>1</v>
      </c>
      <c r="Q2196" t="s">
        <v>8295</v>
      </c>
    </row>
    <row r="2197" spans="1:17" ht="29.5" x14ac:dyDescent="0.7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0">
        <f t="shared" si="102"/>
        <v>42197.771990740745</v>
      </c>
      <c r="L2197" s="10">
        <f t="shared" si="103"/>
        <v>42227.771990740745</v>
      </c>
      <c r="M2197">
        <f t="shared" si="104"/>
        <v>2015</v>
      </c>
      <c r="N2197" t="b">
        <v>0</v>
      </c>
      <c r="O2197">
        <v>115</v>
      </c>
      <c r="P2197" t="b">
        <v>1</v>
      </c>
      <c r="Q2197" t="s">
        <v>8295</v>
      </c>
    </row>
    <row r="2198" spans="1:17" ht="29.5" x14ac:dyDescent="0.7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0">
        <f t="shared" si="102"/>
        <v>42675.487291666665</v>
      </c>
      <c r="L2198" s="10">
        <f t="shared" si="103"/>
        <v>42706.291666666672</v>
      </c>
      <c r="M2198">
        <f t="shared" si="104"/>
        <v>2016</v>
      </c>
      <c r="N2198" t="b">
        <v>0</v>
      </c>
      <c r="O2198">
        <v>234</v>
      </c>
      <c r="P2198" t="b">
        <v>1</v>
      </c>
      <c r="Q2198" t="s">
        <v>8295</v>
      </c>
    </row>
    <row r="2199" spans="1:17" ht="44.25" x14ac:dyDescent="0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0">
        <f t="shared" si="102"/>
        <v>42033.584016203706</v>
      </c>
      <c r="L2199" s="10">
        <f t="shared" si="103"/>
        <v>42063.584016203706</v>
      </c>
      <c r="M2199">
        <f t="shared" si="104"/>
        <v>2015</v>
      </c>
      <c r="N2199" t="b">
        <v>0</v>
      </c>
      <c r="O2199">
        <v>4330</v>
      </c>
      <c r="P2199" t="b">
        <v>1</v>
      </c>
      <c r="Q2199" t="s">
        <v>8295</v>
      </c>
    </row>
    <row r="2200" spans="1:17" ht="44.25" x14ac:dyDescent="0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0">
        <f t="shared" si="102"/>
        <v>42292.513888888891</v>
      </c>
      <c r="L2200" s="10">
        <f t="shared" si="103"/>
        <v>42322.555555555555</v>
      </c>
      <c r="M2200">
        <f t="shared" si="104"/>
        <v>2015</v>
      </c>
      <c r="N2200" t="b">
        <v>0</v>
      </c>
      <c r="O2200">
        <v>651</v>
      </c>
      <c r="P2200" t="b">
        <v>1</v>
      </c>
      <c r="Q2200" t="s">
        <v>8295</v>
      </c>
    </row>
    <row r="2201" spans="1:17" ht="29.5" x14ac:dyDescent="0.7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0">
        <f t="shared" si="102"/>
        <v>42262.416643518518</v>
      </c>
      <c r="L2201" s="10">
        <f t="shared" si="103"/>
        <v>42292.416643518518</v>
      </c>
      <c r="M2201">
        <f t="shared" si="104"/>
        <v>2015</v>
      </c>
      <c r="N2201" t="b">
        <v>1</v>
      </c>
      <c r="O2201">
        <v>251</v>
      </c>
      <c r="P2201" t="b">
        <v>1</v>
      </c>
      <c r="Q2201" t="s">
        <v>8295</v>
      </c>
    </row>
    <row r="2202" spans="1:17" ht="44.25" x14ac:dyDescent="0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0">
        <f t="shared" si="102"/>
        <v>42163.625787037032</v>
      </c>
      <c r="L2202" s="10">
        <f t="shared" si="103"/>
        <v>42191.125</v>
      </c>
      <c r="M2202">
        <f t="shared" si="104"/>
        <v>2015</v>
      </c>
      <c r="N2202" t="b">
        <v>0</v>
      </c>
      <c r="O2202">
        <v>263</v>
      </c>
      <c r="P2202" t="b">
        <v>1</v>
      </c>
      <c r="Q2202" t="s">
        <v>8295</v>
      </c>
    </row>
    <row r="2203" spans="1:17" ht="44.25" x14ac:dyDescent="0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0">
        <f t="shared" si="102"/>
        <v>41276.846817129634</v>
      </c>
      <c r="L2203" s="10">
        <f t="shared" si="103"/>
        <v>41290.846817129634</v>
      </c>
      <c r="M2203">
        <f t="shared" si="104"/>
        <v>2013</v>
      </c>
      <c r="N2203" t="b">
        <v>0</v>
      </c>
      <c r="O2203">
        <v>28</v>
      </c>
      <c r="P2203" t="b">
        <v>1</v>
      </c>
      <c r="Q2203" t="s">
        <v>8278</v>
      </c>
    </row>
    <row r="2204" spans="1:17" ht="29.5" x14ac:dyDescent="0.7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0">
        <f t="shared" si="102"/>
        <v>41184.849166666667</v>
      </c>
      <c r="L2204" s="10">
        <f t="shared" si="103"/>
        <v>41214.849166666667</v>
      </c>
      <c r="M2204">
        <f t="shared" si="104"/>
        <v>2012</v>
      </c>
      <c r="N2204" t="b">
        <v>0</v>
      </c>
      <c r="O2204">
        <v>721</v>
      </c>
      <c r="P2204" t="b">
        <v>1</v>
      </c>
      <c r="Q2204" t="s">
        <v>8278</v>
      </c>
    </row>
    <row r="2205" spans="1:17" ht="44.25" x14ac:dyDescent="0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0">
        <f t="shared" si="102"/>
        <v>42241.85974537037</v>
      </c>
      <c r="L2205" s="10">
        <f t="shared" si="103"/>
        <v>42271.85974537037</v>
      </c>
      <c r="M2205">
        <f t="shared" si="104"/>
        <v>2015</v>
      </c>
      <c r="N2205" t="b">
        <v>0</v>
      </c>
      <c r="O2205">
        <v>50</v>
      </c>
      <c r="P2205" t="b">
        <v>1</v>
      </c>
      <c r="Q2205" t="s">
        <v>8278</v>
      </c>
    </row>
    <row r="2206" spans="1:17" ht="44.25" x14ac:dyDescent="0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0">
        <f t="shared" si="102"/>
        <v>41312.311562499999</v>
      </c>
      <c r="L2206" s="10">
        <f t="shared" si="103"/>
        <v>41342.311562499999</v>
      </c>
      <c r="M2206">
        <f t="shared" si="104"/>
        <v>2013</v>
      </c>
      <c r="N2206" t="b">
        <v>0</v>
      </c>
      <c r="O2206">
        <v>73</v>
      </c>
      <c r="P2206" t="b">
        <v>1</v>
      </c>
      <c r="Q2206" t="s">
        <v>8278</v>
      </c>
    </row>
    <row r="2207" spans="1:17" ht="44.25" x14ac:dyDescent="0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0">
        <f t="shared" si="102"/>
        <v>41031.82163194444</v>
      </c>
      <c r="L2207" s="10">
        <f t="shared" si="103"/>
        <v>41061.82163194444</v>
      </c>
      <c r="M2207">
        <f t="shared" si="104"/>
        <v>2012</v>
      </c>
      <c r="N2207" t="b">
        <v>0</v>
      </c>
      <c r="O2207">
        <v>27</v>
      </c>
      <c r="P2207" t="b">
        <v>1</v>
      </c>
      <c r="Q2207" t="s">
        <v>8278</v>
      </c>
    </row>
    <row r="2208" spans="1:17" ht="44.25" x14ac:dyDescent="0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0">
        <f t="shared" si="102"/>
        <v>40997.257222222222</v>
      </c>
      <c r="L2208" s="10">
        <f t="shared" si="103"/>
        <v>41015.257222222222</v>
      </c>
      <c r="M2208">
        <f t="shared" si="104"/>
        <v>2012</v>
      </c>
      <c r="N2208" t="b">
        <v>0</v>
      </c>
      <c r="O2208">
        <v>34</v>
      </c>
      <c r="P2208" t="b">
        <v>1</v>
      </c>
      <c r="Q2208" t="s">
        <v>8278</v>
      </c>
    </row>
    <row r="2209" spans="1:17" ht="44.25" x14ac:dyDescent="0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0">
        <f t="shared" si="102"/>
        <v>41564.194131944445</v>
      </c>
      <c r="L2209" s="10">
        <f t="shared" si="103"/>
        <v>41594.235798611109</v>
      </c>
      <c r="M2209">
        <f t="shared" si="104"/>
        <v>2013</v>
      </c>
      <c r="N2209" t="b">
        <v>0</v>
      </c>
      <c r="O2209">
        <v>7</v>
      </c>
      <c r="P2209" t="b">
        <v>1</v>
      </c>
      <c r="Q2209" t="s">
        <v>8278</v>
      </c>
    </row>
    <row r="2210" spans="1:17" ht="44.25" x14ac:dyDescent="0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0">
        <f t="shared" si="102"/>
        <v>40946.882245370369</v>
      </c>
      <c r="L2210" s="10">
        <f t="shared" si="103"/>
        <v>41006.166666666664</v>
      </c>
      <c r="M2210">
        <f t="shared" si="104"/>
        <v>2012</v>
      </c>
      <c r="N2210" t="b">
        <v>0</v>
      </c>
      <c r="O2210">
        <v>24</v>
      </c>
      <c r="P2210" t="b">
        <v>1</v>
      </c>
      <c r="Q2210" t="s">
        <v>8278</v>
      </c>
    </row>
    <row r="2211" spans="1:17" ht="29.5" x14ac:dyDescent="0.7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0">
        <f t="shared" si="102"/>
        <v>41732.479675925926</v>
      </c>
      <c r="L2211" s="10">
        <f t="shared" si="103"/>
        <v>41743.958333333336</v>
      </c>
      <c r="M2211">
        <f t="shared" si="104"/>
        <v>2014</v>
      </c>
      <c r="N2211" t="b">
        <v>0</v>
      </c>
      <c r="O2211">
        <v>15</v>
      </c>
      <c r="P2211" t="b">
        <v>1</v>
      </c>
      <c r="Q2211" t="s">
        <v>8278</v>
      </c>
    </row>
    <row r="2212" spans="1:17" ht="44.25" x14ac:dyDescent="0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0">
        <f t="shared" si="102"/>
        <v>40956.066087962965</v>
      </c>
      <c r="L2212" s="10">
        <f t="shared" si="103"/>
        <v>41013.73333333333</v>
      </c>
      <c r="M2212">
        <f t="shared" si="104"/>
        <v>2012</v>
      </c>
      <c r="N2212" t="b">
        <v>0</v>
      </c>
      <c r="O2212">
        <v>72</v>
      </c>
      <c r="P2212" t="b">
        <v>1</v>
      </c>
      <c r="Q2212" t="s">
        <v>8278</v>
      </c>
    </row>
    <row r="2213" spans="1:17" ht="59" x14ac:dyDescent="0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0">
        <f t="shared" si="102"/>
        <v>41716.785011574073</v>
      </c>
      <c r="L2213" s="10">
        <f t="shared" si="103"/>
        <v>41739.290972222225</v>
      </c>
      <c r="M2213">
        <f t="shared" si="104"/>
        <v>2014</v>
      </c>
      <c r="N2213" t="b">
        <v>0</v>
      </c>
      <c r="O2213">
        <v>120</v>
      </c>
      <c r="P2213" t="b">
        <v>1</v>
      </c>
      <c r="Q2213" t="s">
        <v>8278</v>
      </c>
    </row>
    <row r="2214" spans="1:17" ht="59" x14ac:dyDescent="0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0">
        <f t="shared" si="102"/>
        <v>41548.747418981482</v>
      </c>
      <c r="L2214" s="10">
        <f t="shared" si="103"/>
        <v>41582.041666666664</v>
      </c>
      <c r="M2214">
        <f t="shared" si="104"/>
        <v>2013</v>
      </c>
      <c r="N2214" t="b">
        <v>0</v>
      </c>
      <c r="O2214">
        <v>123</v>
      </c>
      <c r="P2214" t="b">
        <v>1</v>
      </c>
      <c r="Q2214" t="s">
        <v>8278</v>
      </c>
    </row>
    <row r="2215" spans="1:17" ht="59" x14ac:dyDescent="0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0">
        <f t="shared" si="102"/>
        <v>42109.826145833329</v>
      </c>
      <c r="L2215" s="10">
        <f t="shared" si="103"/>
        <v>42139.826145833329</v>
      </c>
      <c r="M2215">
        <f t="shared" si="104"/>
        <v>2015</v>
      </c>
      <c r="N2215" t="b">
        <v>0</v>
      </c>
      <c r="O2215">
        <v>1</v>
      </c>
      <c r="P2215" t="b">
        <v>1</v>
      </c>
      <c r="Q2215" t="s">
        <v>8278</v>
      </c>
    </row>
    <row r="2216" spans="1:17" ht="44.25" x14ac:dyDescent="0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0">
        <f t="shared" si="102"/>
        <v>41646.792222222226</v>
      </c>
      <c r="L2216" s="10">
        <f t="shared" si="103"/>
        <v>41676.792222222226</v>
      </c>
      <c r="M2216">
        <f t="shared" si="104"/>
        <v>2014</v>
      </c>
      <c r="N2216" t="b">
        <v>0</v>
      </c>
      <c r="O2216">
        <v>24</v>
      </c>
      <c r="P2216" t="b">
        <v>1</v>
      </c>
      <c r="Q2216" t="s">
        <v>8278</v>
      </c>
    </row>
    <row r="2217" spans="1:17" ht="29.5" x14ac:dyDescent="0.7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0">
        <f t="shared" si="102"/>
        <v>40958.717268518521</v>
      </c>
      <c r="L2217" s="10">
        <f t="shared" si="103"/>
        <v>40981.290972222225</v>
      </c>
      <c r="M2217">
        <f t="shared" si="104"/>
        <v>2012</v>
      </c>
      <c r="N2217" t="b">
        <v>0</v>
      </c>
      <c r="O2217">
        <v>33</v>
      </c>
      <c r="P2217" t="b">
        <v>1</v>
      </c>
      <c r="Q2217" t="s">
        <v>8278</v>
      </c>
    </row>
    <row r="2218" spans="1:17" ht="44.25" x14ac:dyDescent="0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0">
        <f t="shared" si="102"/>
        <v>42194.751678240747</v>
      </c>
      <c r="L2218" s="10">
        <f t="shared" si="103"/>
        <v>42208.751678240747</v>
      </c>
      <c r="M2218">
        <f t="shared" si="104"/>
        <v>2015</v>
      </c>
      <c r="N2218" t="b">
        <v>0</v>
      </c>
      <c r="O2218">
        <v>14</v>
      </c>
      <c r="P2218" t="b">
        <v>1</v>
      </c>
      <c r="Q2218" t="s">
        <v>8278</v>
      </c>
    </row>
    <row r="2219" spans="1:17" ht="44.25" x14ac:dyDescent="0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0">
        <f t="shared" si="102"/>
        <v>42299.776770833334</v>
      </c>
      <c r="L2219" s="10">
        <f t="shared" si="103"/>
        <v>42310.333333333328</v>
      </c>
      <c r="M2219">
        <f t="shared" si="104"/>
        <v>2015</v>
      </c>
      <c r="N2219" t="b">
        <v>0</v>
      </c>
      <c r="O2219">
        <v>9</v>
      </c>
      <c r="P2219" t="b">
        <v>1</v>
      </c>
      <c r="Q2219" t="s">
        <v>8278</v>
      </c>
    </row>
    <row r="2220" spans="1:17" ht="44.25" x14ac:dyDescent="0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0">
        <f t="shared" si="102"/>
        <v>41127.812303240738</v>
      </c>
      <c r="L2220" s="10">
        <f t="shared" si="103"/>
        <v>41150</v>
      </c>
      <c r="M2220">
        <f t="shared" si="104"/>
        <v>2012</v>
      </c>
      <c r="N2220" t="b">
        <v>0</v>
      </c>
      <c r="O2220">
        <v>76</v>
      </c>
      <c r="P2220" t="b">
        <v>1</v>
      </c>
      <c r="Q2220" t="s">
        <v>8278</v>
      </c>
    </row>
    <row r="2221" spans="1:17" ht="44.25" x14ac:dyDescent="0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0">
        <f t="shared" si="102"/>
        <v>42205.718888888892</v>
      </c>
      <c r="L2221" s="10">
        <f t="shared" si="103"/>
        <v>42235.718888888892</v>
      </c>
      <c r="M2221">
        <f t="shared" si="104"/>
        <v>2015</v>
      </c>
      <c r="N2221" t="b">
        <v>0</v>
      </c>
      <c r="O2221">
        <v>19</v>
      </c>
      <c r="P2221" t="b">
        <v>1</v>
      </c>
      <c r="Q2221" t="s">
        <v>8278</v>
      </c>
    </row>
    <row r="2222" spans="1:17" ht="44.25" x14ac:dyDescent="0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0">
        <f t="shared" si="102"/>
        <v>41452.060601851852</v>
      </c>
      <c r="L2222" s="10">
        <f t="shared" si="103"/>
        <v>41482.060601851852</v>
      </c>
      <c r="M2222">
        <f t="shared" si="104"/>
        <v>2013</v>
      </c>
      <c r="N2222" t="b">
        <v>0</v>
      </c>
      <c r="O2222">
        <v>69</v>
      </c>
      <c r="P2222" t="b">
        <v>1</v>
      </c>
      <c r="Q2222" t="s">
        <v>8278</v>
      </c>
    </row>
    <row r="2223" spans="1:17" ht="44.25" x14ac:dyDescent="0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0">
        <f t="shared" si="102"/>
        <v>42452.666770833333</v>
      </c>
      <c r="L2223" s="10">
        <f t="shared" si="103"/>
        <v>42483</v>
      </c>
      <c r="M2223">
        <f t="shared" si="104"/>
        <v>2016</v>
      </c>
      <c r="N2223" t="b">
        <v>0</v>
      </c>
      <c r="O2223">
        <v>218</v>
      </c>
      <c r="P2223" t="b">
        <v>1</v>
      </c>
      <c r="Q2223" t="s">
        <v>8295</v>
      </c>
    </row>
    <row r="2224" spans="1:17" ht="44.25" x14ac:dyDescent="0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0">
        <f t="shared" si="102"/>
        <v>40906.787581018521</v>
      </c>
      <c r="L2224" s="10">
        <f t="shared" si="103"/>
        <v>40936.787581018521</v>
      </c>
      <c r="M2224">
        <f t="shared" si="104"/>
        <v>2012</v>
      </c>
      <c r="N2224" t="b">
        <v>0</v>
      </c>
      <c r="O2224">
        <v>30</v>
      </c>
      <c r="P2224" t="b">
        <v>1</v>
      </c>
      <c r="Q2224" t="s">
        <v>8295</v>
      </c>
    </row>
    <row r="2225" spans="1:17" ht="59" x14ac:dyDescent="0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0">
        <f t="shared" si="102"/>
        <v>42152.640833333338</v>
      </c>
      <c r="L2225" s="10">
        <f t="shared" si="103"/>
        <v>42182.640833333338</v>
      </c>
      <c r="M2225">
        <f t="shared" si="104"/>
        <v>2015</v>
      </c>
      <c r="N2225" t="b">
        <v>0</v>
      </c>
      <c r="O2225">
        <v>100</v>
      </c>
      <c r="P2225" t="b">
        <v>1</v>
      </c>
      <c r="Q2225" t="s">
        <v>8295</v>
      </c>
    </row>
    <row r="2226" spans="1:17" ht="44.25" x14ac:dyDescent="0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0">
        <f t="shared" si="102"/>
        <v>42644.667534722219</v>
      </c>
      <c r="L2226" s="10">
        <f t="shared" si="103"/>
        <v>42672.791666666672</v>
      </c>
      <c r="M2226">
        <f t="shared" si="104"/>
        <v>2016</v>
      </c>
      <c r="N2226" t="b">
        <v>0</v>
      </c>
      <c r="O2226">
        <v>296</v>
      </c>
      <c r="P2226" t="b">
        <v>1</v>
      </c>
      <c r="Q2226" t="s">
        <v>8295</v>
      </c>
    </row>
    <row r="2227" spans="1:17" ht="44.25" x14ac:dyDescent="0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0">
        <f t="shared" si="102"/>
        <v>41873.79184027778</v>
      </c>
      <c r="L2227" s="10">
        <f t="shared" si="103"/>
        <v>41903.79184027778</v>
      </c>
      <c r="M2227">
        <f t="shared" si="104"/>
        <v>2014</v>
      </c>
      <c r="N2227" t="b">
        <v>0</v>
      </c>
      <c r="O2227">
        <v>1204</v>
      </c>
      <c r="P2227" t="b">
        <v>1</v>
      </c>
      <c r="Q2227" t="s">
        <v>8295</v>
      </c>
    </row>
    <row r="2228" spans="1:17" ht="44.25" x14ac:dyDescent="0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0">
        <f t="shared" si="102"/>
        <v>42381.79886574074</v>
      </c>
      <c r="L2228" s="10">
        <f t="shared" si="103"/>
        <v>42412.207638888889</v>
      </c>
      <c r="M2228">
        <f t="shared" si="104"/>
        <v>2016</v>
      </c>
      <c r="N2228" t="b">
        <v>0</v>
      </c>
      <c r="O2228">
        <v>321</v>
      </c>
      <c r="P2228" t="b">
        <v>1</v>
      </c>
      <c r="Q2228" t="s">
        <v>8295</v>
      </c>
    </row>
    <row r="2229" spans="1:17" ht="44.25" x14ac:dyDescent="0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0">
        <f t="shared" si="102"/>
        <v>41561.807349537034</v>
      </c>
      <c r="L2229" s="10">
        <f t="shared" si="103"/>
        <v>41591.849016203705</v>
      </c>
      <c r="M2229">
        <f t="shared" si="104"/>
        <v>2013</v>
      </c>
      <c r="N2229" t="b">
        <v>0</v>
      </c>
      <c r="O2229">
        <v>301</v>
      </c>
      <c r="P2229" t="b">
        <v>1</v>
      </c>
      <c r="Q2229" t="s">
        <v>8295</v>
      </c>
    </row>
    <row r="2230" spans="1:17" ht="59" x14ac:dyDescent="0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0">
        <f t="shared" si="102"/>
        <v>42202.278194444443</v>
      </c>
      <c r="L2230" s="10">
        <f t="shared" si="103"/>
        <v>42232.278194444443</v>
      </c>
      <c r="M2230">
        <f t="shared" si="104"/>
        <v>2015</v>
      </c>
      <c r="N2230" t="b">
        <v>0</v>
      </c>
      <c r="O2230">
        <v>144</v>
      </c>
      <c r="P2230" t="b">
        <v>1</v>
      </c>
      <c r="Q2230" t="s">
        <v>8295</v>
      </c>
    </row>
    <row r="2231" spans="1:17" ht="59" x14ac:dyDescent="0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0">
        <f t="shared" si="102"/>
        <v>41484.664247685185</v>
      </c>
      <c r="L2231" s="10">
        <f t="shared" si="103"/>
        <v>41520.166666666664</v>
      </c>
      <c r="M2231">
        <f t="shared" si="104"/>
        <v>2013</v>
      </c>
      <c r="N2231" t="b">
        <v>0</v>
      </c>
      <c r="O2231">
        <v>539</v>
      </c>
      <c r="P2231" t="b">
        <v>1</v>
      </c>
      <c r="Q2231" t="s">
        <v>8295</v>
      </c>
    </row>
    <row r="2232" spans="1:17" ht="44.25" x14ac:dyDescent="0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0">
        <f t="shared" si="102"/>
        <v>41724.881099537037</v>
      </c>
      <c r="L2232" s="10">
        <f t="shared" si="103"/>
        <v>41754.881099537037</v>
      </c>
      <c r="M2232">
        <f t="shared" si="104"/>
        <v>2014</v>
      </c>
      <c r="N2232" t="b">
        <v>0</v>
      </c>
      <c r="O2232">
        <v>498</v>
      </c>
      <c r="P2232" t="b">
        <v>1</v>
      </c>
      <c r="Q2232" t="s">
        <v>8295</v>
      </c>
    </row>
    <row r="2233" spans="1:17" ht="44.25" x14ac:dyDescent="0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0">
        <f t="shared" si="102"/>
        <v>41423.910891203705</v>
      </c>
      <c r="L2233" s="10">
        <f t="shared" si="103"/>
        <v>41450.208333333336</v>
      </c>
      <c r="M2233">
        <f t="shared" si="104"/>
        <v>2013</v>
      </c>
      <c r="N2233" t="b">
        <v>0</v>
      </c>
      <c r="O2233">
        <v>1113</v>
      </c>
      <c r="P2233" t="b">
        <v>1</v>
      </c>
      <c r="Q2233" t="s">
        <v>8295</v>
      </c>
    </row>
    <row r="2234" spans="1:17" ht="44.25" x14ac:dyDescent="0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0">
        <f t="shared" si="102"/>
        <v>41806.794074074074</v>
      </c>
      <c r="L2234" s="10">
        <f t="shared" si="103"/>
        <v>41839.125</v>
      </c>
      <c r="M2234">
        <f t="shared" si="104"/>
        <v>2014</v>
      </c>
      <c r="N2234" t="b">
        <v>0</v>
      </c>
      <c r="O2234">
        <v>988</v>
      </c>
      <c r="P2234" t="b">
        <v>1</v>
      </c>
      <c r="Q2234" t="s">
        <v>8295</v>
      </c>
    </row>
    <row r="2235" spans="1:17" ht="44.25" x14ac:dyDescent="0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0">
        <f t="shared" si="102"/>
        <v>42331.378923611104</v>
      </c>
      <c r="L2235" s="10">
        <f t="shared" si="103"/>
        <v>42352</v>
      </c>
      <c r="M2235">
        <f t="shared" si="104"/>
        <v>2015</v>
      </c>
      <c r="N2235" t="b">
        <v>0</v>
      </c>
      <c r="O2235">
        <v>391</v>
      </c>
      <c r="P2235" t="b">
        <v>1</v>
      </c>
      <c r="Q2235" t="s">
        <v>8295</v>
      </c>
    </row>
    <row r="2236" spans="1:17" ht="44.25" x14ac:dyDescent="0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0">
        <f t="shared" si="102"/>
        <v>42710.824618055558</v>
      </c>
      <c r="L2236" s="10">
        <f t="shared" si="103"/>
        <v>42740.824618055558</v>
      </c>
      <c r="M2236">
        <f t="shared" si="104"/>
        <v>2017</v>
      </c>
      <c r="N2236" t="b">
        <v>0</v>
      </c>
      <c r="O2236">
        <v>28</v>
      </c>
      <c r="P2236" t="b">
        <v>1</v>
      </c>
      <c r="Q2236" t="s">
        <v>8295</v>
      </c>
    </row>
    <row r="2237" spans="1:17" ht="29.5" x14ac:dyDescent="0.7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0">
        <f t="shared" si="102"/>
        <v>42062.022118055553</v>
      </c>
      <c r="L2237" s="10">
        <f t="shared" si="103"/>
        <v>42091.980451388896</v>
      </c>
      <c r="M2237">
        <f t="shared" si="104"/>
        <v>2015</v>
      </c>
      <c r="N2237" t="b">
        <v>0</v>
      </c>
      <c r="O2237">
        <v>147</v>
      </c>
      <c r="P2237" t="b">
        <v>1</v>
      </c>
      <c r="Q2237" t="s">
        <v>8295</v>
      </c>
    </row>
    <row r="2238" spans="1:17" ht="44.25" x14ac:dyDescent="0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0">
        <f t="shared" si="102"/>
        <v>42371.617164351846</v>
      </c>
      <c r="L2238" s="10">
        <f t="shared" si="103"/>
        <v>42401.617164351846</v>
      </c>
      <c r="M2238">
        <f t="shared" si="104"/>
        <v>2016</v>
      </c>
      <c r="N2238" t="b">
        <v>0</v>
      </c>
      <c r="O2238">
        <v>680</v>
      </c>
      <c r="P2238" t="b">
        <v>1</v>
      </c>
      <c r="Q2238" t="s">
        <v>8295</v>
      </c>
    </row>
    <row r="2239" spans="1:17" ht="44.25" x14ac:dyDescent="0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0">
        <f t="shared" si="102"/>
        <v>41915.003275462965</v>
      </c>
      <c r="L2239" s="10">
        <f t="shared" si="103"/>
        <v>41955.332638888889</v>
      </c>
      <c r="M2239">
        <f t="shared" si="104"/>
        <v>2014</v>
      </c>
      <c r="N2239" t="b">
        <v>0</v>
      </c>
      <c r="O2239">
        <v>983</v>
      </c>
      <c r="P2239" t="b">
        <v>1</v>
      </c>
      <c r="Q2239" t="s">
        <v>8295</v>
      </c>
    </row>
    <row r="2240" spans="1:17" ht="29.5" x14ac:dyDescent="0.7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0">
        <f t="shared" si="102"/>
        <v>42774.621712962966</v>
      </c>
      <c r="L2240" s="10">
        <f t="shared" si="103"/>
        <v>42804.621712962966</v>
      </c>
      <c r="M2240">
        <f t="shared" si="104"/>
        <v>2017</v>
      </c>
      <c r="N2240" t="b">
        <v>0</v>
      </c>
      <c r="O2240">
        <v>79</v>
      </c>
      <c r="P2240" t="b">
        <v>1</v>
      </c>
      <c r="Q2240" t="s">
        <v>8295</v>
      </c>
    </row>
    <row r="2241" spans="1:17" ht="29.5" x14ac:dyDescent="0.7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0">
        <f t="shared" si="102"/>
        <v>41572.958495370374</v>
      </c>
      <c r="L2241" s="10">
        <f t="shared" si="103"/>
        <v>41609.168055555558</v>
      </c>
      <c r="M2241">
        <f t="shared" si="104"/>
        <v>2013</v>
      </c>
      <c r="N2241" t="b">
        <v>0</v>
      </c>
      <c r="O2241">
        <v>426</v>
      </c>
      <c r="P2241" t="b">
        <v>1</v>
      </c>
      <c r="Q2241" t="s">
        <v>8295</v>
      </c>
    </row>
    <row r="2242" spans="1:17" ht="44.25" x14ac:dyDescent="0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0">
        <f t="shared" si="102"/>
        <v>42452.825740740736</v>
      </c>
      <c r="L2242" s="10">
        <f t="shared" si="103"/>
        <v>42482.825740740736</v>
      </c>
      <c r="M2242">
        <f t="shared" si="104"/>
        <v>2016</v>
      </c>
      <c r="N2242" t="b">
        <v>0</v>
      </c>
      <c r="O2242">
        <v>96</v>
      </c>
      <c r="P2242" t="b">
        <v>1</v>
      </c>
      <c r="Q2242" t="s">
        <v>8295</v>
      </c>
    </row>
    <row r="2243" spans="1:17" ht="44.25" x14ac:dyDescent="0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0">
        <f t="shared" ref="K2243:K2306" si="105">(((J2243/60)/60)/24)+DATE(1970,1,1)</f>
        <v>42766.827546296292</v>
      </c>
      <c r="L2243" s="10">
        <f t="shared" ref="L2243:L2306" si="106">(((I2243/60)/60)/24)+DATE(1970,1,1)</f>
        <v>42796.827546296292</v>
      </c>
      <c r="M2243">
        <f t="shared" ref="M2243:M2306" si="107">YEAR(L2243)</f>
        <v>2017</v>
      </c>
      <c r="N2243" t="b">
        <v>0</v>
      </c>
      <c r="O2243">
        <v>163</v>
      </c>
      <c r="P2243" t="b">
        <v>1</v>
      </c>
      <c r="Q2243" t="s">
        <v>8295</v>
      </c>
    </row>
    <row r="2244" spans="1:17" ht="29.5" x14ac:dyDescent="0.7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0">
        <f t="shared" si="105"/>
        <v>41569.575613425928</v>
      </c>
      <c r="L2244" s="10">
        <f t="shared" si="106"/>
        <v>41605.126388888886</v>
      </c>
      <c r="M2244">
        <f t="shared" si="107"/>
        <v>2013</v>
      </c>
      <c r="N2244" t="b">
        <v>0</v>
      </c>
      <c r="O2244">
        <v>2525</v>
      </c>
      <c r="P2244" t="b">
        <v>1</v>
      </c>
      <c r="Q2244" t="s">
        <v>8295</v>
      </c>
    </row>
    <row r="2245" spans="1:17" ht="44.25" x14ac:dyDescent="0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0">
        <f t="shared" si="105"/>
        <v>42800.751041666663</v>
      </c>
      <c r="L2245" s="10">
        <f t="shared" si="106"/>
        <v>42807.125</v>
      </c>
      <c r="M2245">
        <f t="shared" si="107"/>
        <v>2017</v>
      </c>
      <c r="N2245" t="b">
        <v>0</v>
      </c>
      <c r="O2245">
        <v>2035</v>
      </c>
      <c r="P2245" t="b">
        <v>1</v>
      </c>
      <c r="Q2245" t="s">
        <v>8295</v>
      </c>
    </row>
    <row r="2246" spans="1:17" ht="44.25" x14ac:dyDescent="0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0">
        <f t="shared" si="105"/>
        <v>42647.818819444445</v>
      </c>
      <c r="L2246" s="10">
        <f t="shared" si="106"/>
        <v>42659.854166666672</v>
      </c>
      <c r="M2246">
        <f t="shared" si="107"/>
        <v>2016</v>
      </c>
      <c r="N2246" t="b">
        <v>0</v>
      </c>
      <c r="O2246">
        <v>290</v>
      </c>
      <c r="P2246" t="b">
        <v>1</v>
      </c>
      <c r="Q2246" t="s">
        <v>8295</v>
      </c>
    </row>
    <row r="2247" spans="1:17" ht="44.25" x14ac:dyDescent="0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0">
        <f t="shared" si="105"/>
        <v>41660.708530092597</v>
      </c>
      <c r="L2247" s="10">
        <f t="shared" si="106"/>
        <v>41691.75</v>
      </c>
      <c r="M2247">
        <f t="shared" si="107"/>
        <v>2014</v>
      </c>
      <c r="N2247" t="b">
        <v>0</v>
      </c>
      <c r="O2247">
        <v>1980</v>
      </c>
      <c r="P2247" t="b">
        <v>1</v>
      </c>
      <c r="Q2247" t="s">
        <v>8295</v>
      </c>
    </row>
    <row r="2248" spans="1:17" ht="44.25" x14ac:dyDescent="0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0">
        <f t="shared" si="105"/>
        <v>42221.79178240741</v>
      </c>
      <c r="L2248" s="10">
        <f t="shared" si="106"/>
        <v>42251.79178240741</v>
      </c>
      <c r="M2248">
        <f t="shared" si="107"/>
        <v>2015</v>
      </c>
      <c r="N2248" t="b">
        <v>0</v>
      </c>
      <c r="O2248">
        <v>57</v>
      </c>
      <c r="P2248" t="b">
        <v>1</v>
      </c>
      <c r="Q2248" t="s">
        <v>8295</v>
      </c>
    </row>
    <row r="2249" spans="1:17" ht="29.5" x14ac:dyDescent="0.7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0">
        <f t="shared" si="105"/>
        <v>42200.666261574079</v>
      </c>
      <c r="L2249" s="10">
        <f t="shared" si="106"/>
        <v>42214.666261574079</v>
      </c>
      <c r="M2249">
        <f t="shared" si="107"/>
        <v>2015</v>
      </c>
      <c r="N2249" t="b">
        <v>0</v>
      </c>
      <c r="O2249">
        <v>380</v>
      </c>
      <c r="P2249" t="b">
        <v>1</v>
      </c>
      <c r="Q2249" t="s">
        <v>8295</v>
      </c>
    </row>
    <row r="2250" spans="1:17" ht="44.25" x14ac:dyDescent="0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0">
        <f t="shared" si="105"/>
        <v>42688.875902777778</v>
      </c>
      <c r="L2250" s="10">
        <f t="shared" si="106"/>
        <v>42718.875902777778</v>
      </c>
      <c r="M2250">
        <f t="shared" si="107"/>
        <v>2016</v>
      </c>
      <c r="N2250" t="b">
        <v>0</v>
      </c>
      <c r="O2250">
        <v>128</v>
      </c>
      <c r="P2250" t="b">
        <v>1</v>
      </c>
      <c r="Q2250" t="s">
        <v>8295</v>
      </c>
    </row>
    <row r="2251" spans="1:17" ht="44.25" x14ac:dyDescent="0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0">
        <f t="shared" si="105"/>
        <v>41336.703298611108</v>
      </c>
      <c r="L2251" s="10">
        <f t="shared" si="106"/>
        <v>41366.661631944444</v>
      </c>
      <c r="M2251">
        <f t="shared" si="107"/>
        <v>2013</v>
      </c>
      <c r="N2251" t="b">
        <v>0</v>
      </c>
      <c r="O2251">
        <v>180</v>
      </c>
      <c r="P2251" t="b">
        <v>1</v>
      </c>
      <c r="Q2251" t="s">
        <v>8295</v>
      </c>
    </row>
    <row r="2252" spans="1:17" ht="44.25" x14ac:dyDescent="0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0">
        <f t="shared" si="105"/>
        <v>42677.005474537036</v>
      </c>
      <c r="L2252" s="10">
        <f t="shared" si="106"/>
        <v>42707.0471412037</v>
      </c>
      <c r="M2252">
        <f t="shared" si="107"/>
        <v>2016</v>
      </c>
      <c r="N2252" t="b">
        <v>0</v>
      </c>
      <c r="O2252">
        <v>571</v>
      </c>
      <c r="P2252" t="b">
        <v>1</v>
      </c>
      <c r="Q2252" t="s">
        <v>8295</v>
      </c>
    </row>
    <row r="2253" spans="1:17" ht="44.25" x14ac:dyDescent="0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0">
        <f t="shared" si="105"/>
        <v>41846.34579861111</v>
      </c>
      <c r="L2253" s="10">
        <f t="shared" si="106"/>
        <v>41867.34579861111</v>
      </c>
      <c r="M2253">
        <f t="shared" si="107"/>
        <v>2014</v>
      </c>
      <c r="N2253" t="b">
        <v>0</v>
      </c>
      <c r="O2253">
        <v>480</v>
      </c>
      <c r="P2253" t="b">
        <v>1</v>
      </c>
      <c r="Q2253" t="s">
        <v>8295</v>
      </c>
    </row>
    <row r="2254" spans="1:17" ht="44.25" x14ac:dyDescent="0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0">
        <f t="shared" si="105"/>
        <v>42573.327986111108</v>
      </c>
      <c r="L2254" s="10">
        <f t="shared" si="106"/>
        <v>42588.327986111108</v>
      </c>
      <c r="M2254">
        <f t="shared" si="107"/>
        <v>2016</v>
      </c>
      <c r="N2254" t="b">
        <v>0</v>
      </c>
      <c r="O2254">
        <v>249</v>
      </c>
      <c r="P2254" t="b">
        <v>1</v>
      </c>
      <c r="Q2254" t="s">
        <v>8295</v>
      </c>
    </row>
    <row r="2255" spans="1:17" ht="44.25" x14ac:dyDescent="0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0">
        <f t="shared" si="105"/>
        <v>42296.631331018521</v>
      </c>
      <c r="L2255" s="10">
        <f t="shared" si="106"/>
        <v>42326.672997685186</v>
      </c>
      <c r="M2255">
        <f t="shared" si="107"/>
        <v>2015</v>
      </c>
      <c r="N2255" t="b">
        <v>0</v>
      </c>
      <c r="O2255">
        <v>84</v>
      </c>
      <c r="P2255" t="b">
        <v>1</v>
      </c>
      <c r="Q2255" t="s">
        <v>8295</v>
      </c>
    </row>
    <row r="2256" spans="1:17" ht="44.25" x14ac:dyDescent="0.7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0">
        <f t="shared" si="105"/>
        <v>42752.647777777776</v>
      </c>
      <c r="L2256" s="10">
        <f t="shared" si="106"/>
        <v>42759.647777777776</v>
      </c>
      <c r="M2256">
        <f t="shared" si="107"/>
        <v>2017</v>
      </c>
      <c r="N2256" t="b">
        <v>0</v>
      </c>
      <c r="O2256">
        <v>197</v>
      </c>
      <c r="P2256" t="b">
        <v>1</v>
      </c>
      <c r="Q2256" t="s">
        <v>8295</v>
      </c>
    </row>
    <row r="2257" spans="1:17" ht="29.5" x14ac:dyDescent="0.7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0">
        <f t="shared" si="105"/>
        <v>42467.951979166668</v>
      </c>
      <c r="L2257" s="10">
        <f t="shared" si="106"/>
        <v>42497.951979166668</v>
      </c>
      <c r="M2257">
        <f t="shared" si="107"/>
        <v>2016</v>
      </c>
      <c r="N2257" t="b">
        <v>0</v>
      </c>
      <c r="O2257">
        <v>271</v>
      </c>
      <c r="P2257" t="b">
        <v>1</v>
      </c>
      <c r="Q2257" t="s">
        <v>8295</v>
      </c>
    </row>
    <row r="2258" spans="1:17" ht="44.25" x14ac:dyDescent="0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0">
        <f t="shared" si="105"/>
        <v>42682.451921296291</v>
      </c>
      <c r="L2258" s="10">
        <f t="shared" si="106"/>
        <v>42696.451921296291</v>
      </c>
      <c r="M2258">
        <f t="shared" si="107"/>
        <v>2016</v>
      </c>
      <c r="N2258" t="b">
        <v>0</v>
      </c>
      <c r="O2258">
        <v>50</v>
      </c>
      <c r="P2258" t="b">
        <v>1</v>
      </c>
      <c r="Q2258" t="s">
        <v>8295</v>
      </c>
    </row>
    <row r="2259" spans="1:17" ht="59" x14ac:dyDescent="0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0">
        <f t="shared" si="105"/>
        <v>42505.936678240745</v>
      </c>
      <c r="L2259" s="10">
        <f t="shared" si="106"/>
        <v>42540.958333333328</v>
      </c>
      <c r="M2259">
        <f t="shared" si="107"/>
        <v>2016</v>
      </c>
      <c r="N2259" t="b">
        <v>0</v>
      </c>
      <c r="O2259">
        <v>169</v>
      </c>
      <c r="P2259" t="b">
        <v>1</v>
      </c>
      <c r="Q2259" t="s">
        <v>8295</v>
      </c>
    </row>
    <row r="2260" spans="1:17" ht="29.5" x14ac:dyDescent="0.7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0">
        <f t="shared" si="105"/>
        <v>42136.75100694444</v>
      </c>
      <c r="L2260" s="10">
        <f t="shared" si="106"/>
        <v>42166.75100694444</v>
      </c>
      <c r="M2260">
        <f t="shared" si="107"/>
        <v>2015</v>
      </c>
      <c r="N2260" t="b">
        <v>0</v>
      </c>
      <c r="O2260">
        <v>205</v>
      </c>
      <c r="P2260" t="b">
        <v>1</v>
      </c>
      <c r="Q2260" t="s">
        <v>8295</v>
      </c>
    </row>
    <row r="2261" spans="1:17" ht="44.25" x14ac:dyDescent="0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0">
        <f t="shared" si="105"/>
        <v>42702.804814814815</v>
      </c>
      <c r="L2261" s="10">
        <f t="shared" si="106"/>
        <v>42712.804814814815</v>
      </c>
      <c r="M2261">
        <f t="shared" si="107"/>
        <v>2016</v>
      </c>
      <c r="N2261" t="b">
        <v>0</v>
      </c>
      <c r="O2261">
        <v>206</v>
      </c>
      <c r="P2261" t="b">
        <v>1</v>
      </c>
      <c r="Q2261" t="s">
        <v>8295</v>
      </c>
    </row>
    <row r="2262" spans="1:17" ht="44.25" x14ac:dyDescent="0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0">
        <f t="shared" si="105"/>
        <v>41695.016782407409</v>
      </c>
      <c r="L2262" s="10">
        <f t="shared" si="106"/>
        <v>41724.975115740745</v>
      </c>
      <c r="M2262">
        <f t="shared" si="107"/>
        <v>2014</v>
      </c>
      <c r="N2262" t="b">
        <v>0</v>
      </c>
      <c r="O2262">
        <v>84</v>
      </c>
      <c r="P2262" t="b">
        <v>1</v>
      </c>
      <c r="Q2262" t="s">
        <v>8295</v>
      </c>
    </row>
    <row r="2263" spans="1:17" ht="44.25" x14ac:dyDescent="0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0">
        <f t="shared" si="105"/>
        <v>42759.724768518514</v>
      </c>
      <c r="L2263" s="10">
        <f t="shared" si="106"/>
        <v>42780.724768518514</v>
      </c>
      <c r="M2263">
        <f t="shared" si="107"/>
        <v>2017</v>
      </c>
      <c r="N2263" t="b">
        <v>0</v>
      </c>
      <c r="O2263">
        <v>210</v>
      </c>
      <c r="P2263" t="b">
        <v>1</v>
      </c>
      <c r="Q2263" t="s">
        <v>8295</v>
      </c>
    </row>
    <row r="2264" spans="1:17" ht="44.25" x14ac:dyDescent="0.7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0">
        <f t="shared" si="105"/>
        <v>41926.585162037038</v>
      </c>
      <c r="L2264" s="10">
        <f t="shared" si="106"/>
        <v>41961</v>
      </c>
      <c r="M2264">
        <f t="shared" si="107"/>
        <v>2014</v>
      </c>
      <c r="N2264" t="b">
        <v>0</v>
      </c>
      <c r="O2264">
        <v>181</v>
      </c>
      <c r="P2264" t="b">
        <v>1</v>
      </c>
      <c r="Q2264" t="s">
        <v>8295</v>
      </c>
    </row>
    <row r="2265" spans="1:17" ht="44.25" x14ac:dyDescent="0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0">
        <f t="shared" si="105"/>
        <v>42014.832326388889</v>
      </c>
      <c r="L2265" s="10">
        <f t="shared" si="106"/>
        <v>42035.832326388889</v>
      </c>
      <c r="M2265">
        <f t="shared" si="107"/>
        <v>2015</v>
      </c>
      <c r="N2265" t="b">
        <v>0</v>
      </c>
      <c r="O2265">
        <v>60</v>
      </c>
      <c r="P2265" t="b">
        <v>1</v>
      </c>
      <c r="Q2265" t="s">
        <v>8295</v>
      </c>
    </row>
    <row r="2266" spans="1:17" ht="59" x14ac:dyDescent="0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0">
        <f t="shared" si="105"/>
        <v>42496.582337962958</v>
      </c>
      <c r="L2266" s="10">
        <f t="shared" si="106"/>
        <v>42513.125</v>
      </c>
      <c r="M2266">
        <f t="shared" si="107"/>
        <v>2016</v>
      </c>
      <c r="N2266" t="b">
        <v>0</v>
      </c>
      <c r="O2266">
        <v>445</v>
      </c>
      <c r="P2266" t="b">
        <v>1</v>
      </c>
      <c r="Q2266" t="s">
        <v>8295</v>
      </c>
    </row>
    <row r="2267" spans="1:17" ht="44.25" x14ac:dyDescent="0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0">
        <f t="shared" si="105"/>
        <v>42689.853090277778</v>
      </c>
      <c r="L2267" s="10">
        <f t="shared" si="106"/>
        <v>42696.853090277778</v>
      </c>
      <c r="M2267">
        <f t="shared" si="107"/>
        <v>2016</v>
      </c>
      <c r="N2267" t="b">
        <v>0</v>
      </c>
      <c r="O2267">
        <v>17</v>
      </c>
      <c r="P2267" t="b">
        <v>1</v>
      </c>
      <c r="Q2267" t="s">
        <v>8295</v>
      </c>
    </row>
    <row r="2268" spans="1:17" ht="44.25" x14ac:dyDescent="0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0">
        <f t="shared" si="105"/>
        <v>42469.874907407408</v>
      </c>
      <c r="L2268" s="10">
        <f t="shared" si="106"/>
        <v>42487.083333333328</v>
      </c>
      <c r="M2268">
        <f t="shared" si="107"/>
        <v>2016</v>
      </c>
      <c r="N2268" t="b">
        <v>0</v>
      </c>
      <c r="O2268">
        <v>194</v>
      </c>
      <c r="P2268" t="b">
        <v>1</v>
      </c>
      <c r="Q2268" t="s">
        <v>8295</v>
      </c>
    </row>
    <row r="2269" spans="1:17" ht="44.25" x14ac:dyDescent="0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0">
        <f t="shared" si="105"/>
        <v>41968.829826388886</v>
      </c>
      <c r="L2269" s="10">
        <f t="shared" si="106"/>
        <v>41994.041666666672</v>
      </c>
      <c r="M2269">
        <f t="shared" si="107"/>
        <v>2014</v>
      </c>
      <c r="N2269" t="b">
        <v>0</v>
      </c>
      <c r="O2269">
        <v>404</v>
      </c>
      <c r="P2269" t="b">
        <v>1</v>
      </c>
      <c r="Q2269" t="s">
        <v>8295</v>
      </c>
    </row>
    <row r="2270" spans="1:17" ht="44.25" x14ac:dyDescent="0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0">
        <f t="shared" si="105"/>
        <v>42776.082349537035</v>
      </c>
      <c r="L2270" s="10">
        <f t="shared" si="106"/>
        <v>42806.082349537035</v>
      </c>
      <c r="M2270">
        <f t="shared" si="107"/>
        <v>2017</v>
      </c>
      <c r="N2270" t="b">
        <v>0</v>
      </c>
      <c r="O2270">
        <v>194</v>
      </c>
      <c r="P2270" t="b">
        <v>1</v>
      </c>
      <c r="Q2270" t="s">
        <v>8295</v>
      </c>
    </row>
    <row r="2271" spans="1:17" ht="44.25" x14ac:dyDescent="0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0">
        <f t="shared" si="105"/>
        <v>42776.704432870371</v>
      </c>
      <c r="L2271" s="10">
        <f t="shared" si="106"/>
        <v>42801.208333333328</v>
      </c>
      <c r="M2271">
        <f t="shared" si="107"/>
        <v>2017</v>
      </c>
      <c r="N2271" t="b">
        <v>0</v>
      </c>
      <c r="O2271">
        <v>902</v>
      </c>
      <c r="P2271" t="b">
        <v>1</v>
      </c>
      <c r="Q2271" t="s">
        <v>8295</v>
      </c>
    </row>
    <row r="2272" spans="1:17" ht="44.25" x14ac:dyDescent="0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0">
        <f t="shared" si="105"/>
        <v>42725.869363425925</v>
      </c>
      <c r="L2272" s="10">
        <f t="shared" si="106"/>
        <v>42745.915972222225</v>
      </c>
      <c r="M2272">
        <f t="shared" si="107"/>
        <v>2017</v>
      </c>
      <c r="N2272" t="b">
        <v>0</v>
      </c>
      <c r="O2272">
        <v>1670</v>
      </c>
      <c r="P2272" t="b">
        <v>1</v>
      </c>
      <c r="Q2272" t="s">
        <v>8295</v>
      </c>
    </row>
    <row r="2273" spans="1:17" ht="44.25" x14ac:dyDescent="0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0">
        <f t="shared" si="105"/>
        <v>42684.000046296293</v>
      </c>
      <c r="L2273" s="10">
        <f t="shared" si="106"/>
        <v>42714.000046296293</v>
      </c>
      <c r="M2273">
        <f t="shared" si="107"/>
        <v>2016</v>
      </c>
      <c r="N2273" t="b">
        <v>0</v>
      </c>
      <c r="O2273">
        <v>1328</v>
      </c>
      <c r="P2273" t="b">
        <v>1</v>
      </c>
      <c r="Q2273" t="s">
        <v>8295</v>
      </c>
    </row>
    <row r="2274" spans="1:17" ht="44.25" x14ac:dyDescent="0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0">
        <f t="shared" si="105"/>
        <v>42315.699490740735</v>
      </c>
      <c r="L2274" s="10">
        <f t="shared" si="106"/>
        <v>42345.699490740735</v>
      </c>
      <c r="M2274">
        <f t="shared" si="107"/>
        <v>2015</v>
      </c>
      <c r="N2274" t="b">
        <v>0</v>
      </c>
      <c r="O2274">
        <v>944</v>
      </c>
      <c r="P2274" t="b">
        <v>1</v>
      </c>
      <c r="Q2274" t="s">
        <v>8295</v>
      </c>
    </row>
    <row r="2275" spans="1:17" ht="44.25" x14ac:dyDescent="0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0">
        <f t="shared" si="105"/>
        <v>42781.549097222218</v>
      </c>
      <c r="L2275" s="10">
        <f t="shared" si="106"/>
        <v>42806.507430555561</v>
      </c>
      <c r="M2275">
        <f t="shared" si="107"/>
        <v>2017</v>
      </c>
      <c r="N2275" t="b">
        <v>0</v>
      </c>
      <c r="O2275">
        <v>147</v>
      </c>
      <c r="P2275" t="b">
        <v>1</v>
      </c>
      <c r="Q2275" t="s">
        <v>8295</v>
      </c>
    </row>
    <row r="2276" spans="1:17" ht="59" x14ac:dyDescent="0.7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0">
        <f t="shared" si="105"/>
        <v>41663.500659722224</v>
      </c>
      <c r="L2276" s="10">
        <f t="shared" si="106"/>
        <v>41693.500659722224</v>
      </c>
      <c r="M2276">
        <f t="shared" si="107"/>
        <v>2014</v>
      </c>
      <c r="N2276" t="b">
        <v>0</v>
      </c>
      <c r="O2276">
        <v>99</v>
      </c>
      <c r="P2276" t="b">
        <v>1</v>
      </c>
      <c r="Q2276" t="s">
        <v>8295</v>
      </c>
    </row>
    <row r="2277" spans="1:17" ht="44.25" x14ac:dyDescent="0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0">
        <f t="shared" si="105"/>
        <v>41965.616655092599</v>
      </c>
      <c r="L2277" s="10">
        <f t="shared" si="106"/>
        <v>41995.616655092599</v>
      </c>
      <c r="M2277">
        <f t="shared" si="107"/>
        <v>2014</v>
      </c>
      <c r="N2277" t="b">
        <v>0</v>
      </c>
      <c r="O2277">
        <v>79</v>
      </c>
      <c r="P2277" t="b">
        <v>1</v>
      </c>
      <c r="Q2277" t="s">
        <v>8295</v>
      </c>
    </row>
    <row r="2278" spans="1:17" ht="59" x14ac:dyDescent="0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0">
        <f t="shared" si="105"/>
        <v>41614.651493055557</v>
      </c>
      <c r="L2278" s="10">
        <f t="shared" si="106"/>
        <v>41644.651493055557</v>
      </c>
      <c r="M2278">
        <f t="shared" si="107"/>
        <v>2014</v>
      </c>
      <c r="N2278" t="b">
        <v>0</v>
      </c>
      <c r="O2278">
        <v>75</v>
      </c>
      <c r="P2278" t="b">
        <v>1</v>
      </c>
      <c r="Q2278" t="s">
        <v>8295</v>
      </c>
    </row>
    <row r="2279" spans="1:17" ht="44.25" x14ac:dyDescent="0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0">
        <f t="shared" si="105"/>
        <v>40936.678506944445</v>
      </c>
      <c r="L2279" s="10">
        <f t="shared" si="106"/>
        <v>40966.678506944445</v>
      </c>
      <c r="M2279">
        <f t="shared" si="107"/>
        <v>2012</v>
      </c>
      <c r="N2279" t="b">
        <v>0</v>
      </c>
      <c r="O2279">
        <v>207</v>
      </c>
      <c r="P2279" t="b">
        <v>1</v>
      </c>
      <c r="Q2279" t="s">
        <v>8295</v>
      </c>
    </row>
    <row r="2280" spans="1:17" ht="29.5" x14ac:dyDescent="0.7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0">
        <f t="shared" si="105"/>
        <v>42338.709108796291</v>
      </c>
      <c r="L2280" s="10">
        <f t="shared" si="106"/>
        <v>42372.957638888889</v>
      </c>
      <c r="M2280">
        <f t="shared" si="107"/>
        <v>2016</v>
      </c>
      <c r="N2280" t="b">
        <v>0</v>
      </c>
      <c r="O2280">
        <v>102</v>
      </c>
      <c r="P2280" t="b">
        <v>1</v>
      </c>
      <c r="Q2280" t="s">
        <v>8295</v>
      </c>
    </row>
    <row r="2281" spans="1:17" ht="59" x14ac:dyDescent="0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0">
        <f t="shared" si="105"/>
        <v>42020.806701388887</v>
      </c>
      <c r="L2281" s="10">
        <f t="shared" si="106"/>
        <v>42039.166666666672</v>
      </c>
      <c r="M2281">
        <f t="shared" si="107"/>
        <v>2015</v>
      </c>
      <c r="N2281" t="b">
        <v>0</v>
      </c>
      <c r="O2281">
        <v>32</v>
      </c>
      <c r="P2281" t="b">
        <v>1</v>
      </c>
      <c r="Q2281" t="s">
        <v>8295</v>
      </c>
    </row>
    <row r="2282" spans="1:17" ht="59" x14ac:dyDescent="0.7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0">
        <f t="shared" si="105"/>
        <v>42234.624895833331</v>
      </c>
      <c r="L2282" s="10">
        <f t="shared" si="106"/>
        <v>42264.624895833331</v>
      </c>
      <c r="M2282">
        <f t="shared" si="107"/>
        <v>2015</v>
      </c>
      <c r="N2282" t="b">
        <v>0</v>
      </c>
      <c r="O2282">
        <v>480</v>
      </c>
      <c r="P2282" t="b">
        <v>1</v>
      </c>
      <c r="Q2282" t="s">
        <v>8295</v>
      </c>
    </row>
    <row r="2283" spans="1:17" ht="44.25" x14ac:dyDescent="0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0">
        <f t="shared" si="105"/>
        <v>40687.285844907405</v>
      </c>
      <c r="L2283" s="10">
        <f t="shared" si="106"/>
        <v>40749.284722222219</v>
      </c>
      <c r="M2283">
        <f t="shared" si="107"/>
        <v>2011</v>
      </c>
      <c r="N2283" t="b">
        <v>0</v>
      </c>
      <c r="O2283">
        <v>11</v>
      </c>
      <c r="P2283" t="b">
        <v>1</v>
      </c>
      <c r="Q2283" t="s">
        <v>8274</v>
      </c>
    </row>
    <row r="2284" spans="1:17" ht="29.5" x14ac:dyDescent="0.7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0">
        <f t="shared" si="105"/>
        <v>42323.17460648148</v>
      </c>
      <c r="L2284" s="10">
        <f t="shared" si="106"/>
        <v>42383.17460648148</v>
      </c>
      <c r="M2284">
        <f t="shared" si="107"/>
        <v>2016</v>
      </c>
      <c r="N2284" t="b">
        <v>0</v>
      </c>
      <c r="O2284">
        <v>12</v>
      </c>
      <c r="P2284" t="b">
        <v>1</v>
      </c>
      <c r="Q2284" t="s">
        <v>8274</v>
      </c>
    </row>
    <row r="2285" spans="1:17" ht="44.25" x14ac:dyDescent="0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0">
        <f t="shared" si="105"/>
        <v>40978.125046296293</v>
      </c>
      <c r="L2285" s="10">
        <f t="shared" si="106"/>
        <v>41038.083379629628</v>
      </c>
      <c r="M2285">
        <f t="shared" si="107"/>
        <v>2012</v>
      </c>
      <c r="N2285" t="b">
        <v>0</v>
      </c>
      <c r="O2285">
        <v>48</v>
      </c>
      <c r="P2285" t="b">
        <v>1</v>
      </c>
      <c r="Q2285" t="s">
        <v>8274</v>
      </c>
    </row>
    <row r="2286" spans="1:17" ht="29.5" x14ac:dyDescent="0.7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0">
        <f t="shared" si="105"/>
        <v>40585.796817129631</v>
      </c>
      <c r="L2286" s="10">
        <f t="shared" si="106"/>
        <v>40614.166666666664</v>
      </c>
      <c r="M2286">
        <f t="shared" si="107"/>
        <v>2011</v>
      </c>
      <c r="N2286" t="b">
        <v>0</v>
      </c>
      <c r="O2286">
        <v>59</v>
      </c>
      <c r="P2286" t="b">
        <v>1</v>
      </c>
      <c r="Q2286" t="s">
        <v>8274</v>
      </c>
    </row>
    <row r="2287" spans="1:17" ht="44.25" x14ac:dyDescent="0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0">
        <f t="shared" si="105"/>
        <v>41059.185682870368</v>
      </c>
      <c r="L2287" s="10">
        <f t="shared" si="106"/>
        <v>41089.185682870368</v>
      </c>
      <c r="M2287">
        <f t="shared" si="107"/>
        <v>2012</v>
      </c>
      <c r="N2287" t="b">
        <v>0</v>
      </c>
      <c r="O2287">
        <v>79</v>
      </c>
      <c r="P2287" t="b">
        <v>1</v>
      </c>
      <c r="Q2287" t="s">
        <v>8274</v>
      </c>
    </row>
    <row r="2288" spans="1:17" ht="44.25" x14ac:dyDescent="0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0">
        <f t="shared" si="105"/>
        <v>41494.963587962964</v>
      </c>
      <c r="L2288" s="10">
        <f t="shared" si="106"/>
        <v>41523.165972222225</v>
      </c>
      <c r="M2288">
        <f t="shared" si="107"/>
        <v>2013</v>
      </c>
      <c r="N2288" t="b">
        <v>0</v>
      </c>
      <c r="O2288">
        <v>14</v>
      </c>
      <c r="P2288" t="b">
        <v>1</v>
      </c>
      <c r="Q2288" t="s">
        <v>8274</v>
      </c>
    </row>
    <row r="2289" spans="1:17" ht="44.25" x14ac:dyDescent="0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0">
        <f t="shared" si="105"/>
        <v>41792.667361111111</v>
      </c>
      <c r="L2289" s="10">
        <f t="shared" si="106"/>
        <v>41813.667361111111</v>
      </c>
      <c r="M2289">
        <f t="shared" si="107"/>
        <v>2014</v>
      </c>
      <c r="N2289" t="b">
        <v>0</v>
      </c>
      <c r="O2289">
        <v>106</v>
      </c>
      <c r="P2289" t="b">
        <v>1</v>
      </c>
      <c r="Q2289" t="s">
        <v>8274</v>
      </c>
    </row>
    <row r="2290" spans="1:17" ht="44.25" x14ac:dyDescent="0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0">
        <f t="shared" si="105"/>
        <v>41067.827418981484</v>
      </c>
      <c r="L2290" s="10">
        <f t="shared" si="106"/>
        <v>41086.75</v>
      </c>
      <c r="M2290">
        <f t="shared" si="107"/>
        <v>2012</v>
      </c>
      <c r="N2290" t="b">
        <v>0</v>
      </c>
      <c r="O2290">
        <v>25</v>
      </c>
      <c r="P2290" t="b">
        <v>1</v>
      </c>
      <c r="Q2290" t="s">
        <v>8274</v>
      </c>
    </row>
    <row r="2291" spans="1:17" ht="44.25" x14ac:dyDescent="0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0">
        <f t="shared" si="105"/>
        <v>41571.998379629629</v>
      </c>
      <c r="L2291" s="10">
        <f t="shared" si="106"/>
        <v>41614.973611111112</v>
      </c>
      <c r="M2291">
        <f t="shared" si="107"/>
        <v>2013</v>
      </c>
      <c r="N2291" t="b">
        <v>0</v>
      </c>
      <c r="O2291">
        <v>25</v>
      </c>
      <c r="P2291" t="b">
        <v>1</v>
      </c>
      <c r="Q2291" t="s">
        <v>8274</v>
      </c>
    </row>
    <row r="2292" spans="1:17" ht="44.25" x14ac:dyDescent="0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0">
        <f t="shared" si="105"/>
        <v>40070.253819444442</v>
      </c>
      <c r="L2292" s="10">
        <f t="shared" si="106"/>
        <v>40148.708333333336</v>
      </c>
      <c r="M2292">
        <f t="shared" si="107"/>
        <v>2009</v>
      </c>
      <c r="N2292" t="b">
        <v>0</v>
      </c>
      <c r="O2292">
        <v>29</v>
      </c>
      <c r="P2292" t="b">
        <v>1</v>
      </c>
      <c r="Q2292" t="s">
        <v>8274</v>
      </c>
    </row>
    <row r="2293" spans="1:17" ht="44.25" x14ac:dyDescent="0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0">
        <f t="shared" si="105"/>
        <v>40987.977060185185</v>
      </c>
      <c r="L2293" s="10">
        <f t="shared" si="106"/>
        <v>41022.166666666664</v>
      </c>
      <c r="M2293">
        <f t="shared" si="107"/>
        <v>2012</v>
      </c>
      <c r="N2293" t="b">
        <v>0</v>
      </c>
      <c r="O2293">
        <v>43</v>
      </c>
      <c r="P2293" t="b">
        <v>1</v>
      </c>
      <c r="Q2293" t="s">
        <v>8274</v>
      </c>
    </row>
    <row r="2294" spans="1:17" ht="44.25" x14ac:dyDescent="0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0">
        <f t="shared" si="105"/>
        <v>40987.697638888887</v>
      </c>
      <c r="L2294" s="10">
        <f t="shared" si="106"/>
        <v>41017.697638888887</v>
      </c>
      <c r="M2294">
        <f t="shared" si="107"/>
        <v>2012</v>
      </c>
      <c r="N2294" t="b">
        <v>0</v>
      </c>
      <c r="O2294">
        <v>46</v>
      </c>
      <c r="P2294" t="b">
        <v>1</v>
      </c>
      <c r="Q2294" t="s">
        <v>8274</v>
      </c>
    </row>
    <row r="2295" spans="1:17" ht="29.5" x14ac:dyDescent="0.7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0">
        <f t="shared" si="105"/>
        <v>41151.708321759259</v>
      </c>
      <c r="L2295" s="10">
        <f t="shared" si="106"/>
        <v>41177.165972222225</v>
      </c>
      <c r="M2295">
        <f t="shared" si="107"/>
        <v>2012</v>
      </c>
      <c r="N2295" t="b">
        <v>0</v>
      </c>
      <c r="O2295">
        <v>27</v>
      </c>
      <c r="P2295" t="b">
        <v>1</v>
      </c>
      <c r="Q2295" t="s">
        <v>8274</v>
      </c>
    </row>
    <row r="2296" spans="1:17" ht="59" x14ac:dyDescent="0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0">
        <f t="shared" si="105"/>
        <v>41264.72314814815</v>
      </c>
      <c r="L2296" s="10">
        <f t="shared" si="106"/>
        <v>41294.72314814815</v>
      </c>
      <c r="M2296">
        <f t="shared" si="107"/>
        <v>2013</v>
      </c>
      <c r="N2296" t="b">
        <v>0</v>
      </c>
      <c r="O2296">
        <v>112</v>
      </c>
      <c r="P2296" t="b">
        <v>1</v>
      </c>
      <c r="Q2296" t="s">
        <v>8274</v>
      </c>
    </row>
    <row r="2297" spans="1:17" ht="59" x14ac:dyDescent="0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0">
        <f t="shared" si="105"/>
        <v>41270.954351851848</v>
      </c>
      <c r="L2297" s="10">
        <f t="shared" si="106"/>
        <v>41300.954351851848</v>
      </c>
      <c r="M2297">
        <f t="shared" si="107"/>
        <v>2013</v>
      </c>
      <c r="N2297" t="b">
        <v>0</v>
      </c>
      <c r="O2297">
        <v>34</v>
      </c>
      <c r="P2297" t="b">
        <v>1</v>
      </c>
      <c r="Q2297" t="s">
        <v>8274</v>
      </c>
    </row>
    <row r="2298" spans="1:17" ht="44.25" x14ac:dyDescent="0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0">
        <f t="shared" si="105"/>
        <v>40927.731782407405</v>
      </c>
      <c r="L2298" s="10">
        <f t="shared" si="106"/>
        <v>40962.731782407405</v>
      </c>
      <c r="M2298">
        <f t="shared" si="107"/>
        <v>2012</v>
      </c>
      <c r="N2298" t="b">
        <v>0</v>
      </c>
      <c r="O2298">
        <v>145</v>
      </c>
      <c r="P2298" t="b">
        <v>1</v>
      </c>
      <c r="Q2298" t="s">
        <v>8274</v>
      </c>
    </row>
    <row r="2299" spans="1:17" ht="29.5" x14ac:dyDescent="0.7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0">
        <f t="shared" si="105"/>
        <v>40948.042233796295</v>
      </c>
      <c r="L2299" s="10">
        <f t="shared" si="106"/>
        <v>40982.165972222225</v>
      </c>
      <c r="M2299">
        <f t="shared" si="107"/>
        <v>2012</v>
      </c>
      <c r="N2299" t="b">
        <v>0</v>
      </c>
      <c r="O2299">
        <v>19</v>
      </c>
      <c r="P2299" t="b">
        <v>1</v>
      </c>
      <c r="Q2299" t="s">
        <v>8274</v>
      </c>
    </row>
    <row r="2300" spans="1:17" ht="44.25" x14ac:dyDescent="0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0">
        <f t="shared" si="105"/>
        <v>41694.84065972222</v>
      </c>
      <c r="L2300" s="10">
        <f t="shared" si="106"/>
        <v>41724.798993055556</v>
      </c>
      <c r="M2300">
        <f t="shared" si="107"/>
        <v>2014</v>
      </c>
      <c r="N2300" t="b">
        <v>0</v>
      </c>
      <c r="O2300">
        <v>288</v>
      </c>
      <c r="P2300" t="b">
        <v>1</v>
      </c>
      <c r="Q2300" t="s">
        <v>8274</v>
      </c>
    </row>
    <row r="2301" spans="1:17" ht="44.25" x14ac:dyDescent="0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0">
        <f t="shared" si="105"/>
        <v>40565.032511574071</v>
      </c>
      <c r="L2301" s="10">
        <f t="shared" si="106"/>
        <v>40580.032511574071</v>
      </c>
      <c r="M2301">
        <f t="shared" si="107"/>
        <v>2011</v>
      </c>
      <c r="N2301" t="b">
        <v>0</v>
      </c>
      <c r="O2301">
        <v>14</v>
      </c>
      <c r="P2301" t="b">
        <v>1</v>
      </c>
      <c r="Q2301" t="s">
        <v>8274</v>
      </c>
    </row>
    <row r="2302" spans="1:17" ht="44.25" x14ac:dyDescent="0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0">
        <f t="shared" si="105"/>
        <v>41074.727037037039</v>
      </c>
      <c r="L2302" s="10">
        <f t="shared" si="106"/>
        <v>41088.727037037039</v>
      </c>
      <c r="M2302">
        <f t="shared" si="107"/>
        <v>2012</v>
      </c>
      <c r="N2302" t="b">
        <v>0</v>
      </c>
      <c r="O2302">
        <v>7</v>
      </c>
      <c r="P2302" t="b">
        <v>1</v>
      </c>
      <c r="Q2302" t="s">
        <v>8274</v>
      </c>
    </row>
    <row r="2303" spans="1:17" ht="29.5" x14ac:dyDescent="0.7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0">
        <f t="shared" si="105"/>
        <v>41416.146944444445</v>
      </c>
      <c r="L2303" s="10">
        <f t="shared" si="106"/>
        <v>41446.146944444445</v>
      </c>
      <c r="M2303">
        <f t="shared" si="107"/>
        <v>2013</v>
      </c>
      <c r="N2303" t="b">
        <v>1</v>
      </c>
      <c r="O2303">
        <v>211</v>
      </c>
      <c r="P2303" t="b">
        <v>1</v>
      </c>
      <c r="Q2303" t="s">
        <v>8277</v>
      </c>
    </row>
    <row r="2304" spans="1:17" ht="44.25" x14ac:dyDescent="0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0">
        <f t="shared" si="105"/>
        <v>41605.868449074071</v>
      </c>
      <c r="L2304" s="10">
        <f t="shared" si="106"/>
        <v>41639.291666666664</v>
      </c>
      <c r="M2304">
        <f t="shared" si="107"/>
        <v>2013</v>
      </c>
      <c r="N2304" t="b">
        <v>1</v>
      </c>
      <c r="O2304">
        <v>85</v>
      </c>
      <c r="P2304" t="b">
        <v>1</v>
      </c>
      <c r="Q2304" t="s">
        <v>8277</v>
      </c>
    </row>
    <row r="2305" spans="1:17" ht="59" x14ac:dyDescent="0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0">
        <f t="shared" si="105"/>
        <v>40850.111064814817</v>
      </c>
      <c r="L2305" s="10">
        <f t="shared" si="106"/>
        <v>40890.152731481481</v>
      </c>
      <c r="M2305">
        <f t="shared" si="107"/>
        <v>2011</v>
      </c>
      <c r="N2305" t="b">
        <v>1</v>
      </c>
      <c r="O2305">
        <v>103</v>
      </c>
      <c r="P2305" t="b">
        <v>1</v>
      </c>
      <c r="Q2305" t="s">
        <v>8277</v>
      </c>
    </row>
    <row r="2306" spans="1:17" ht="44.25" x14ac:dyDescent="0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0">
        <f t="shared" si="105"/>
        <v>40502.815868055557</v>
      </c>
      <c r="L2306" s="10">
        <f t="shared" si="106"/>
        <v>40544.207638888889</v>
      </c>
      <c r="M2306">
        <f t="shared" si="107"/>
        <v>2011</v>
      </c>
      <c r="N2306" t="b">
        <v>1</v>
      </c>
      <c r="O2306">
        <v>113</v>
      </c>
      <c r="P2306" t="b">
        <v>1</v>
      </c>
      <c r="Q2306" t="s">
        <v>8277</v>
      </c>
    </row>
    <row r="2307" spans="1:17" ht="44.25" x14ac:dyDescent="0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0">
        <f t="shared" ref="K2307:K2370" si="108">(((J2307/60)/60)/24)+DATE(1970,1,1)</f>
        <v>41834.695277777777</v>
      </c>
      <c r="L2307" s="10">
        <f t="shared" ref="L2307:L2370" si="109">(((I2307/60)/60)/24)+DATE(1970,1,1)</f>
        <v>41859.75</v>
      </c>
      <c r="M2307">
        <f t="shared" ref="M2307:M2370" si="110">YEAR(L2307)</f>
        <v>2014</v>
      </c>
      <c r="N2307" t="b">
        <v>1</v>
      </c>
      <c r="O2307">
        <v>167</v>
      </c>
      <c r="P2307" t="b">
        <v>1</v>
      </c>
      <c r="Q2307" t="s">
        <v>8277</v>
      </c>
    </row>
    <row r="2308" spans="1:17" ht="44.25" x14ac:dyDescent="0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0">
        <f t="shared" si="108"/>
        <v>40948.16815972222</v>
      </c>
      <c r="L2308" s="10">
        <f t="shared" si="109"/>
        <v>40978.16815972222</v>
      </c>
      <c r="M2308">
        <f t="shared" si="110"/>
        <v>2012</v>
      </c>
      <c r="N2308" t="b">
        <v>1</v>
      </c>
      <c r="O2308">
        <v>73</v>
      </c>
      <c r="P2308" t="b">
        <v>1</v>
      </c>
      <c r="Q2308" t="s">
        <v>8277</v>
      </c>
    </row>
    <row r="2309" spans="1:17" ht="44.25" x14ac:dyDescent="0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0">
        <f t="shared" si="108"/>
        <v>41004.802465277775</v>
      </c>
      <c r="L2309" s="10">
        <f t="shared" si="109"/>
        <v>41034.802407407406</v>
      </c>
      <c r="M2309">
        <f t="shared" si="110"/>
        <v>2012</v>
      </c>
      <c r="N2309" t="b">
        <v>1</v>
      </c>
      <c r="O2309">
        <v>75</v>
      </c>
      <c r="P2309" t="b">
        <v>1</v>
      </c>
      <c r="Q2309" t="s">
        <v>8277</v>
      </c>
    </row>
    <row r="2310" spans="1:17" ht="44.25" x14ac:dyDescent="0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0">
        <f t="shared" si="108"/>
        <v>41851.962916666671</v>
      </c>
      <c r="L2310" s="10">
        <f t="shared" si="109"/>
        <v>41880.041666666664</v>
      </c>
      <c r="M2310">
        <f t="shared" si="110"/>
        <v>2014</v>
      </c>
      <c r="N2310" t="b">
        <v>1</v>
      </c>
      <c r="O2310">
        <v>614</v>
      </c>
      <c r="P2310" t="b">
        <v>1</v>
      </c>
      <c r="Q2310" t="s">
        <v>8277</v>
      </c>
    </row>
    <row r="2311" spans="1:17" ht="44.25" x14ac:dyDescent="0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0">
        <f t="shared" si="108"/>
        <v>41307.987696759257</v>
      </c>
      <c r="L2311" s="10">
        <f t="shared" si="109"/>
        <v>41342.987696759257</v>
      </c>
      <c r="M2311">
        <f t="shared" si="110"/>
        <v>2013</v>
      </c>
      <c r="N2311" t="b">
        <v>1</v>
      </c>
      <c r="O2311">
        <v>107</v>
      </c>
      <c r="P2311" t="b">
        <v>1</v>
      </c>
      <c r="Q2311" t="s">
        <v>8277</v>
      </c>
    </row>
    <row r="2312" spans="1:17" ht="59" x14ac:dyDescent="0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0">
        <f t="shared" si="108"/>
        <v>41324.79415509259</v>
      </c>
      <c r="L2312" s="10">
        <f t="shared" si="109"/>
        <v>41354.752488425926</v>
      </c>
      <c r="M2312">
        <f t="shared" si="110"/>
        <v>2013</v>
      </c>
      <c r="N2312" t="b">
        <v>1</v>
      </c>
      <c r="O2312">
        <v>1224</v>
      </c>
      <c r="P2312" t="b">
        <v>1</v>
      </c>
      <c r="Q2312" t="s">
        <v>8277</v>
      </c>
    </row>
    <row r="2313" spans="1:17" ht="44.25" x14ac:dyDescent="0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0">
        <f t="shared" si="108"/>
        <v>41736.004502314812</v>
      </c>
      <c r="L2313" s="10">
        <f t="shared" si="109"/>
        <v>41766.004502314812</v>
      </c>
      <c r="M2313">
        <f t="shared" si="110"/>
        <v>2014</v>
      </c>
      <c r="N2313" t="b">
        <v>1</v>
      </c>
      <c r="O2313">
        <v>104</v>
      </c>
      <c r="P2313" t="b">
        <v>1</v>
      </c>
      <c r="Q2313" t="s">
        <v>8277</v>
      </c>
    </row>
    <row r="2314" spans="1:17" ht="44.25" x14ac:dyDescent="0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0">
        <f t="shared" si="108"/>
        <v>41716.632847222223</v>
      </c>
      <c r="L2314" s="10">
        <f t="shared" si="109"/>
        <v>41747.958333333336</v>
      </c>
      <c r="M2314">
        <f t="shared" si="110"/>
        <v>2014</v>
      </c>
      <c r="N2314" t="b">
        <v>1</v>
      </c>
      <c r="O2314">
        <v>79</v>
      </c>
      <c r="P2314" t="b">
        <v>1</v>
      </c>
      <c r="Q2314" t="s">
        <v>8277</v>
      </c>
    </row>
    <row r="2315" spans="1:17" ht="29.5" x14ac:dyDescent="0.7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0">
        <f t="shared" si="108"/>
        <v>41002.958634259259</v>
      </c>
      <c r="L2315" s="10">
        <f t="shared" si="109"/>
        <v>41032.958634259259</v>
      </c>
      <c r="M2315">
        <f t="shared" si="110"/>
        <v>2012</v>
      </c>
      <c r="N2315" t="b">
        <v>1</v>
      </c>
      <c r="O2315">
        <v>157</v>
      </c>
      <c r="P2315" t="b">
        <v>1</v>
      </c>
      <c r="Q2315" t="s">
        <v>8277</v>
      </c>
    </row>
    <row r="2316" spans="1:17" ht="44.25" x14ac:dyDescent="0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0">
        <f t="shared" si="108"/>
        <v>41037.551585648151</v>
      </c>
      <c r="L2316" s="10">
        <f t="shared" si="109"/>
        <v>41067.551585648151</v>
      </c>
      <c r="M2316">
        <f t="shared" si="110"/>
        <v>2012</v>
      </c>
      <c r="N2316" t="b">
        <v>1</v>
      </c>
      <c r="O2316">
        <v>50</v>
      </c>
      <c r="P2316" t="b">
        <v>1</v>
      </c>
      <c r="Q2316" t="s">
        <v>8277</v>
      </c>
    </row>
    <row r="2317" spans="1:17" ht="44.25" x14ac:dyDescent="0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0">
        <f t="shared" si="108"/>
        <v>41004.72619212963</v>
      </c>
      <c r="L2317" s="10">
        <f t="shared" si="109"/>
        <v>41034.72619212963</v>
      </c>
      <c r="M2317">
        <f t="shared" si="110"/>
        <v>2012</v>
      </c>
      <c r="N2317" t="b">
        <v>1</v>
      </c>
      <c r="O2317">
        <v>64</v>
      </c>
      <c r="P2317" t="b">
        <v>1</v>
      </c>
      <c r="Q2317" t="s">
        <v>8277</v>
      </c>
    </row>
    <row r="2318" spans="1:17" ht="59" x14ac:dyDescent="0.7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0">
        <f t="shared" si="108"/>
        <v>40079.725115740745</v>
      </c>
      <c r="L2318" s="10">
        <f t="shared" si="109"/>
        <v>40156.76666666667</v>
      </c>
      <c r="M2318">
        <f t="shared" si="110"/>
        <v>2009</v>
      </c>
      <c r="N2318" t="b">
        <v>1</v>
      </c>
      <c r="O2318">
        <v>200</v>
      </c>
      <c r="P2318" t="b">
        <v>1</v>
      </c>
      <c r="Q2318" t="s">
        <v>8277</v>
      </c>
    </row>
    <row r="2319" spans="1:17" ht="44.25" x14ac:dyDescent="0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0">
        <f t="shared" si="108"/>
        <v>40192.542233796295</v>
      </c>
      <c r="L2319" s="10">
        <f t="shared" si="109"/>
        <v>40224.208333333336</v>
      </c>
      <c r="M2319">
        <f t="shared" si="110"/>
        <v>2010</v>
      </c>
      <c r="N2319" t="b">
        <v>1</v>
      </c>
      <c r="O2319">
        <v>22</v>
      </c>
      <c r="P2319" t="b">
        <v>1</v>
      </c>
      <c r="Q2319" t="s">
        <v>8277</v>
      </c>
    </row>
    <row r="2320" spans="1:17" ht="59" x14ac:dyDescent="0.7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0">
        <f t="shared" si="108"/>
        <v>40050.643680555557</v>
      </c>
      <c r="L2320" s="10">
        <f t="shared" si="109"/>
        <v>40082.165972222225</v>
      </c>
      <c r="M2320">
        <f t="shared" si="110"/>
        <v>2009</v>
      </c>
      <c r="N2320" t="b">
        <v>1</v>
      </c>
      <c r="O2320">
        <v>163</v>
      </c>
      <c r="P2320" t="b">
        <v>1</v>
      </c>
      <c r="Q2320" t="s">
        <v>8277</v>
      </c>
    </row>
    <row r="2321" spans="1:17" ht="44.25" x14ac:dyDescent="0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0">
        <f t="shared" si="108"/>
        <v>41593.082002314812</v>
      </c>
      <c r="L2321" s="10">
        <f t="shared" si="109"/>
        <v>41623.082002314812</v>
      </c>
      <c r="M2321">
        <f t="shared" si="110"/>
        <v>2013</v>
      </c>
      <c r="N2321" t="b">
        <v>1</v>
      </c>
      <c r="O2321">
        <v>77</v>
      </c>
      <c r="P2321" t="b">
        <v>1</v>
      </c>
      <c r="Q2321" t="s">
        <v>8277</v>
      </c>
    </row>
    <row r="2322" spans="1:17" ht="59" x14ac:dyDescent="0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0">
        <f t="shared" si="108"/>
        <v>41696.817129629628</v>
      </c>
      <c r="L2322" s="10">
        <f t="shared" si="109"/>
        <v>41731.775462962964</v>
      </c>
      <c r="M2322">
        <f t="shared" si="110"/>
        <v>2014</v>
      </c>
      <c r="N2322" t="b">
        <v>1</v>
      </c>
      <c r="O2322">
        <v>89</v>
      </c>
      <c r="P2322" t="b">
        <v>1</v>
      </c>
      <c r="Q2322" t="s">
        <v>8277</v>
      </c>
    </row>
    <row r="2323" spans="1:17" ht="44.25" x14ac:dyDescent="0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0">
        <f t="shared" si="108"/>
        <v>42799.260428240741</v>
      </c>
      <c r="L2323" s="10">
        <f t="shared" si="109"/>
        <v>42829.21876157407</v>
      </c>
      <c r="M2323">
        <f t="shared" si="110"/>
        <v>2017</v>
      </c>
      <c r="N2323" t="b">
        <v>0</v>
      </c>
      <c r="O2323">
        <v>64</v>
      </c>
      <c r="P2323" t="b">
        <v>0</v>
      </c>
      <c r="Q2323" t="s">
        <v>8296</v>
      </c>
    </row>
    <row r="2324" spans="1:17" ht="44.25" x14ac:dyDescent="0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0">
        <f t="shared" si="108"/>
        <v>42804.895474537043</v>
      </c>
      <c r="L2324" s="10">
        <f t="shared" si="109"/>
        <v>42834.853807870371</v>
      </c>
      <c r="M2324">
        <f t="shared" si="110"/>
        <v>2017</v>
      </c>
      <c r="N2324" t="b">
        <v>0</v>
      </c>
      <c r="O2324">
        <v>4</v>
      </c>
      <c r="P2324" t="b">
        <v>0</v>
      </c>
      <c r="Q2324" t="s">
        <v>8296</v>
      </c>
    </row>
    <row r="2325" spans="1:17" ht="44.25" x14ac:dyDescent="0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0">
        <f t="shared" si="108"/>
        <v>42807.755173611105</v>
      </c>
      <c r="L2325" s="10">
        <f t="shared" si="109"/>
        <v>42814.755173611105</v>
      </c>
      <c r="M2325">
        <f t="shared" si="110"/>
        <v>2017</v>
      </c>
      <c r="N2325" t="b">
        <v>0</v>
      </c>
      <c r="O2325">
        <v>4</v>
      </c>
      <c r="P2325" t="b">
        <v>0</v>
      </c>
      <c r="Q2325" t="s">
        <v>8296</v>
      </c>
    </row>
    <row r="2326" spans="1:17" ht="44.25" x14ac:dyDescent="0.7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0">
        <f t="shared" si="108"/>
        <v>42790.885243055556</v>
      </c>
      <c r="L2326" s="10">
        <f t="shared" si="109"/>
        <v>42820.843576388885</v>
      </c>
      <c r="M2326">
        <f t="shared" si="110"/>
        <v>2017</v>
      </c>
      <c r="N2326" t="b">
        <v>0</v>
      </c>
      <c r="O2326">
        <v>61</v>
      </c>
      <c r="P2326" t="b">
        <v>0</v>
      </c>
      <c r="Q2326" t="s">
        <v>8296</v>
      </c>
    </row>
    <row r="2327" spans="1:17" ht="44.25" x14ac:dyDescent="0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0">
        <f t="shared" si="108"/>
        <v>42794.022349537037</v>
      </c>
      <c r="L2327" s="10">
        <f t="shared" si="109"/>
        <v>42823.980682870373</v>
      </c>
      <c r="M2327">
        <f t="shared" si="110"/>
        <v>2017</v>
      </c>
      <c r="N2327" t="b">
        <v>0</v>
      </c>
      <c r="O2327">
        <v>7</v>
      </c>
      <c r="P2327" t="b">
        <v>0</v>
      </c>
      <c r="Q2327" t="s">
        <v>8296</v>
      </c>
    </row>
    <row r="2328" spans="1:17" ht="44.25" x14ac:dyDescent="0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0">
        <f t="shared" si="108"/>
        <v>42804.034120370372</v>
      </c>
      <c r="L2328" s="10">
        <f t="shared" si="109"/>
        <v>42855.708333333328</v>
      </c>
      <c r="M2328">
        <f t="shared" si="110"/>
        <v>2017</v>
      </c>
      <c r="N2328" t="b">
        <v>0</v>
      </c>
      <c r="O2328">
        <v>1</v>
      </c>
      <c r="P2328" t="b">
        <v>0</v>
      </c>
      <c r="Q2328" t="s">
        <v>8296</v>
      </c>
    </row>
    <row r="2329" spans="1:17" ht="29.5" x14ac:dyDescent="0.7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0">
        <f t="shared" si="108"/>
        <v>41842.917129629634</v>
      </c>
      <c r="L2329" s="10">
        <f t="shared" si="109"/>
        <v>41877.917129629634</v>
      </c>
      <c r="M2329">
        <f t="shared" si="110"/>
        <v>2014</v>
      </c>
      <c r="N2329" t="b">
        <v>1</v>
      </c>
      <c r="O2329">
        <v>3355</v>
      </c>
      <c r="P2329" t="b">
        <v>1</v>
      </c>
      <c r="Q2329" t="s">
        <v>8296</v>
      </c>
    </row>
    <row r="2330" spans="1:17" ht="59" x14ac:dyDescent="0.7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0">
        <f t="shared" si="108"/>
        <v>42139.781678240746</v>
      </c>
      <c r="L2330" s="10">
        <f t="shared" si="109"/>
        <v>42169.781678240746</v>
      </c>
      <c r="M2330">
        <f t="shared" si="110"/>
        <v>2015</v>
      </c>
      <c r="N2330" t="b">
        <v>1</v>
      </c>
      <c r="O2330">
        <v>537</v>
      </c>
      <c r="P2330" t="b">
        <v>1</v>
      </c>
      <c r="Q2330" t="s">
        <v>8296</v>
      </c>
    </row>
    <row r="2331" spans="1:17" ht="44.25" x14ac:dyDescent="0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0">
        <f t="shared" si="108"/>
        <v>41807.624374999999</v>
      </c>
      <c r="L2331" s="10">
        <f t="shared" si="109"/>
        <v>41837.624374999999</v>
      </c>
      <c r="M2331">
        <f t="shared" si="110"/>
        <v>2014</v>
      </c>
      <c r="N2331" t="b">
        <v>1</v>
      </c>
      <c r="O2331">
        <v>125</v>
      </c>
      <c r="P2331" t="b">
        <v>1</v>
      </c>
      <c r="Q2331" t="s">
        <v>8296</v>
      </c>
    </row>
    <row r="2332" spans="1:17" ht="59" x14ac:dyDescent="0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0">
        <f t="shared" si="108"/>
        <v>42332.89980324074</v>
      </c>
      <c r="L2332" s="10">
        <f t="shared" si="109"/>
        <v>42363</v>
      </c>
      <c r="M2332">
        <f t="shared" si="110"/>
        <v>2015</v>
      </c>
      <c r="N2332" t="b">
        <v>1</v>
      </c>
      <c r="O2332">
        <v>163</v>
      </c>
      <c r="P2332" t="b">
        <v>1</v>
      </c>
      <c r="Q2332" t="s">
        <v>8296</v>
      </c>
    </row>
    <row r="2333" spans="1:17" ht="44.25" x14ac:dyDescent="0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0">
        <f t="shared" si="108"/>
        <v>41839.005671296298</v>
      </c>
      <c r="L2333" s="10">
        <f t="shared" si="109"/>
        <v>41869.005671296298</v>
      </c>
      <c r="M2333">
        <f t="shared" si="110"/>
        <v>2014</v>
      </c>
      <c r="N2333" t="b">
        <v>1</v>
      </c>
      <c r="O2333">
        <v>283</v>
      </c>
      <c r="P2333" t="b">
        <v>1</v>
      </c>
      <c r="Q2333" t="s">
        <v>8296</v>
      </c>
    </row>
    <row r="2334" spans="1:17" ht="44.25" x14ac:dyDescent="0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0">
        <f t="shared" si="108"/>
        <v>42011.628136574072</v>
      </c>
      <c r="L2334" s="10">
        <f t="shared" si="109"/>
        <v>42041.628136574072</v>
      </c>
      <c r="M2334">
        <f t="shared" si="110"/>
        <v>2015</v>
      </c>
      <c r="N2334" t="b">
        <v>1</v>
      </c>
      <c r="O2334">
        <v>352</v>
      </c>
      <c r="P2334" t="b">
        <v>1</v>
      </c>
      <c r="Q2334" t="s">
        <v>8296</v>
      </c>
    </row>
    <row r="2335" spans="1:17" ht="44.25" x14ac:dyDescent="0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0">
        <f t="shared" si="108"/>
        <v>41767.650347222225</v>
      </c>
      <c r="L2335" s="10">
        <f t="shared" si="109"/>
        <v>41788.743055555555</v>
      </c>
      <c r="M2335">
        <f t="shared" si="110"/>
        <v>2014</v>
      </c>
      <c r="N2335" t="b">
        <v>1</v>
      </c>
      <c r="O2335">
        <v>94</v>
      </c>
      <c r="P2335" t="b">
        <v>1</v>
      </c>
      <c r="Q2335" t="s">
        <v>8296</v>
      </c>
    </row>
    <row r="2336" spans="1:17" ht="44.25" x14ac:dyDescent="0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0">
        <f t="shared" si="108"/>
        <v>41918.670115740737</v>
      </c>
      <c r="L2336" s="10">
        <f t="shared" si="109"/>
        <v>41948.731944444444</v>
      </c>
      <c r="M2336">
        <f t="shared" si="110"/>
        <v>2014</v>
      </c>
      <c r="N2336" t="b">
        <v>1</v>
      </c>
      <c r="O2336">
        <v>67</v>
      </c>
      <c r="P2336" t="b">
        <v>1</v>
      </c>
      <c r="Q2336" t="s">
        <v>8296</v>
      </c>
    </row>
    <row r="2337" spans="1:17" ht="44.25" x14ac:dyDescent="0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0">
        <f t="shared" si="108"/>
        <v>41771.572256944448</v>
      </c>
      <c r="L2337" s="10">
        <f t="shared" si="109"/>
        <v>41801.572256944448</v>
      </c>
      <c r="M2337">
        <f t="shared" si="110"/>
        <v>2014</v>
      </c>
      <c r="N2337" t="b">
        <v>1</v>
      </c>
      <c r="O2337">
        <v>221</v>
      </c>
      <c r="P2337" t="b">
        <v>1</v>
      </c>
      <c r="Q2337" t="s">
        <v>8296</v>
      </c>
    </row>
    <row r="2338" spans="1:17" ht="44.25" x14ac:dyDescent="0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0">
        <f t="shared" si="108"/>
        <v>41666.924710648149</v>
      </c>
      <c r="L2338" s="10">
        <f t="shared" si="109"/>
        <v>41706.924710648149</v>
      </c>
      <c r="M2338">
        <f t="shared" si="110"/>
        <v>2014</v>
      </c>
      <c r="N2338" t="b">
        <v>1</v>
      </c>
      <c r="O2338">
        <v>2165</v>
      </c>
      <c r="P2338" t="b">
        <v>1</v>
      </c>
      <c r="Q2338" t="s">
        <v>8296</v>
      </c>
    </row>
    <row r="2339" spans="1:17" ht="29.5" x14ac:dyDescent="0.7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0">
        <f t="shared" si="108"/>
        <v>41786.640543981484</v>
      </c>
      <c r="L2339" s="10">
        <f t="shared" si="109"/>
        <v>41816.640543981484</v>
      </c>
      <c r="M2339">
        <f t="shared" si="110"/>
        <v>2014</v>
      </c>
      <c r="N2339" t="b">
        <v>1</v>
      </c>
      <c r="O2339">
        <v>179</v>
      </c>
      <c r="P2339" t="b">
        <v>1</v>
      </c>
      <c r="Q2339" t="s">
        <v>8296</v>
      </c>
    </row>
    <row r="2340" spans="1:17" ht="44.25" x14ac:dyDescent="0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0">
        <f t="shared" si="108"/>
        <v>41789.896805555552</v>
      </c>
      <c r="L2340" s="10">
        <f t="shared" si="109"/>
        <v>41819.896805555552</v>
      </c>
      <c r="M2340">
        <f t="shared" si="110"/>
        <v>2014</v>
      </c>
      <c r="N2340" t="b">
        <v>1</v>
      </c>
      <c r="O2340">
        <v>123</v>
      </c>
      <c r="P2340" t="b">
        <v>1</v>
      </c>
      <c r="Q2340" t="s">
        <v>8296</v>
      </c>
    </row>
    <row r="2341" spans="1:17" ht="44.25" x14ac:dyDescent="0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0">
        <f t="shared" si="108"/>
        <v>42692.79987268518</v>
      </c>
      <c r="L2341" s="10">
        <f t="shared" si="109"/>
        <v>42723.332638888889</v>
      </c>
      <c r="M2341">
        <f t="shared" si="110"/>
        <v>2016</v>
      </c>
      <c r="N2341" t="b">
        <v>1</v>
      </c>
      <c r="O2341">
        <v>1104</v>
      </c>
      <c r="P2341" t="b">
        <v>1</v>
      </c>
      <c r="Q2341" t="s">
        <v>8296</v>
      </c>
    </row>
    <row r="2342" spans="1:17" ht="44.25" x14ac:dyDescent="0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0">
        <f t="shared" si="108"/>
        <v>42643.642800925925</v>
      </c>
      <c r="L2342" s="10">
        <f t="shared" si="109"/>
        <v>42673.642800925925</v>
      </c>
      <c r="M2342">
        <f t="shared" si="110"/>
        <v>2016</v>
      </c>
      <c r="N2342" t="b">
        <v>1</v>
      </c>
      <c r="O2342">
        <v>403</v>
      </c>
      <c r="P2342" t="b">
        <v>1</v>
      </c>
      <c r="Q2342" t="s">
        <v>8296</v>
      </c>
    </row>
    <row r="2343" spans="1:17" ht="44.25" x14ac:dyDescent="0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0">
        <f t="shared" si="108"/>
        <v>42167.813703703709</v>
      </c>
      <c r="L2343" s="10">
        <f t="shared" si="109"/>
        <v>42197.813703703709</v>
      </c>
      <c r="M2343">
        <f t="shared" si="110"/>
        <v>2015</v>
      </c>
      <c r="N2343" t="b">
        <v>0</v>
      </c>
      <c r="O2343">
        <v>0</v>
      </c>
      <c r="P2343" t="b">
        <v>0</v>
      </c>
      <c r="Q2343" t="s">
        <v>8270</v>
      </c>
    </row>
    <row r="2344" spans="1:17" ht="44.25" x14ac:dyDescent="0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0">
        <f t="shared" si="108"/>
        <v>41897.702199074076</v>
      </c>
      <c r="L2344" s="10">
        <f t="shared" si="109"/>
        <v>41918.208333333336</v>
      </c>
      <c r="M2344">
        <f t="shared" si="110"/>
        <v>2014</v>
      </c>
      <c r="N2344" t="b">
        <v>0</v>
      </c>
      <c r="O2344">
        <v>0</v>
      </c>
      <c r="P2344" t="b">
        <v>0</v>
      </c>
      <c r="Q2344" t="s">
        <v>8270</v>
      </c>
    </row>
    <row r="2345" spans="1:17" ht="44.25" x14ac:dyDescent="0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0">
        <f t="shared" si="108"/>
        <v>42327.825289351851</v>
      </c>
      <c r="L2345" s="10">
        <f t="shared" si="109"/>
        <v>42377.82430555555</v>
      </c>
      <c r="M2345">
        <f t="shared" si="110"/>
        <v>2016</v>
      </c>
      <c r="N2345" t="b">
        <v>0</v>
      </c>
      <c r="O2345">
        <v>1</v>
      </c>
      <c r="P2345" t="b">
        <v>0</v>
      </c>
      <c r="Q2345" t="s">
        <v>8270</v>
      </c>
    </row>
    <row r="2346" spans="1:17" ht="59" x14ac:dyDescent="0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0">
        <f t="shared" si="108"/>
        <v>42515.727650462963</v>
      </c>
      <c r="L2346" s="10">
        <f t="shared" si="109"/>
        <v>42545.727650462963</v>
      </c>
      <c r="M2346">
        <f t="shared" si="110"/>
        <v>2016</v>
      </c>
      <c r="N2346" t="b">
        <v>0</v>
      </c>
      <c r="O2346">
        <v>1</v>
      </c>
      <c r="P2346" t="b">
        <v>0</v>
      </c>
      <c r="Q2346" t="s">
        <v>8270</v>
      </c>
    </row>
    <row r="2347" spans="1:17" ht="44.25" x14ac:dyDescent="0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0">
        <f t="shared" si="108"/>
        <v>42060.001805555556</v>
      </c>
      <c r="L2347" s="10">
        <f t="shared" si="109"/>
        <v>42094.985416666663</v>
      </c>
      <c r="M2347">
        <f t="shared" si="110"/>
        <v>2015</v>
      </c>
      <c r="N2347" t="b">
        <v>0</v>
      </c>
      <c r="O2347">
        <v>0</v>
      </c>
      <c r="P2347" t="b">
        <v>0</v>
      </c>
      <c r="Q2347" t="s">
        <v>8270</v>
      </c>
    </row>
    <row r="2348" spans="1:17" ht="44.25" x14ac:dyDescent="0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0">
        <f t="shared" si="108"/>
        <v>42615.79896990741</v>
      </c>
      <c r="L2348" s="10">
        <f t="shared" si="109"/>
        <v>42660.79896990741</v>
      </c>
      <c r="M2348">
        <f t="shared" si="110"/>
        <v>2016</v>
      </c>
      <c r="N2348" t="b">
        <v>0</v>
      </c>
      <c r="O2348">
        <v>3</v>
      </c>
      <c r="P2348" t="b">
        <v>0</v>
      </c>
      <c r="Q2348" t="s">
        <v>8270</v>
      </c>
    </row>
    <row r="2349" spans="1:17" ht="44.25" x14ac:dyDescent="0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0">
        <f t="shared" si="108"/>
        <v>42577.607361111113</v>
      </c>
      <c r="L2349" s="10">
        <f t="shared" si="109"/>
        <v>42607.607361111113</v>
      </c>
      <c r="M2349">
        <f t="shared" si="110"/>
        <v>2016</v>
      </c>
      <c r="N2349" t="b">
        <v>0</v>
      </c>
      <c r="O2349">
        <v>1</v>
      </c>
      <c r="P2349" t="b">
        <v>0</v>
      </c>
      <c r="Q2349" t="s">
        <v>8270</v>
      </c>
    </row>
    <row r="2350" spans="1:17" ht="44.25" x14ac:dyDescent="0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0">
        <f t="shared" si="108"/>
        <v>42360.932152777779</v>
      </c>
      <c r="L2350" s="10">
        <f t="shared" si="109"/>
        <v>42420.932152777779</v>
      </c>
      <c r="M2350">
        <f t="shared" si="110"/>
        <v>2016</v>
      </c>
      <c r="N2350" t="b">
        <v>0</v>
      </c>
      <c r="O2350">
        <v>5</v>
      </c>
      <c r="P2350" t="b">
        <v>0</v>
      </c>
      <c r="Q2350" t="s">
        <v>8270</v>
      </c>
    </row>
    <row r="2351" spans="1:17" ht="44.25" x14ac:dyDescent="0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0">
        <f t="shared" si="108"/>
        <v>42198.775787037041</v>
      </c>
      <c r="L2351" s="10">
        <f t="shared" si="109"/>
        <v>42227.775787037041</v>
      </c>
      <c r="M2351">
        <f t="shared" si="110"/>
        <v>2015</v>
      </c>
      <c r="N2351" t="b">
        <v>0</v>
      </c>
      <c r="O2351">
        <v>0</v>
      </c>
      <c r="P2351" t="b">
        <v>0</v>
      </c>
      <c r="Q2351" t="s">
        <v>8270</v>
      </c>
    </row>
    <row r="2352" spans="1:17" ht="44.25" x14ac:dyDescent="0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0">
        <f t="shared" si="108"/>
        <v>42708.842245370368</v>
      </c>
      <c r="L2352" s="10">
        <f t="shared" si="109"/>
        <v>42738.842245370368</v>
      </c>
      <c r="M2352">
        <f t="shared" si="110"/>
        <v>2017</v>
      </c>
      <c r="N2352" t="b">
        <v>0</v>
      </c>
      <c r="O2352">
        <v>0</v>
      </c>
      <c r="P2352" t="b">
        <v>0</v>
      </c>
      <c r="Q2352" t="s">
        <v>8270</v>
      </c>
    </row>
    <row r="2353" spans="1:17" ht="29.5" x14ac:dyDescent="0.7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0">
        <f t="shared" si="108"/>
        <v>42094.101145833338</v>
      </c>
      <c r="L2353" s="10">
        <f t="shared" si="109"/>
        <v>42124.101145833338</v>
      </c>
      <c r="M2353">
        <f t="shared" si="110"/>
        <v>2015</v>
      </c>
      <c r="N2353" t="b">
        <v>0</v>
      </c>
      <c r="O2353">
        <v>7</v>
      </c>
      <c r="P2353" t="b">
        <v>0</v>
      </c>
      <c r="Q2353" t="s">
        <v>8270</v>
      </c>
    </row>
    <row r="2354" spans="1:17" ht="44.25" x14ac:dyDescent="0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0">
        <f t="shared" si="108"/>
        <v>42101.633703703701</v>
      </c>
      <c r="L2354" s="10">
        <f t="shared" si="109"/>
        <v>42161.633703703701</v>
      </c>
      <c r="M2354">
        <f t="shared" si="110"/>
        <v>2015</v>
      </c>
      <c r="N2354" t="b">
        <v>0</v>
      </c>
      <c r="O2354">
        <v>0</v>
      </c>
      <c r="P2354" t="b">
        <v>0</v>
      </c>
      <c r="Q2354" t="s">
        <v>8270</v>
      </c>
    </row>
    <row r="2355" spans="1:17" ht="44.25" x14ac:dyDescent="0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0">
        <f t="shared" si="108"/>
        <v>42103.676180555558</v>
      </c>
      <c r="L2355" s="10">
        <f t="shared" si="109"/>
        <v>42115.676180555558</v>
      </c>
      <c r="M2355">
        <f t="shared" si="110"/>
        <v>2015</v>
      </c>
      <c r="N2355" t="b">
        <v>0</v>
      </c>
      <c r="O2355">
        <v>0</v>
      </c>
      <c r="P2355" t="b">
        <v>0</v>
      </c>
      <c r="Q2355" t="s">
        <v>8270</v>
      </c>
    </row>
    <row r="2356" spans="1:17" ht="44.25" x14ac:dyDescent="0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0">
        <f t="shared" si="108"/>
        <v>41954.722916666666</v>
      </c>
      <c r="L2356" s="10">
        <f t="shared" si="109"/>
        <v>42014.722916666666</v>
      </c>
      <c r="M2356">
        <f t="shared" si="110"/>
        <v>2015</v>
      </c>
      <c r="N2356" t="b">
        <v>0</v>
      </c>
      <c r="O2356">
        <v>1</v>
      </c>
      <c r="P2356" t="b">
        <v>0</v>
      </c>
      <c r="Q2356" t="s">
        <v>8270</v>
      </c>
    </row>
    <row r="2357" spans="1:17" ht="44.25" x14ac:dyDescent="0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0">
        <f t="shared" si="108"/>
        <v>42096.918240740735</v>
      </c>
      <c r="L2357" s="10">
        <f t="shared" si="109"/>
        <v>42126.918240740735</v>
      </c>
      <c r="M2357">
        <f t="shared" si="110"/>
        <v>2015</v>
      </c>
      <c r="N2357" t="b">
        <v>0</v>
      </c>
      <c r="O2357">
        <v>2</v>
      </c>
      <c r="P2357" t="b">
        <v>0</v>
      </c>
      <c r="Q2357" t="s">
        <v>8270</v>
      </c>
    </row>
    <row r="2358" spans="1:17" ht="29.5" x14ac:dyDescent="0.7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0">
        <f t="shared" si="108"/>
        <v>42130.78361111111</v>
      </c>
      <c r="L2358" s="10">
        <f t="shared" si="109"/>
        <v>42160.78361111111</v>
      </c>
      <c r="M2358">
        <f t="shared" si="110"/>
        <v>2015</v>
      </c>
      <c r="N2358" t="b">
        <v>0</v>
      </c>
      <c r="O2358">
        <v>0</v>
      </c>
      <c r="P2358" t="b">
        <v>0</v>
      </c>
      <c r="Q2358" t="s">
        <v>8270</v>
      </c>
    </row>
    <row r="2359" spans="1:17" ht="44.25" x14ac:dyDescent="0.7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0">
        <f t="shared" si="108"/>
        <v>42264.620115740734</v>
      </c>
      <c r="L2359" s="10">
        <f t="shared" si="109"/>
        <v>42294.620115740734</v>
      </c>
      <c r="M2359">
        <f t="shared" si="110"/>
        <v>2015</v>
      </c>
      <c r="N2359" t="b">
        <v>0</v>
      </c>
      <c r="O2359">
        <v>0</v>
      </c>
      <c r="P2359" t="b">
        <v>0</v>
      </c>
      <c r="Q2359" t="s">
        <v>8270</v>
      </c>
    </row>
    <row r="2360" spans="1:17" ht="44.25" x14ac:dyDescent="0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0">
        <f t="shared" si="108"/>
        <v>41978.930972222224</v>
      </c>
      <c r="L2360" s="10">
        <f t="shared" si="109"/>
        <v>42035.027083333334</v>
      </c>
      <c r="M2360">
        <f t="shared" si="110"/>
        <v>2015</v>
      </c>
      <c r="N2360" t="b">
        <v>0</v>
      </c>
      <c r="O2360">
        <v>0</v>
      </c>
      <c r="P2360" t="b">
        <v>0</v>
      </c>
      <c r="Q2360" t="s">
        <v>8270</v>
      </c>
    </row>
    <row r="2361" spans="1:17" ht="44.25" x14ac:dyDescent="0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0">
        <f t="shared" si="108"/>
        <v>42159.649583333332</v>
      </c>
      <c r="L2361" s="10">
        <f t="shared" si="109"/>
        <v>42219.649583333332</v>
      </c>
      <c r="M2361">
        <f t="shared" si="110"/>
        <v>2015</v>
      </c>
      <c r="N2361" t="b">
        <v>0</v>
      </c>
      <c r="O2361">
        <v>3</v>
      </c>
      <c r="P2361" t="b">
        <v>0</v>
      </c>
      <c r="Q2361" t="s">
        <v>8270</v>
      </c>
    </row>
    <row r="2362" spans="1:17" ht="44.25" x14ac:dyDescent="0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0">
        <f t="shared" si="108"/>
        <v>42377.70694444445</v>
      </c>
      <c r="L2362" s="10">
        <f t="shared" si="109"/>
        <v>42407.70694444445</v>
      </c>
      <c r="M2362">
        <f t="shared" si="110"/>
        <v>2016</v>
      </c>
      <c r="N2362" t="b">
        <v>0</v>
      </c>
      <c r="O2362">
        <v>1</v>
      </c>
      <c r="P2362" t="b">
        <v>0</v>
      </c>
      <c r="Q2362" t="s">
        <v>8270</v>
      </c>
    </row>
    <row r="2363" spans="1:17" ht="44.25" x14ac:dyDescent="0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0">
        <f t="shared" si="108"/>
        <v>42466.858888888892</v>
      </c>
      <c r="L2363" s="10">
        <f t="shared" si="109"/>
        <v>42490.916666666672</v>
      </c>
      <c r="M2363">
        <f t="shared" si="110"/>
        <v>2016</v>
      </c>
      <c r="N2363" t="b">
        <v>0</v>
      </c>
      <c r="O2363">
        <v>0</v>
      </c>
      <c r="P2363" t="b">
        <v>0</v>
      </c>
      <c r="Q2363" t="s">
        <v>8270</v>
      </c>
    </row>
    <row r="2364" spans="1:17" ht="44.25" x14ac:dyDescent="0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0">
        <f t="shared" si="108"/>
        <v>41954.688310185185</v>
      </c>
      <c r="L2364" s="10">
        <f t="shared" si="109"/>
        <v>41984.688310185185</v>
      </c>
      <c r="M2364">
        <f t="shared" si="110"/>
        <v>2014</v>
      </c>
      <c r="N2364" t="b">
        <v>0</v>
      </c>
      <c r="O2364">
        <v>2</v>
      </c>
      <c r="P2364" t="b">
        <v>0</v>
      </c>
      <c r="Q2364" t="s">
        <v>8270</v>
      </c>
    </row>
    <row r="2365" spans="1:17" ht="44.25" x14ac:dyDescent="0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0">
        <f t="shared" si="108"/>
        <v>42322.011574074073</v>
      </c>
      <c r="L2365" s="10">
        <f t="shared" si="109"/>
        <v>42367.011574074073</v>
      </c>
      <c r="M2365">
        <f t="shared" si="110"/>
        <v>2015</v>
      </c>
      <c r="N2365" t="b">
        <v>0</v>
      </c>
      <c r="O2365">
        <v>0</v>
      </c>
      <c r="P2365" t="b">
        <v>0</v>
      </c>
      <c r="Q2365" t="s">
        <v>8270</v>
      </c>
    </row>
    <row r="2366" spans="1:17" ht="29.5" x14ac:dyDescent="0.7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0">
        <f t="shared" si="108"/>
        <v>42248.934675925921</v>
      </c>
      <c r="L2366" s="10">
        <f t="shared" si="109"/>
        <v>42303.934675925921</v>
      </c>
      <c r="M2366">
        <f t="shared" si="110"/>
        <v>2015</v>
      </c>
      <c r="N2366" t="b">
        <v>0</v>
      </c>
      <c r="O2366">
        <v>0</v>
      </c>
      <c r="P2366" t="b">
        <v>0</v>
      </c>
      <c r="Q2366" t="s">
        <v>8270</v>
      </c>
    </row>
    <row r="2367" spans="1:17" ht="44.25" x14ac:dyDescent="0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0">
        <f t="shared" si="108"/>
        <v>42346.736400462964</v>
      </c>
      <c r="L2367" s="10">
        <f t="shared" si="109"/>
        <v>42386.958333333328</v>
      </c>
      <c r="M2367">
        <f t="shared" si="110"/>
        <v>2016</v>
      </c>
      <c r="N2367" t="b">
        <v>0</v>
      </c>
      <c r="O2367">
        <v>0</v>
      </c>
      <c r="P2367" t="b">
        <v>0</v>
      </c>
      <c r="Q2367" t="s">
        <v>8270</v>
      </c>
    </row>
    <row r="2368" spans="1:17" ht="44.25" x14ac:dyDescent="0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0">
        <f t="shared" si="108"/>
        <v>42268.531631944439</v>
      </c>
      <c r="L2368" s="10">
        <f t="shared" si="109"/>
        <v>42298.531631944439</v>
      </c>
      <c r="M2368">
        <f t="shared" si="110"/>
        <v>2015</v>
      </c>
      <c r="N2368" t="b">
        <v>0</v>
      </c>
      <c r="O2368">
        <v>27</v>
      </c>
      <c r="P2368" t="b">
        <v>0</v>
      </c>
      <c r="Q2368" t="s">
        <v>8270</v>
      </c>
    </row>
    <row r="2369" spans="1:17" ht="44.25" x14ac:dyDescent="0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0">
        <f t="shared" si="108"/>
        <v>42425.970092592594</v>
      </c>
      <c r="L2369" s="10">
        <f t="shared" si="109"/>
        <v>42485.928425925929</v>
      </c>
      <c r="M2369">
        <f t="shared" si="110"/>
        <v>2016</v>
      </c>
      <c r="N2369" t="b">
        <v>0</v>
      </c>
      <c r="O2369">
        <v>14</v>
      </c>
      <c r="P2369" t="b">
        <v>0</v>
      </c>
      <c r="Q2369" t="s">
        <v>8270</v>
      </c>
    </row>
    <row r="2370" spans="1:17" ht="44.25" x14ac:dyDescent="0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0">
        <f t="shared" si="108"/>
        <v>42063.721817129626</v>
      </c>
      <c r="L2370" s="10">
        <f t="shared" si="109"/>
        <v>42108.680150462969</v>
      </c>
      <c r="M2370">
        <f t="shared" si="110"/>
        <v>2015</v>
      </c>
      <c r="N2370" t="b">
        <v>0</v>
      </c>
      <c r="O2370">
        <v>2</v>
      </c>
      <c r="P2370" t="b">
        <v>0</v>
      </c>
      <c r="Q2370" t="s">
        <v>8270</v>
      </c>
    </row>
    <row r="2371" spans="1:17" ht="44.25" x14ac:dyDescent="0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0">
        <f t="shared" ref="K2371:K2434" si="111">(((J2371/60)/60)/24)+DATE(1970,1,1)</f>
        <v>42380.812627314815</v>
      </c>
      <c r="L2371" s="10">
        <f t="shared" ref="L2371:L2434" si="112">(((I2371/60)/60)/24)+DATE(1970,1,1)</f>
        <v>42410.812627314815</v>
      </c>
      <c r="M2371">
        <f t="shared" ref="M2371:M2434" si="113">YEAR(L2371)</f>
        <v>2016</v>
      </c>
      <c r="N2371" t="b">
        <v>0</v>
      </c>
      <c r="O2371">
        <v>0</v>
      </c>
      <c r="P2371" t="b">
        <v>0</v>
      </c>
      <c r="Q2371" t="s">
        <v>8270</v>
      </c>
    </row>
    <row r="2372" spans="1:17" ht="59" x14ac:dyDescent="0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0">
        <f t="shared" si="111"/>
        <v>41961.18913194444</v>
      </c>
      <c r="L2372" s="10">
        <f t="shared" si="112"/>
        <v>41991.18913194444</v>
      </c>
      <c r="M2372">
        <f t="shared" si="113"/>
        <v>2014</v>
      </c>
      <c r="N2372" t="b">
        <v>0</v>
      </c>
      <c r="O2372">
        <v>4</v>
      </c>
      <c r="P2372" t="b">
        <v>0</v>
      </c>
      <c r="Q2372" t="s">
        <v>8270</v>
      </c>
    </row>
    <row r="2373" spans="1:17" ht="44.25" x14ac:dyDescent="0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0">
        <f t="shared" si="111"/>
        <v>42150.777731481481</v>
      </c>
      <c r="L2373" s="10">
        <f t="shared" si="112"/>
        <v>42180.777731481481</v>
      </c>
      <c r="M2373">
        <f t="shared" si="113"/>
        <v>2015</v>
      </c>
      <c r="N2373" t="b">
        <v>0</v>
      </c>
      <c r="O2373">
        <v>0</v>
      </c>
      <c r="P2373" t="b">
        <v>0</v>
      </c>
      <c r="Q2373" t="s">
        <v>8270</v>
      </c>
    </row>
    <row r="2374" spans="1:17" ht="44.25" x14ac:dyDescent="0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0">
        <f t="shared" si="111"/>
        <v>42088.069108796291</v>
      </c>
      <c r="L2374" s="10">
        <f t="shared" si="112"/>
        <v>42118.069108796291</v>
      </c>
      <c r="M2374">
        <f t="shared" si="113"/>
        <v>2015</v>
      </c>
      <c r="N2374" t="b">
        <v>0</v>
      </c>
      <c r="O2374">
        <v>6</v>
      </c>
      <c r="P2374" t="b">
        <v>0</v>
      </c>
      <c r="Q2374" t="s">
        <v>8270</v>
      </c>
    </row>
    <row r="2375" spans="1:17" ht="29.5" x14ac:dyDescent="0.7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0">
        <f t="shared" si="111"/>
        <v>42215.662314814821</v>
      </c>
      <c r="L2375" s="10">
        <f t="shared" si="112"/>
        <v>42245.662314814821</v>
      </c>
      <c r="M2375">
        <f t="shared" si="113"/>
        <v>2015</v>
      </c>
      <c r="N2375" t="b">
        <v>0</v>
      </c>
      <c r="O2375">
        <v>1</v>
      </c>
      <c r="P2375" t="b">
        <v>0</v>
      </c>
      <c r="Q2375" t="s">
        <v>8270</v>
      </c>
    </row>
    <row r="2376" spans="1:17" ht="59" x14ac:dyDescent="0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0">
        <f t="shared" si="111"/>
        <v>42017.843287037031</v>
      </c>
      <c r="L2376" s="10">
        <f t="shared" si="112"/>
        <v>42047.843287037031</v>
      </c>
      <c r="M2376">
        <f t="shared" si="113"/>
        <v>2015</v>
      </c>
      <c r="N2376" t="b">
        <v>0</v>
      </c>
      <c r="O2376">
        <v>1</v>
      </c>
      <c r="P2376" t="b">
        <v>0</v>
      </c>
      <c r="Q2376" t="s">
        <v>8270</v>
      </c>
    </row>
    <row r="2377" spans="1:17" ht="44.25" x14ac:dyDescent="0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0">
        <f t="shared" si="111"/>
        <v>42592.836076388892</v>
      </c>
      <c r="L2377" s="10">
        <f t="shared" si="112"/>
        <v>42622.836076388892</v>
      </c>
      <c r="M2377">
        <f t="shared" si="113"/>
        <v>2016</v>
      </c>
      <c r="N2377" t="b">
        <v>0</v>
      </c>
      <c r="O2377">
        <v>0</v>
      </c>
      <c r="P2377" t="b">
        <v>0</v>
      </c>
      <c r="Q2377" t="s">
        <v>8270</v>
      </c>
    </row>
    <row r="2378" spans="1:17" ht="44.25" x14ac:dyDescent="0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0">
        <f t="shared" si="111"/>
        <v>42318.925532407404</v>
      </c>
      <c r="L2378" s="10">
        <f t="shared" si="112"/>
        <v>42348.925532407404</v>
      </c>
      <c r="M2378">
        <f t="shared" si="113"/>
        <v>2015</v>
      </c>
      <c r="N2378" t="b">
        <v>0</v>
      </c>
      <c r="O2378">
        <v>4</v>
      </c>
      <c r="P2378" t="b">
        <v>0</v>
      </c>
      <c r="Q2378" t="s">
        <v>8270</v>
      </c>
    </row>
    <row r="2379" spans="1:17" ht="44.25" x14ac:dyDescent="0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0">
        <f t="shared" si="111"/>
        <v>42669.870173611111</v>
      </c>
      <c r="L2379" s="10">
        <f t="shared" si="112"/>
        <v>42699.911840277782</v>
      </c>
      <c r="M2379">
        <f t="shared" si="113"/>
        <v>2016</v>
      </c>
      <c r="N2379" t="b">
        <v>0</v>
      </c>
      <c r="O2379">
        <v>0</v>
      </c>
      <c r="P2379" t="b">
        <v>0</v>
      </c>
      <c r="Q2379" t="s">
        <v>8270</v>
      </c>
    </row>
    <row r="2380" spans="1:17" ht="44.25" x14ac:dyDescent="0.7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0">
        <f t="shared" si="111"/>
        <v>42213.013078703705</v>
      </c>
      <c r="L2380" s="10">
        <f t="shared" si="112"/>
        <v>42242.013078703705</v>
      </c>
      <c r="M2380">
        <f t="shared" si="113"/>
        <v>2015</v>
      </c>
      <c r="N2380" t="b">
        <v>0</v>
      </c>
      <c r="O2380">
        <v>0</v>
      </c>
      <c r="P2380" t="b">
        <v>0</v>
      </c>
      <c r="Q2380" t="s">
        <v>8270</v>
      </c>
    </row>
    <row r="2381" spans="1:17" ht="29.5" x14ac:dyDescent="0.7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0">
        <f t="shared" si="111"/>
        <v>42237.016388888893</v>
      </c>
      <c r="L2381" s="10">
        <f t="shared" si="112"/>
        <v>42282.016388888893</v>
      </c>
      <c r="M2381">
        <f t="shared" si="113"/>
        <v>2015</v>
      </c>
      <c r="N2381" t="b">
        <v>0</v>
      </c>
      <c r="O2381">
        <v>0</v>
      </c>
      <c r="P2381" t="b">
        <v>0</v>
      </c>
      <c r="Q2381" t="s">
        <v>8270</v>
      </c>
    </row>
    <row r="2382" spans="1:17" ht="44.25" x14ac:dyDescent="0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0">
        <f t="shared" si="111"/>
        <v>42248.793310185181</v>
      </c>
      <c r="L2382" s="10">
        <f t="shared" si="112"/>
        <v>42278.793310185181</v>
      </c>
      <c r="M2382">
        <f t="shared" si="113"/>
        <v>2015</v>
      </c>
      <c r="N2382" t="b">
        <v>0</v>
      </c>
      <c r="O2382">
        <v>3</v>
      </c>
      <c r="P2382" t="b">
        <v>0</v>
      </c>
      <c r="Q2382" t="s">
        <v>8270</v>
      </c>
    </row>
    <row r="2383" spans="1:17" ht="44.25" x14ac:dyDescent="0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0">
        <f t="shared" si="111"/>
        <v>42074.935740740737</v>
      </c>
      <c r="L2383" s="10">
        <f t="shared" si="112"/>
        <v>42104.935740740737</v>
      </c>
      <c r="M2383">
        <f t="shared" si="113"/>
        <v>2015</v>
      </c>
      <c r="N2383" t="b">
        <v>0</v>
      </c>
      <c r="O2383">
        <v>7</v>
      </c>
      <c r="P2383" t="b">
        <v>0</v>
      </c>
      <c r="Q2383" t="s">
        <v>8270</v>
      </c>
    </row>
    <row r="2384" spans="1:17" ht="59" x14ac:dyDescent="0.7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0">
        <f t="shared" si="111"/>
        <v>42195.187534722223</v>
      </c>
      <c r="L2384" s="10">
        <f t="shared" si="112"/>
        <v>42220.187534722223</v>
      </c>
      <c r="M2384">
        <f t="shared" si="113"/>
        <v>2015</v>
      </c>
      <c r="N2384" t="b">
        <v>0</v>
      </c>
      <c r="O2384">
        <v>2</v>
      </c>
      <c r="P2384" t="b">
        <v>0</v>
      </c>
      <c r="Q2384" t="s">
        <v>8270</v>
      </c>
    </row>
    <row r="2385" spans="1:17" ht="44.25" x14ac:dyDescent="0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0">
        <f t="shared" si="111"/>
        <v>42027.056793981479</v>
      </c>
      <c r="L2385" s="10">
        <f t="shared" si="112"/>
        <v>42057.056793981479</v>
      </c>
      <c r="M2385">
        <f t="shared" si="113"/>
        <v>2015</v>
      </c>
      <c r="N2385" t="b">
        <v>0</v>
      </c>
      <c r="O2385">
        <v>3</v>
      </c>
      <c r="P2385" t="b">
        <v>0</v>
      </c>
      <c r="Q2385" t="s">
        <v>8270</v>
      </c>
    </row>
    <row r="2386" spans="1:17" ht="59" x14ac:dyDescent="0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0">
        <f t="shared" si="111"/>
        <v>41927.067627314813</v>
      </c>
      <c r="L2386" s="10">
        <f t="shared" si="112"/>
        <v>41957.109293981484</v>
      </c>
      <c r="M2386">
        <f t="shared" si="113"/>
        <v>2014</v>
      </c>
      <c r="N2386" t="b">
        <v>0</v>
      </c>
      <c r="O2386">
        <v>8</v>
      </c>
      <c r="P2386" t="b">
        <v>0</v>
      </c>
      <c r="Q2386" t="s">
        <v>8270</v>
      </c>
    </row>
    <row r="2387" spans="1:17" ht="44.25" x14ac:dyDescent="0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0">
        <f t="shared" si="111"/>
        <v>42191.70175925926</v>
      </c>
      <c r="L2387" s="10">
        <f t="shared" si="112"/>
        <v>42221.70175925926</v>
      </c>
      <c r="M2387">
        <f t="shared" si="113"/>
        <v>2015</v>
      </c>
      <c r="N2387" t="b">
        <v>0</v>
      </c>
      <c r="O2387">
        <v>7</v>
      </c>
      <c r="P2387" t="b">
        <v>0</v>
      </c>
      <c r="Q2387" t="s">
        <v>8270</v>
      </c>
    </row>
    <row r="2388" spans="1:17" ht="44.25" x14ac:dyDescent="0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0">
        <f t="shared" si="111"/>
        <v>41954.838240740741</v>
      </c>
      <c r="L2388" s="10">
        <f t="shared" si="112"/>
        <v>42014.838240740741</v>
      </c>
      <c r="M2388">
        <f t="shared" si="113"/>
        <v>2015</v>
      </c>
      <c r="N2388" t="b">
        <v>0</v>
      </c>
      <c r="O2388">
        <v>0</v>
      </c>
      <c r="P2388" t="b">
        <v>0</v>
      </c>
      <c r="Q2388" t="s">
        <v>8270</v>
      </c>
    </row>
    <row r="2389" spans="1:17" ht="59" x14ac:dyDescent="0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0">
        <f t="shared" si="111"/>
        <v>42528.626620370371</v>
      </c>
      <c r="L2389" s="10">
        <f t="shared" si="112"/>
        <v>42573.626620370371</v>
      </c>
      <c r="M2389">
        <f t="shared" si="113"/>
        <v>2016</v>
      </c>
      <c r="N2389" t="b">
        <v>0</v>
      </c>
      <c r="O2389">
        <v>3</v>
      </c>
      <c r="P2389" t="b">
        <v>0</v>
      </c>
      <c r="Q2389" t="s">
        <v>8270</v>
      </c>
    </row>
    <row r="2390" spans="1:17" ht="44.25" x14ac:dyDescent="0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0">
        <f t="shared" si="111"/>
        <v>41989.853692129633</v>
      </c>
      <c r="L2390" s="10">
        <f t="shared" si="112"/>
        <v>42019.811805555553</v>
      </c>
      <c r="M2390">
        <f t="shared" si="113"/>
        <v>2015</v>
      </c>
      <c r="N2390" t="b">
        <v>0</v>
      </c>
      <c r="O2390">
        <v>8</v>
      </c>
      <c r="P2390" t="b">
        <v>0</v>
      </c>
      <c r="Q2390" t="s">
        <v>8270</v>
      </c>
    </row>
    <row r="2391" spans="1:17" ht="59" x14ac:dyDescent="0.7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0">
        <f t="shared" si="111"/>
        <v>42179.653379629628</v>
      </c>
      <c r="L2391" s="10">
        <f t="shared" si="112"/>
        <v>42210.915972222225</v>
      </c>
      <c r="M2391">
        <f t="shared" si="113"/>
        <v>2015</v>
      </c>
      <c r="N2391" t="b">
        <v>0</v>
      </c>
      <c r="O2391">
        <v>1</v>
      </c>
      <c r="P2391" t="b">
        <v>0</v>
      </c>
      <c r="Q2391" t="s">
        <v>8270</v>
      </c>
    </row>
    <row r="2392" spans="1:17" ht="44.25" x14ac:dyDescent="0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0">
        <f t="shared" si="111"/>
        <v>41968.262314814812</v>
      </c>
      <c r="L2392" s="10">
        <f t="shared" si="112"/>
        <v>42008.262314814812</v>
      </c>
      <c r="M2392">
        <f t="shared" si="113"/>
        <v>2015</v>
      </c>
      <c r="N2392" t="b">
        <v>0</v>
      </c>
      <c r="O2392">
        <v>0</v>
      </c>
      <c r="P2392" t="b">
        <v>0</v>
      </c>
      <c r="Q2392" t="s">
        <v>8270</v>
      </c>
    </row>
    <row r="2393" spans="1:17" ht="29.5" x14ac:dyDescent="0.7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0">
        <f t="shared" si="111"/>
        <v>42064.794490740736</v>
      </c>
      <c r="L2393" s="10">
        <f t="shared" si="112"/>
        <v>42094.752824074079</v>
      </c>
      <c r="M2393">
        <f t="shared" si="113"/>
        <v>2015</v>
      </c>
      <c r="N2393" t="b">
        <v>0</v>
      </c>
      <c r="O2393">
        <v>1</v>
      </c>
      <c r="P2393" t="b">
        <v>0</v>
      </c>
      <c r="Q2393" t="s">
        <v>8270</v>
      </c>
    </row>
    <row r="2394" spans="1:17" ht="59" x14ac:dyDescent="0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0">
        <f t="shared" si="111"/>
        <v>42276.120636574073</v>
      </c>
      <c r="L2394" s="10">
        <f t="shared" si="112"/>
        <v>42306.120636574073</v>
      </c>
      <c r="M2394">
        <f t="shared" si="113"/>
        <v>2015</v>
      </c>
      <c r="N2394" t="b">
        <v>0</v>
      </c>
      <c r="O2394">
        <v>0</v>
      </c>
      <c r="P2394" t="b">
        <v>0</v>
      </c>
      <c r="Q2394" t="s">
        <v>8270</v>
      </c>
    </row>
    <row r="2395" spans="1:17" ht="44.25" x14ac:dyDescent="0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0">
        <f t="shared" si="111"/>
        <v>42194.648344907408</v>
      </c>
      <c r="L2395" s="10">
        <f t="shared" si="112"/>
        <v>42224.648344907408</v>
      </c>
      <c r="M2395">
        <f t="shared" si="113"/>
        <v>2015</v>
      </c>
      <c r="N2395" t="b">
        <v>0</v>
      </c>
      <c r="O2395">
        <v>1</v>
      </c>
      <c r="P2395" t="b">
        <v>0</v>
      </c>
      <c r="Q2395" t="s">
        <v>8270</v>
      </c>
    </row>
    <row r="2396" spans="1:17" ht="44.25" x14ac:dyDescent="0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0">
        <f t="shared" si="111"/>
        <v>42031.362187499995</v>
      </c>
      <c r="L2396" s="10">
        <f t="shared" si="112"/>
        <v>42061.362187499995</v>
      </c>
      <c r="M2396">
        <f t="shared" si="113"/>
        <v>2015</v>
      </c>
      <c r="N2396" t="b">
        <v>0</v>
      </c>
      <c r="O2396">
        <v>2</v>
      </c>
      <c r="P2396" t="b">
        <v>0</v>
      </c>
      <c r="Q2396" t="s">
        <v>8270</v>
      </c>
    </row>
    <row r="2397" spans="1:17" ht="44.25" x14ac:dyDescent="0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0">
        <f t="shared" si="111"/>
        <v>42717.121377314819</v>
      </c>
      <c r="L2397" s="10">
        <f t="shared" si="112"/>
        <v>42745.372916666667</v>
      </c>
      <c r="M2397">
        <f t="shared" si="113"/>
        <v>2017</v>
      </c>
      <c r="N2397" t="b">
        <v>0</v>
      </c>
      <c r="O2397">
        <v>0</v>
      </c>
      <c r="P2397" t="b">
        <v>0</v>
      </c>
      <c r="Q2397" t="s">
        <v>8270</v>
      </c>
    </row>
    <row r="2398" spans="1:17" ht="44.25" x14ac:dyDescent="0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0">
        <f t="shared" si="111"/>
        <v>42262.849050925928</v>
      </c>
      <c r="L2398" s="10">
        <f t="shared" si="112"/>
        <v>42292.849050925928</v>
      </c>
      <c r="M2398">
        <f t="shared" si="113"/>
        <v>2015</v>
      </c>
      <c r="N2398" t="b">
        <v>0</v>
      </c>
      <c r="O2398">
        <v>1</v>
      </c>
      <c r="P2398" t="b">
        <v>0</v>
      </c>
      <c r="Q2398" t="s">
        <v>8270</v>
      </c>
    </row>
    <row r="2399" spans="1:17" ht="44.25" x14ac:dyDescent="0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0">
        <f t="shared" si="111"/>
        <v>41976.88490740741</v>
      </c>
      <c r="L2399" s="10">
        <f t="shared" si="112"/>
        <v>42006.88490740741</v>
      </c>
      <c r="M2399">
        <f t="shared" si="113"/>
        <v>2015</v>
      </c>
      <c r="N2399" t="b">
        <v>0</v>
      </c>
      <c r="O2399">
        <v>0</v>
      </c>
      <c r="P2399" t="b">
        <v>0</v>
      </c>
      <c r="Q2399" t="s">
        <v>8270</v>
      </c>
    </row>
    <row r="2400" spans="1:17" ht="44.25" x14ac:dyDescent="0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0">
        <f t="shared" si="111"/>
        <v>42157.916481481487</v>
      </c>
      <c r="L2400" s="10">
        <f t="shared" si="112"/>
        <v>42187.916481481487</v>
      </c>
      <c r="M2400">
        <f t="shared" si="113"/>
        <v>2015</v>
      </c>
      <c r="N2400" t="b">
        <v>0</v>
      </c>
      <c r="O2400">
        <v>0</v>
      </c>
      <c r="P2400" t="b">
        <v>0</v>
      </c>
      <c r="Q2400" t="s">
        <v>8270</v>
      </c>
    </row>
    <row r="2401" spans="1:17" ht="44.25" x14ac:dyDescent="0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0">
        <f t="shared" si="111"/>
        <v>41956.853078703702</v>
      </c>
      <c r="L2401" s="10">
        <f t="shared" si="112"/>
        <v>41991.853078703702</v>
      </c>
      <c r="M2401">
        <f t="shared" si="113"/>
        <v>2014</v>
      </c>
      <c r="N2401" t="b">
        <v>0</v>
      </c>
      <c r="O2401">
        <v>0</v>
      </c>
      <c r="P2401" t="b">
        <v>0</v>
      </c>
      <c r="Q2401" t="s">
        <v>8270</v>
      </c>
    </row>
    <row r="2402" spans="1:17" ht="44.25" x14ac:dyDescent="0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0">
        <f t="shared" si="111"/>
        <v>42444.268101851849</v>
      </c>
      <c r="L2402" s="10">
        <f t="shared" si="112"/>
        <v>42474.268101851849</v>
      </c>
      <c r="M2402">
        <f t="shared" si="113"/>
        <v>2016</v>
      </c>
      <c r="N2402" t="b">
        <v>0</v>
      </c>
      <c r="O2402">
        <v>0</v>
      </c>
      <c r="P2402" t="b">
        <v>0</v>
      </c>
      <c r="Q2402" t="s">
        <v>8270</v>
      </c>
    </row>
    <row r="2403" spans="1:17" ht="44.25" x14ac:dyDescent="0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0">
        <f t="shared" si="111"/>
        <v>42374.822870370372</v>
      </c>
      <c r="L2403" s="10">
        <f t="shared" si="112"/>
        <v>42434.822870370372</v>
      </c>
      <c r="M2403">
        <f t="shared" si="113"/>
        <v>2016</v>
      </c>
      <c r="N2403" t="b">
        <v>0</v>
      </c>
      <c r="O2403">
        <v>9</v>
      </c>
      <c r="P2403" t="b">
        <v>0</v>
      </c>
      <c r="Q2403" t="s">
        <v>8282</v>
      </c>
    </row>
    <row r="2404" spans="1:17" x14ac:dyDescent="0.7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0">
        <f t="shared" si="111"/>
        <v>42107.679756944446</v>
      </c>
      <c r="L2404" s="10">
        <f t="shared" si="112"/>
        <v>42137.679756944446</v>
      </c>
      <c r="M2404">
        <f t="shared" si="113"/>
        <v>2015</v>
      </c>
      <c r="N2404" t="b">
        <v>0</v>
      </c>
      <c r="O2404">
        <v>1</v>
      </c>
      <c r="P2404" t="b">
        <v>0</v>
      </c>
      <c r="Q2404" t="s">
        <v>8282</v>
      </c>
    </row>
    <row r="2405" spans="1:17" ht="44.25" x14ac:dyDescent="0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0">
        <f t="shared" si="111"/>
        <v>42399.882615740738</v>
      </c>
      <c r="L2405" s="10">
        <f t="shared" si="112"/>
        <v>42459.840949074074</v>
      </c>
      <c r="M2405">
        <f t="shared" si="113"/>
        <v>2016</v>
      </c>
      <c r="N2405" t="b">
        <v>0</v>
      </c>
      <c r="O2405">
        <v>12</v>
      </c>
      <c r="P2405" t="b">
        <v>0</v>
      </c>
      <c r="Q2405" t="s">
        <v>8282</v>
      </c>
    </row>
    <row r="2406" spans="1:17" ht="44.25" x14ac:dyDescent="0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0">
        <f t="shared" si="111"/>
        <v>42342.03943287037</v>
      </c>
      <c r="L2406" s="10">
        <f t="shared" si="112"/>
        <v>42372.03943287037</v>
      </c>
      <c r="M2406">
        <f t="shared" si="113"/>
        <v>2016</v>
      </c>
      <c r="N2406" t="b">
        <v>0</v>
      </c>
      <c r="O2406">
        <v>0</v>
      </c>
      <c r="P2406" t="b">
        <v>0</v>
      </c>
      <c r="Q2406" t="s">
        <v>8282</v>
      </c>
    </row>
    <row r="2407" spans="1:17" ht="44.25" x14ac:dyDescent="0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0">
        <f t="shared" si="111"/>
        <v>42595.585358796292</v>
      </c>
      <c r="L2407" s="10">
        <f t="shared" si="112"/>
        <v>42616.585358796292</v>
      </c>
      <c r="M2407">
        <f t="shared" si="113"/>
        <v>2016</v>
      </c>
      <c r="N2407" t="b">
        <v>0</v>
      </c>
      <c r="O2407">
        <v>20</v>
      </c>
      <c r="P2407" t="b">
        <v>0</v>
      </c>
      <c r="Q2407" t="s">
        <v>8282</v>
      </c>
    </row>
    <row r="2408" spans="1:17" ht="44.25" x14ac:dyDescent="0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0">
        <f t="shared" si="111"/>
        <v>41983.110995370371</v>
      </c>
      <c r="L2408" s="10">
        <f t="shared" si="112"/>
        <v>42023.110995370371</v>
      </c>
      <c r="M2408">
        <f t="shared" si="113"/>
        <v>2015</v>
      </c>
      <c r="N2408" t="b">
        <v>0</v>
      </c>
      <c r="O2408">
        <v>16</v>
      </c>
      <c r="P2408" t="b">
        <v>0</v>
      </c>
      <c r="Q2408" t="s">
        <v>8282</v>
      </c>
    </row>
    <row r="2409" spans="1:17" ht="59" x14ac:dyDescent="0.7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0">
        <f t="shared" si="111"/>
        <v>42082.575555555552</v>
      </c>
      <c r="L2409" s="10">
        <f t="shared" si="112"/>
        <v>42105.25</v>
      </c>
      <c r="M2409">
        <f t="shared" si="113"/>
        <v>2015</v>
      </c>
      <c r="N2409" t="b">
        <v>0</v>
      </c>
      <c r="O2409">
        <v>33</v>
      </c>
      <c r="P2409" t="b">
        <v>0</v>
      </c>
      <c r="Q2409" t="s">
        <v>8282</v>
      </c>
    </row>
    <row r="2410" spans="1:17" ht="44.25" x14ac:dyDescent="0.7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0">
        <f t="shared" si="111"/>
        <v>41919.140706018516</v>
      </c>
      <c r="L2410" s="10">
        <f t="shared" si="112"/>
        <v>41949.182372685187</v>
      </c>
      <c r="M2410">
        <f t="shared" si="113"/>
        <v>2014</v>
      </c>
      <c r="N2410" t="b">
        <v>0</v>
      </c>
      <c r="O2410">
        <v>2</v>
      </c>
      <c r="P2410" t="b">
        <v>0</v>
      </c>
      <c r="Q2410" t="s">
        <v>8282</v>
      </c>
    </row>
    <row r="2411" spans="1:17" ht="44.25" x14ac:dyDescent="0.7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0">
        <f t="shared" si="111"/>
        <v>42204.875868055555</v>
      </c>
      <c r="L2411" s="10">
        <f t="shared" si="112"/>
        <v>42234.875868055555</v>
      </c>
      <c r="M2411">
        <f t="shared" si="113"/>
        <v>2015</v>
      </c>
      <c r="N2411" t="b">
        <v>0</v>
      </c>
      <c r="O2411">
        <v>6</v>
      </c>
      <c r="P2411" t="b">
        <v>0</v>
      </c>
      <c r="Q2411" t="s">
        <v>8282</v>
      </c>
    </row>
    <row r="2412" spans="1:17" ht="59" x14ac:dyDescent="0.7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0">
        <f t="shared" si="111"/>
        <v>42224.408275462964</v>
      </c>
      <c r="L2412" s="10">
        <f t="shared" si="112"/>
        <v>42254.408275462964</v>
      </c>
      <c r="M2412">
        <f t="shared" si="113"/>
        <v>2015</v>
      </c>
      <c r="N2412" t="b">
        <v>0</v>
      </c>
      <c r="O2412">
        <v>0</v>
      </c>
      <c r="P2412" t="b">
        <v>0</v>
      </c>
      <c r="Q2412" t="s">
        <v>8282</v>
      </c>
    </row>
    <row r="2413" spans="1:17" ht="59" x14ac:dyDescent="0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0">
        <f t="shared" si="111"/>
        <v>42211.732430555552</v>
      </c>
      <c r="L2413" s="10">
        <f t="shared" si="112"/>
        <v>42241.732430555552</v>
      </c>
      <c r="M2413">
        <f t="shared" si="113"/>
        <v>2015</v>
      </c>
      <c r="N2413" t="b">
        <v>0</v>
      </c>
      <c r="O2413">
        <v>3</v>
      </c>
      <c r="P2413" t="b">
        <v>0</v>
      </c>
      <c r="Q2413" t="s">
        <v>8282</v>
      </c>
    </row>
    <row r="2414" spans="1:17" ht="59" x14ac:dyDescent="0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0">
        <f t="shared" si="111"/>
        <v>42655.736956018518</v>
      </c>
      <c r="L2414" s="10">
        <f t="shared" si="112"/>
        <v>42700.778622685189</v>
      </c>
      <c r="M2414">
        <f t="shared" si="113"/>
        <v>2016</v>
      </c>
      <c r="N2414" t="b">
        <v>0</v>
      </c>
      <c r="O2414">
        <v>0</v>
      </c>
      <c r="P2414" t="b">
        <v>0</v>
      </c>
      <c r="Q2414" t="s">
        <v>8282</v>
      </c>
    </row>
    <row r="2415" spans="1:17" ht="44.25" x14ac:dyDescent="0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0">
        <f t="shared" si="111"/>
        <v>41760.10974537037</v>
      </c>
      <c r="L2415" s="10">
        <f t="shared" si="112"/>
        <v>41790.979166666664</v>
      </c>
      <c r="M2415">
        <f t="shared" si="113"/>
        <v>2014</v>
      </c>
      <c r="N2415" t="b">
        <v>0</v>
      </c>
      <c r="O2415">
        <v>3</v>
      </c>
      <c r="P2415" t="b">
        <v>0</v>
      </c>
      <c r="Q2415" t="s">
        <v>8282</v>
      </c>
    </row>
    <row r="2416" spans="1:17" ht="44.25" x14ac:dyDescent="0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0">
        <f t="shared" si="111"/>
        <v>42198.695138888885</v>
      </c>
      <c r="L2416" s="10">
        <f t="shared" si="112"/>
        <v>42238.165972222225</v>
      </c>
      <c r="M2416">
        <f t="shared" si="113"/>
        <v>2015</v>
      </c>
      <c r="N2416" t="b">
        <v>0</v>
      </c>
      <c r="O2416">
        <v>13</v>
      </c>
      <c r="P2416" t="b">
        <v>0</v>
      </c>
      <c r="Q2416" t="s">
        <v>8282</v>
      </c>
    </row>
    <row r="2417" spans="1:17" ht="44.25" x14ac:dyDescent="0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0">
        <f t="shared" si="111"/>
        <v>42536.862800925926</v>
      </c>
      <c r="L2417" s="10">
        <f t="shared" si="112"/>
        <v>42566.862800925926</v>
      </c>
      <c r="M2417">
        <f t="shared" si="113"/>
        <v>2016</v>
      </c>
      <c r="N2417" t="b">
        <v>0</v>
      </c>
      <c r="O2417">
        <v>6</v>
      </c>
      <c r="P2417" t="b">
        <v>0</v>
      </c>
      <c r="Q2417" t="s">
        <v>8282</v>
      </c>
    </row>
    <row r="2418" spans="1:17" ht="44.25" x14ac:dyDescent="0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0">
        <f t="shared" si="111"/>
        <v>42019.737766203703</v>
      </c>
      <c r="L2418" s="10">
        <f t="shared" si="112"/>
        <v>42077.625</v>
      </c>
      <c r="M2418">
        <f t="shared" si="113"/>
        <v>2015</v>
      </c>
      <c r="N2418" t="b">
        <v>0</v>
      </c>
      <c r="O2418">
        <v>1</v>
      </c>
      <c r="P2418" t="b">
        <v>0</v>
      </c>
      <c r="Q2418" t="s">
        <v>8282</v>
      </c>
    </row>
    <row r="2419" spans="1:17" ht="44.25" x14ac:dyDescent="0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0">
        <f t="shared" si="111"/>
        <v>41831.884108796294</v>
      </c>
      <c r="L2419" s="10">
        <f t="shared" si="112"/>
        <v>41861.884108796294</v>
      </c>
      <c r="M2419">
        <f t="shared" si="113"/>
        <v>2014</v>
      </c>
      <c r="N2419" t="b">
        <v>0</v>
      </c>
      <c r="O2419">
        <v>0</v>
      </c>
      <c r="P2419" t="b">
        <v>0</v>
      </c>
      <c r="Q2419" t="s">
        <v>8282</v>
      </c>
    </row>
    <row r="2420" spans="1:17" x14ac:dyDescent="0.7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0">
        <f t="shared" si="111"/>
        <v>42027.856990740736</v>
      </c>
      <c r="L2420" s="10">
        <f t="shared" si="112"/>
        <v>42087.815324074079</v>
      </c>
      <c r="M2420">
        <f t="shared" si="113"/>
        <v>2015</v>
      </c>
      <c r="N2420" t="b">
        <v>0</v>
      </c>
      <c r="O2420">
        <v>5</v>
      </c>
      <c r="P2420" t="b">
        <v>0</v>
      </c>
      <c r="Q2420" t="s">
        <v>8282</v>
      </c>
    </row>
    <row r="2421" spans="1:17" ht="59" x14ac:dyDescent="0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0">
        <f t="shared" si="111"/>
        <v>41993.738298611104</v>
      </c>
      <c r="L2421" s="10">
        <f t="shared" si="112"/>
        <v>42053.738298611104</v>
      </c>
      <c r="M2421">
        <f t="shared" si="113"/>
        <v>2015</v>
      </c>
      <c r="N2421" t="b">
        <v>0</v>
      </c>
      <c r="O2421">
        <v>0</v>
      </c>
      <c r="P2421" t="b">
        <v>0</v>
      </c>
      <c r="Q2421" t="s">
        <v>8282</v>
      </c>
    </row>
    <row r="2422" spans="1:17" ht="44.25" x14ac:dyDescent="0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0">
        <f t="shared" si="111"/>
        <v>41893.028877314813</v>
      </c>
      <c r="L2422" s="10">
        <f t="shared" si="112"/>
        <v>41953.070543981477</v>
      </c>
      <c r="M2422">
        <f t="shared" si="113"/>
        <v>2014</v>
      </c>
      <c r="N2422" t="b">
        <v>0</v>
      </c>
      <c r="O2422">
        <v>36</v>
      </c>
      <c r="P2422" t="b">
        <v>0</v>
      </c>
      <c r="Q2422" t="s">
        <v>8282</v>
      </c>
    </row>
    <row r="2423" spans="1:17" ht="29.5" x14ac:dyDescent="0.7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0">
        <f t="shared" si="111"/>
        <v>42026.687453703707</v>
      </c>
      <c r="L2423" s="10">
        <f t="shared" si="112"/>
        <v>42056.687453703707</v>
      </c>
      <c r="M2423">
        <f t="shared" si="113"/>
        <v>2015</v>
      </c>
      <c r="N2423" t="b">
        <v>0</v>
      </c>
      <c r="O2423">
        <v>1</v>
      </c>
      <c r="P2423" t="b">
        <v>0</v>
      </c>
      <c r="Q2423" t="s">
        <v>8282</v>
      </c>
    </row>
    <row r="2424" spans="1:17" ht="29.5" x14ac:dyDescent="0.7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0">
        <f t="shared" si="111"/>
        <v>42044.724953703699</v>
      </c>
      <c r="L2424" s="10">
        <f t="shared" si="112"/>
        <v>42074.683287037042</v>
      </c>
      <c r="M2424">
        <f t="shared" si="113"/>
        <v>2015</v>
      </c>
      <c r="N2424" t="b">
        <v>0</v>
      </c>
      <c r="O2424">
        <v>1</v>
      </c>
      <c r="P2424" t="b">
        <v>0</v>
      </c>
      <c r="Q2424" t="s">
        <v>8282</v>
      </c>
    </row>
    <row r="2425" spans="1:17" ht="44.25" x14ac:dyDescent="0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0">
        <f t="shared" si="111"/>
        <v>41974.704745370371</v>
      </c>
      <c r="L2425" s="10">
        <f t="shared" si="112"/>
        <v>42004.704745370371</v>
      </c>
      <c r="M2425">
        <f t="shared" si="113"/>
        <v>2014</v>
      </c>
      <c r="N2425" t="b">
        <v>0</v>
      </c>
      <c r="O2425">
        <v>1</v>
      </c>
      <c r="P2425" t="b">
        <v>0</v>
      </c>
      <c r="Q2425" t="s">
        <v>8282</v>
      </c>
    </row>
    <row r="2426" spans="1:17" ht="29.5" x14ac:dyDescent="0.7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0">
        <f t="shared" si="111"/>
        <v>41909.892453703702</v>
      </c>
      <c r="L2426" s="10">
        <f t="shared" si="112"/>
        <v>41939.892453703702</v>
      </c>
      <c r="M2426">
        <f t="shared" si="113"/>
        <v>2014</v>
      </c>
      <c r="N2426" t="b">
        <v>0</v>
      </c>
      <c r="O2426">
        <v>9</v>
      </c>
      <c r="P2426" t="b">
        <v>0</v>
      </c>
      <c r="Q2426" t="s">
        <v>8282</v>
      </c>
    </row>
    <row r="2427" spans="1:17" ht="59" x14ac:dyDescent="0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0">
        <f t="shared" si="111"/>
        <v>42502.913761574076</v>
      </c>
      <c r="L2427" s="10">
        <f t="shared" si="112"/>
        <v>42517.919444444444</v>
      </c>
      <c r="M2427">
        <f t="shared" si="113"/>
        <v>2016</v>
      </c>
      <c r="N2427" t="b">
        <v>0</v>
      </c>
      <c r="O2427">
        <v>1</v>
      </c>
      <c r="P2427" t="b">
        <v>0</v>
      </c>
      <c r="Q2427" t="s">
        <v>8282</v>
      </c>
    </row>
    <row r="2428" spans="1:17" ht="44.25" x14ac:dyDescent="0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0">
        <f t="shared" si="111"/>
        <v>42164.170046296291</v>
      </c>
      <c r="L2428" s="10">
        <f t="shared" si="112"/>
        <v>42224.170046296291</v>
      </c>
      <c r="M2428">
        <f t="shared" si="113"/>
        <v>2015</v>
      </c>
      <c r="N2428" t="b">
        <v>0</v>
      </c>
      <c r="O2428">
        <v>0</v>
      </c>
      <c r="P2428" t="b">
        <v>0</v>
      </c>
      <c r="Q2428" t="s">
        <v>8282</v>
      </c>
    </row>
    <row r="2429" spans="1:17" ht="29.5" x14ac:dyDescent="0.7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0">
        <f t="shared" si="111"/>
        <v>42412.318668981476</v>
      </c>
      <c r="L2429" s="10">
        <f t="shared" si="112"/>
        <v>42452.277002314819</v>
      </c>
      <c r="M2429">
        <f t="shared" si="113"/>
        <v>2016</v>
      </c>
      <c r="N2429" t="b">
        <v>0</v>
      </c>
      <c r="O2429">
        <v>1</v>
      </c>
      <c r="P2429" t="b">
        <v>0</v>
      </c>
      <c r="Q2429" t="s">
        <v>8282</v>
      </c>
    </row>
    <row r="2430" spans="1:17" ht="29.5" x14ac:dyDescent="0.7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0">
        <f t="shared" si="111"/>
        <v>42045.784155092595</v>
      </c>
      <c r="L2430" s="10">
        <f t="shared" si="112"/>
        <v>42075.742488425924</v>
      </c>
      <c r="M2430">
        <f t="shared" si="113"/>
        <v>2015</v>
      </c>
      <c r="N2430" t="b">
        <v>0</v>
      </c>
      <c r="O2430">
        <v>1</v>
      </c>
      <c r="P2430" t="b">
        <v>0</v>
      </c>
      <c r="Q2430" t="s">
        <v>8282</v>
      </c>
    </row>
    <row r="2431" spans="1:17" ht="44.25" x14ac:dyDescent="0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0">
        <f t="shared" si="111"/>
        <v>42734.879236111112</v>
      </c>
      <c r="L2431" s="10">
        <f t="shared" si="112"/>
        <v>42771.697222222225</v>
      </c>
      <c r="M2431">
        <f t="shared" si="113"/>
        <v>2017</v>
      </c>
      <c r="N2431" t="b">
        <v>0</v>
      </c>
      <c r="O2431">
        <v>4</v>
      </c>
      <c r="P2431" t="b">
        <v>0</v>
      </c>
      <c r="Q2431" t="s">
        <v>8282</v>
      </c>
    </row>
    <row r="2432" spans="1:17" ht="59" x14ac:dyDescent="0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0">
        <f t="shared" si="111"/>
        <v>42382.130833333329</v>
      </c>
      <c r="L2432" s="10">
        <f t="shared" si="112"/>
        <v>42412.130833333329</v>
      </c>
      <c r="M2432">
        <f t="shared" si="113"/>
        <v>2016</v>
      </c>
      <c r="N2432" t="b">
        <v>0</v>
      </c>
      <c r="O2432">
        <v>2</v>
      </c>
      <c r="P2432" t="b">
        <v>0</v>
      </c>
      <c r="Q2432" t="s">
        <v>8282</v>
      </c>
    </row>
    <row r="2433" spans="1:17" ht="29.5" x14ac:dyDescent="0.7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0">
        <f t="shared" si="111"/>
        <v>42489.099687499998</v>
      </c>
      <c r="L2433" s="10">
        <f t="shared" si="112"/>
        <v>42549.099687499998</v>
      </c>
      <c r="M2433">
        <f t="shared" si="113"/>
        <v>2016</v>
      </c>
      <c r="N2433" t="b">
        <v>0</v>
      </c>
      <c r="O2433">
        <v>2</v>
      </c>
      <c r="P2433" t="b">
        <v>0</v>
      </c>
      <c r="Q2433" t="s">
        <v>8282</v>
      </c>
    </row>
    <row r="2434" spans="1:17" ht="44.25" x14ac:dyDescent="0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0">
        <f t="shared" si="111"/>
        <v>42041.218715277777</v>
      </c>
      <c r="L2434" s="10">
        <f t="shared" si="112"/>
        <v>42071.218715277777</v>
      </c>
      <c r="M2434">
        <f t="shared" si="113"/>
        <v>2015</v>
      </c>
      <c r="N2434" t="b">
        <v>0</v>
      </c>
      <c r="O2434">
        <v>2</v>
      </c>
      <c r="P2434" t="b">
        <v>0</v>
      </c>
      <c r="Q2434" t="s">
        <v>8282</v>
      </c>
    </row>
    <row r="2435" spans="1:17" ht="59" x14ac:dyDescent="0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0">
        <f t="shared" ref="K2435:K2498" si="114">(((J2435/60)/60)/24)+DATE(1970,1,1)</f>
        <v>42397.89980324074</v>
      </c>
      <c r="L2435" s="10">
        <f t="shared" ref="L2435:L2498" si="115">(((I2435/60)/60)/24)+DATE(1970,1,1)</f>
        <v>42427.89980324074</v>
      </c>
      <c r="M2435">
        <f t="shared" ref="M2435:M2498" si="116">YEAR(L2435)</f>
        <v>2016</v>
      </c>
      <c r="N2435" t="b">
        <v>0</v>
      </c>
      <c r="O2435">
        <v>0</v>
      </c>
      <c r="P2435" t="b">
        <v>0</v>
      </c>
      <c r="Q2435" t="s">
        <v>8282</v>
      </c>
    </row>
    <row r="2436" spans="1:17" ht="44.25" x14ac:dyDescent="0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0">
        <f t="shared" si="114"/>
        <v>42180.18604166666</v>
      </c>
      <c r="L2436" s="10">
        <f t="shared" si="115"/>
        <v>42220.18604166666</v>
      </c>
      <c r="M2436">
        <f t="shared" si="116"/>
        <v>2015</v>
      </c>
      <c r="N2436" t="b">
        <v>0</v>
      </c>
      <c r="O2436">
        <v>2</v>
      </c>
      <c r="P2436" t="b">
        <v>0</v>
      </c>
      <c r="Q2436" t="s">
        <v>8282</v>
      </c>
    </row>
    <row r="2437" spans="1:17" ht="44.25" x14ac:dyDescent="0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0">
        <f t="shared" si="114"/>
        <v>42252.277615740735</v>
      </c>
      <c r="L2437" s="10">
        <f t="shared" si="115"/>
        <v>42282.277615740735</v>
      </c>
      <c r="M2437">
        <f t="shared" si="116"/>
        <v>2015</v>
      </c>
      <c r="N2437" t="b">
        <v>0</v>
      </c>
      <c r="O2437">
        <v>4</v>
      </c>
      <c r="P2437" t="b">
        <v>0</v>
      </c>
      <c r="Q2437" t="s">
        <v>8282</v>
      </c>
    </row>
    <row r="2438" spans="1:17" ht="59" x14ac:dyDescent="0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0">
        <f t="shared" si="114"/>
        <v>42338.615393518514</v>
      </c>
      <c r="L2438" s="10">
        <f t="shared" si="115"/>
        <v>42398.615393518514</v>
      </c>
      <c r="M2438">
        <f t="shared" si="116"/>
        <v>2016</v>
      </c>
      <c r="N2438" t="b">
        <v>0</v>
      </c>
      <c r="O2438">
        <v>2</v>
      </c>
      <c r="P2438" t="b">
        <v>0</v>
      </c>
      <c r="Q2438" t="s">
        <v>8282</v>
      </c>
    </row>
    <row r="2439" spans="1:17" ht="44.25" x14ac:dyDescent="0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0">
        <f t="shared" si="114"/>
        <v>42031.965138888889</v>
      </c>
      <c r="L2439" s="10">
        <f t="shared" si="115"/>
        <v>42080.75</v>
      </c>
      <c r="M2439">
        <f t="shared" si="116"/>
        <v>2015</v>
      </c>
      <c r="N2439" t="b">
        <v>0</v>
      </c>
      <c r="O2439">
        <v>0</v>
      </c>
      <c r="P2439" t="b">
        <v>0</v>
      </c>
      <c r="Q2439" t="s">
        <v>8282</v>
      </c>
    </row>
    <row r="2440" spans="1:17" ht="44.25" x14ac:dyDescent="0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0">
        <f t="shared" si="114"/>
        <v>42285.91506944444</v>
      </c>
      <c r="L2440" s="10">
        <f t="shared" si="115"/>
        <v>42345.956736111111</v>
      </c>
      <c r="M2440">
        <f t="shared" si="116"/>
        <v>2015</v>
      </c>
      <c r="N2440" t="b">
        <v>0</v>
      </c>
      <c r="O2440">
        <v>1</v>
      </c>
      <c r="P2440" t="b">
        <v>0</v>
      </c>
      <c r="Q2440" t="s">
        <v>8282</v>
      </c>
    </row>
    <row r="2441" spans="1:17" ht="59" x14ac:dyDescent="0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0">
        <f t="shared" si="114"/>
        <v>42265.818622685183</v>
      </c>
      <c r="L2441" s="10">
        <f t="shared" si="115"/>
        <v>42295.818622685183</v>
      </c>
      <c r="M2441">
        <f t="shared" si="116"/>
        <v>2015</v>
      </c>
      <c r="N2441" t="b">
        <v>0</v>
      </c>
      <c r="O2441">
        <v>0</v>
      </c>
      <c r="P2441" t="b">
        <v>0</v>
      </c>
      <c r="Q2441" t="s">
        <v>8282</v>
      </c>
    </row>
    <row r="2442" spans="1:17" ht="29.5" x14ac:dyDescent="0.7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0">
        <f t="shared" si="114"/>
        <v>42383.899456018517</v>
      </c>
      <c r="L2442" s="10">
        <f t="shared" si="115"/>
        <v>42413.899456018517</v>
      </c>
      <c r="M2442">
        <f t="shared" si="116"/>
        <v>2016</v>
      </c>
      <c r="N2442" t="b">
        <v>0</v>
      </c>
      <c r="O2442">
        <v>2</v>
      </c>
      <c r="P2442" t="b">
        <v>0</v>
      </c>
      <c r="Q2442" t="s">
        <v>8282</v>
      </c>
    </row>
    <row r="2443" spans="1:17" ht="29.5" x14ac:dyDescent="0.7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0">
        <f t="shared" si="114"/>
        <v>42187.125625000001</v>
      </c>
      <c r="L2443" s="10">
        <f t="shared" si="115"/>
        <v>42208.207638888889</v>
      </c>
      <c r="M2443">
        <f t="shared" si="116"/>
        <v>2015</v>
      </c>
      <c r="N2443" t="b">
        <v>0</v>
      </c>
      <c r="O2443">
        <v>109</v>
      </c>
      <c r="P2443" t="b">
        <v>1</v>
      </c>
      <c r="Q2443" t="s">
        <v>8296</v>
      </c>
    </row>
    <row r="2444" spans="1:17" ht="29.5" x14ac:dyDescent="0.7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0">
        <f t="shared" si="114"/>
        <v>42052.666990740734</v>
      </c>
      <c r="L2444" s="10">
        <f t="shared" si="115"/>
        <v>42082.625324074077</v>
      </c>
      <c r="M2444">
        <f t="shared" si="116"/>
        <v>2015</v>
      </c>
      <c r="N2444" t="b">
        <v>0</v>
      </c>
      <c r="O2444">
        <v>372</v>
      </c>
      <c r="P2444" t="b">
        <v>1</v>
      </c>
      <c r="Q2444" t="s">
        <v>8296</v>
      </c>
    </row>
    <row r="2445" spans="1:17" ht="59" x14ac:dyDescent="0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0">
        <f t="shared" si="114"/>
        <v>41836.625254629631</v>
      </c>
      <c r="L2445" s="10">
        <f t="shared" si="115"/>
        <v>41866.625254629631</v>
      </c>
      <c r="M2445">
        <f t="shared" si="116"/>
        <v>2014</v>
      </c>
      <c r="N2445" t="b">
        <v>0</v>
      </c>
      <c r="O2445">
        <v>311</v>
      </c>
      <c r="P2445" t="b">
        <v>1</v>
      </c>
      <c r="Q2445" t="s">
        <v>8296</v>
      </c>
    </row>
    <row r="2446" spans="1:17" ht="44.25" x14ac:dyDescent="0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0">
        <f t="shared" si="114"/>
        <v>42485.754525462966</v>
      </c>
      <c r="L2446" s="10">
        <f t="shared" si="115"/>
        <v>42515.754525462966</v>
      </c>
      <c r="M2446">
        <f t="shared" si="116"/>
        <v>2016</v>
      </c>
      <c r="N2446" t="b">
        <v>0</v>
      </c>
      <c r="O2446">
        <v>61</v>
      </c>
      <c r="P2446" t="b">
        <v>1</v>
      </c>
      <c r="Q2446" t="s">
        <v>8296</v>
      </c>
    </row>
    <row r="2447" spans="1:17" ht="59" x14ac:dyDescent="0.7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0">
        <f t="shared" si="114"/>
        <v>42243.190057870372</v>
      </c>
      <c r="L2447" s="10">
        <f t="shared" si="115"/>
        <v>42273.190057870372</v>
      </c>
      <c r="M2447">
        <f t="shared" si="116"/>
        <v>2015</v>
      </c>
      <c r="N2447" t="b">
        <v>0</v>
      </c>
      <c r="O2447">
        <v>115</v>
      </c>
      <c r="P2447" t="b">
        <v>1</v>
      </c>
      <c r="Q2447" t="s">
        <v>8296</v>
      </c>
    </row>
    <row r="2448" spans="1:17" ht="59" x14ac:dyDescent="0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0">
        <f t="shared" si="114"/>
        <v>42670.602673611109</v>
      </c>
      <c r="L2448" s="10">
        <f t="shared" si="115"/>
        <v>42700.64434027778</v>
      </c>
      <c r="M2448">
        <f t="shared" si="116"/>
        <v>2016</v>
      </c>
      <c r="N2448" t="b">
        <v>0</v>
      </c>
      <c r="O2448">
        <v>111</v>
      </c>
      <c r="P2448" t="b">
        <v>1</v>
      </c>
      <c r="Q2448" t="s">
        <v>8296</v>
      </c>
    </row>
    <row r="2449" spans="1:17" ht="59" x14ac:dyDescent="0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0">
        <f t="shared" si="114"/>
        <v>42654.469826388886</v>
      </c>
      <c r="L2449" s="10">
        <f t="shared" si="115"/>
        <v>42686.166666666672</v>
      </c>
      <c r="M2449">
        <f t="shared" si="116"/>
        <v>2016</v>
      </c>
      <c r="N2449" t="b">
        <v>0</v>
      </c>
      <c r="O2449">
        <v>337</v>
      </c>
      <c r="P2449" t="b">
        <v>1</v>
      </c>
      <c r="Q2449" t="s">
        <v>8296</v>
      </c>
    </row>
    <row r="2450" spans="1:17" ht="44.25" x14ac:dyDescent="0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0">
        <f t="shared" si="114"/>
        <v>42607.316122685181</v>
      </c>
      <c r="L2450" s="10">
        <f t="shared" si="115"/>
        <v>42613.233333333337</v>
      </c>
      <c r="M2450">
        <f t="shared" si="116"/>
        <v>2016</v>
      </c>
      <c r="N2450" t="b">
        <v>0</v>
      </c>
      <c r="O2450">
        <v>9</v>
      </c>
      <c r="P2450" t="b">
        <v>1</v>
      </c>
      <c r="Q2450" t="s">
        <v>8296</v>
      </c>
    </row>
    <row r="2451" spans="1:17" ht="44.25" x14ac:dyDescent="0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0">
        <f t="shared" si="114"/>
        <v>41943.142534722225</v>
      </c>
      <c r="L2451" s="10">
        <f t="shared" si="115"/>
        <v>41973.184201388889</v>
      </c>
      <c r="M2451">
        <f t="shared" si="116"/>
        <v>2014</v>
      </c>
      <c r="N2451" t="b">
        <v>0</v>
      </c>
      <c r="O2451">
        <v>120</v>
      </c>
      <c r="P2451" t="b">
        <v>1</v>
      </c>
      <c r="Q2451" t="s">
        <v>8296</v>
      </c>
    </row>
    <row r="2452" spans="1:17" ht="44.25" x14ac:dyDescent="0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0">
        <f t="shared" si="114"/>
        <v>41902.07240740741</v>
      </c>
      <c r="L2452" s="10">
        <f t="shared" si="115"/>
        <v>41940.132638888892</v>
      </c>
      <c r="M2452">
        <f t="shared" si="116"/>
        <v>2014</v>
      </c>
      <c r="N2452" t="b">
        <v>0</v>
      </c>
      <c r="O2452">
        <v>102</v>
      </c>
      <c r="P2452" t="b">
        <v>1</v>
      </c>
      <c r="Q2452" t="s">
        <v>8296</v>
      </c>
    </row>
    <row r="2453" spans="1:17" ht="44.25" x14ac:dyDescent="0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0">
        <f t="shared" si="114"/>
        <v>42779.908449074079</v>
      </c>
      <c r="L2453" s="10">
        <f t="shared" si="115"/>
        <v>42799.908449074079</v>
      </c>
      <c r="M2453">
        <f t="shared" si="116"/>
        <v>2017</v>
      </c>
      <c r="N2453" t="b">
        <v>0</v>
      </c>
      <c r="O2453">
        <v>186</v>
      </c>
      <c r="P2453" t="b">
        <v>1</v>
      </c>
      <c r="Q2453" t="s">
        <v>8296</v>
      </c>
    </row>
    <row r="2454" spans="1:17" ht="44.25" x14ac:dyDescent="0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0">
        <f t="shared" si="114"/>
        <v>42338.84375</v>
      </c>
      <c r="L2454" s="10">
        <f t="shared" si="115"/>
        <v>42367.958333333328</v>
      </c>
      <c r="M2454">
        <f t="shared" si="116"/>
        <v>2015</v>
      </c>
      <c r="N2454" t="b">
        <v>0</v>
      </c>
      <c r="O2454">
        <v>15</v>
      </c>
      <c r="P2454" t="b">
        <v>1</v>
      </c>
      <c r="Q2454" t="s">
        <v>8296</v>
      </c>
    </row>
    <row r="2455" spans="1:17" ht="44.25" x14ac:dyDescent="0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0">
        <f t="shared" si="114"/>
        <v>42738.692233796297</v>
      </c>
      <c r="L2455" s="10">
        <f t="shared" si="115"/>
        <v>42768.692233796297</v>
      </c>
      <c r="M2455">
        <f t="shared" si="116"/>
        <v>2017</v>
      </c>
      <c r="N2455" t="b">
        <v>0</v>
      </c>
      <c r="O2455">
        <v>67</v>
      </c>
      <c r="P2455" t="b">
        <v>1</v>
      </c>
      <c r="Q2455" t="s">
        <v>8296</v>
      </c>
    </row>
    <row r="2456" spans="1:17" ht="44.25" x14ac:dyDescent="0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0">
        <f t="shared" si="114"/>
        <v>42770.201481481476</v>
      </c>
      <c r="L2456" s="10">
        <f t="shared" si="115"/>
        <v>42805.201481481476</v>
      </c>
      <c r="M2456">
        <f t="shared" si="116"/>
        <v>2017</v>
      </c>
      <c r="N2456" t="b">
        <v>0</v>
      </c>
      <c r="O2456">
        <v>130</v>
      </c>
      <c r="P2456" t="b">
        <v>1</v>
      </c>
      <c r="Q2456" t="s">
        <v>8296</v>
      </c>
    </row>
    <row r="2457" spans="1:17" ht="44.25" x14ac:dyDescent="0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0">
        <f t="shared" si="114"/>
        <v>42452.781828703708</v>
      </c>
      <c r="L2457" s="10">
        <f t="shared" si="115"/>
        <v>42480.781828703708</v>
      </c>
      <c r="M2457">
        <f t="shared" si="116"/>
        <v>2016</v>
      </c>
      <c r="N2457" t="b">
        <v>0</v>
      </c>
      <c r="O2457">
        <v>16</v>
      </c>
      <c r="P2457" t="b">
        <v>1</v>
      </c>
      <c r="Q2457" t="s">
        <v>8296</v>
      </c>
    </row>
    <row r="2458" spans="1:17" ht="44.25" x14ac:dyDescent="0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0">
        <f t="shared" si="114"/>
        <v>42761.961099537039</v>
      </c>
      <c r="L2458" s="10">
        <f t="shared" si="115"/>
        <v>42791.961099537039</v>
      </c>
      <c r="M2458">
        <f t="shared" si="116"/>
        <v>2017</v>
      </c>
      <c r="N2458" t="b">
        <v>0</v>
      </c>
      <c r="O2458">
        <v>67</v>
      </c>
      <c r="P2458" t="b">
        <v>1</v>
      </c>
      <c r="Q2458" t="s">
        <v>8296</v>
      </c>
    </row>
    <row r="2459" spans="1:17" ht="44.25" x14ac:dyDescent="0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0">
        <f t="shared" si="114"/>
        <v>42423.602500000001</v>
      </c>
      <c r="L2459" s="10">
        <f t="shared" si="115"/>
        <v>42453.560833333337</v>
      </c>
      <c r="M2459">
        <f t="shared" si="116"/>
        <v>2016</v>
      </c>
      <c r="N2459" t="b">
        <v>0</v>
      </c>
      <c r="O2459">
        <v>124</v>
      </c>
      <c r="P2459" t="b">
        <v>1</v>
      </c>
      <c r="Q2459" t="s">
        <v>8296</v>
      </c>
    </row>
    <row r="2460" spans="1:17" ht="59" x14ac:dyDescent="0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0">
        <f t="shared" si="114"/>
        <v>42495.871736111112</v>
      </c>
      <c r="L2460" s="10">
        <f t="shared" si="115"/>
        <v>42530.791666666672</v>
      </c>
      <c r="M2460">
        <f t="shared" si="116"/>
        <v>2016</v>
      </c>
      <c r="N2460" t="b">
        <v>0</v>
      </c>
      <c r="O2460">
        <v>80</v>
      </c>
      <c r="P2460" t="b">
        <v>1</v>
      </c>
      <c r="Q2460" t="s">
        <v>8296</v>
      </c>
    </row>
    <row r="2461" spans="1:17" ht="59" x14ac:dyDescent="0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0">
        <f t="shared" si="114"/>
        <v>42407.637557870374</v>
      </c>
      <c r="L2461" s="10">
        <f t="shared" si="115"/>
        <v>42452.595891203702</v>
      </c>
      <c r="M2461">
        <f t="shared" si="116"/>
        <v>2016</v>
      </c>
      <c r="N2461" t="b">
        <v>0</v>
      </c>
      <c r="O2461">
        <v>282</v>
      </c>
      <c r="P2461" t="b">
        <v>1</v>
      </c>
      <c r="Q2461" t="s">
        <v>8296</v>
      </c>
    </row>
    <row r="2462" spans="1:17" ht="44.25" x14ac:dyDescent="0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0">
        <f t="shared" si="114"/>
        <v>42704.187118055561</v>
      </c>
      <c r="L2462" s="10">
        <f t="shared" si="115"/>
        <v>42738.178472222222</v>
      </c>
      <c r="M2462">
        <f t="shared" si="116"/>
        <v>2017</v>
      </c>
      <c r="N2462" t="b">
        <v>0</v>
      </c>
      <c r="O2462">
        <v>68</v>
      </c>
      <c r="P2462" t="b">
        <v>1</v>
      </c>
      <c r="Q2462" t="s">
        <v>8296</v>
      </c>
    </row>
    <row r="2463" spans="1:17" ht="44.25" x14ac:dyDescent="0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0">
        <f t="shared" si="114"/>
        <v>40784.012696759259</v>
      </c>
      <c r="L2463" s="10">
        <f t="shared" si="115"/>
        <v>40817.125</v>
      </c>
      <c r="M2463">
        <f t="shared" si="116"/>
        <v>2011</v>
      </c>
      <c r="N2463" t="b">
        <v>0</v>
      </c>
      <c r="O2463">
        <v>86</v>
      </c>
      <c r="P2463" t="b">
        <v>1</v>
      </c>
      <c r="Q2463" t="s">
        <v>8277</v>
      </c>
    </row>
    <row r="2464" spans="1:17" ht="44.25" x14ac:dyDescent="0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0">
        <f t="shared" si="114"/>
        <v>41089.186296296299</v>
      </c>
      <c r="L2464" s="10">
        <f t="shared" si="115"/>
        <v>41109.186296296299</v>
      </c>
      <c r="M2464">
        <f t="shared" si="116"/>
        <v>2012</v>
      </c>
      <c r="N2464" t="b">
        <v>0</v>
      </c>
      <c r="O2464">
        <v>115</v>
      </c>
      <c r="P2464" t="b">
        <v>1</v>
      </c>
      <c r="Q2464" t="s">
        <v>8277</v>
      </c>
    </row>
    <row r="2465" spans="1:17" x14ac:dyDescent="0.7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0">
        <f t="shared" si="114"/>
        <v>41341.111400462964</v>
      </c>
      <c r="L2465" s="10">
        <f t="shared" si="115"/>
        <v>41380.791666666664</v>
      </c>
      <c r="M2465">
        <f t="shared" si="116"/>
        <v>2013</v>
      </c>
      <c r="N2465" t="b">
        <v>0</v>
      </c>
      <c r="O2465">
        <v>75</v>
      </c>
      <c r="P2465" t="b">
        <v>1</v>
      </c>
      <c r="Q2465" t="s">
        <v>8277</v>
      </c>
    </row>
    <row r="2466" spans="1:17" ht="44.25" x14ac:dyDescent="0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0">
        <f t="shared" si="114"/>
        <v>42248.90042824074</v>
      </c>
      <c r="L2466" s="10">
        <f t="shared" si="115"/>
        <v>42277.811805555553</v>
      </c>
      <c r="M2466">
        <f t="shared" si="116"/>
        <v>2015</v>
      </c>
      <c r="N2466" t="b">
        <v>0</v>
      </c>
      <c r="O2466">
        <v>43</v>
      </c>
      <c r="P2466" t="b">
        <v>1</v>
      </c>
      <c r="Q2466" t="s">
        <v>8277</v>
      </c>
    </row>
    <row r="2467" spans="1:17" ht="44.25" x14ac:dyDescent="0.7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0">
        <f t="shared" si="114"/>
        <v>41145.719305555554</v>
      </c>
      <c r="L2467" s="10">
        <f t="shared" si="115"/>
        <v>41175.719305555554</v>
      </c>
      <c r="M2467">
        <f t="shared" si="116"/>
        <v>2012</v>
      </c>
      <c r="N2467" t="b">
        <v>0</v>
      </c>
      <c r="O2467">
        <v>48</v>
      </c>
      <c r="P2467" t="b">
        <v>1</v>
      </c>
      <c r="Q2467" t="s">
        <v>8277</v>
      </c>
    </row>
    <row r="2468" spans="1:17" ht="44.25" x14ac:dyDescent="0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0">
        <f t="shared" si="114"/>
        <v>41373.102465277778</v>
      </c>
      <c r="L2468" s="10">
        <f t="shared" si="115"/>
        <v>41403.102465277778</v>
      </c>
      <c r="M2468">
        <f t="shared" si="116"/>
        <v>2013</v>
      </c>
      <c r="N2468" t="b">
        <v>0</v>
      </c>
      <c r="O2468">
        <v>52</v>
      </c>
      <c r="P2468" t="b">
        <v>1</v>
      </c>
      <c r="Q2468" t="s">
        <v>8277</v>
      </c>
    </row>
    <row r="2469" spans="1:17" ht="44.25" x14ac:dyDescent="0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0">
        <f t="shared" si="114"/>
        <v>41025.874201388891</v>
      </c>
      <c r="L2469" s="10">
        <f t="shared" si="115"/>
        <v>41039.708333333336</v>
      </c>
      <c r="M2469">
        <f t="shared" si="116"/>
        <v>2012</v>
      </c>
      <c r="N2469" t="b">
        <v>0</v>
      </c>
      <c r="O2469">
        <v>43</v>
      </c>
      <c r="P2469" t="b">
        <v>1</v>
      </c>
      <c r="Q2469" t="s">
        <v>8277</v>
      </c>
    </row>
    <row r="2470" spans="1:17" ht="44.25" x14ac:dyDescent="0.7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0">
        <f t="shared" si="114"/>
        <v>41174.154178240737</v>
      </c>
      <c r="L2470" s="10">
        <f t="shared" si="115"/>
        <v>41210.208333333336</v>
      </c>
      <c r="M2470">
        <f t="shared" si="116"/>
        <v>2012</v>
      </c>
      <c r="N2470" t="b">
        <v>0</v>
      </c>
      <c r="O2470">
        <v>58</v>
      </c>
      <c r="P2470" t="b">
        <v>1</v>
      </c>
      <c r="Q2470" t="s">
        <v>8277</v>
      </c>
    </row>
    <row r="2471" spans="1:17" ht="44.25" x14ac:dyDescent="0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0">
        <f t="shared" si="114"/>
        <v>40557.429733796293</v>
      </c>
      <c r="L2471" s="10">
        <f t="shared" si="115"/>
        <v>40582.429733796293</v>
      </c>
      <c r="M2471">
        <f t="shared" si="116"/>
        <v>2011</v>
      </c>
      <c r="N2471" t="b">
        <v>0</v>
      </c>
      <c r="O2471">
        <v>47</v>
      </c>
      <c r="P2471" t="b">
        <v>1</v>
      </c>
      <c r="Q2471" t="s">
        <v>8277</v>
      </c>
    </row>
    <row r="2472" spans="1:17" ht="44.25" x14ac:dyDescent="0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0">
        <f t="shared" si="114"/>
        <v>41023.07471064815</v>
      </c>
      <c r="L2472" s="10">
        <f t="shared" si="115"/>
        <v>41053.07471064815</v>
      </c>
      <c r="M2472">
        <f t="shared" si="116"/>
        <v>2012</v>
      </c>
      <c r="N2472" t="b">
        <v>0</v>
      </c>
      <c r="O2472">
        <v>36</v>
      </c>
      <c r="P2472" t="b">
        <v>1</v>
      </c>
      <c r="Q2472" t="s">
        <v>8277</v>
      </c>
    </row>
    <row r="2473" spans="1:17" ht="59" x14ac:dyDescent="0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0">
        <f t="shared" si="114"/>
        <v>40893.992962962962</v>
      </c>
      <c r="L2473" s="10">
        <f t="shared" si="115"/>
        <v>40933.992962962962</v>
      </c>
      <c r="M2473">
        <f t="shared" si="116"/>
        <v>2012</v>
      </c>
      <c r="N2473" t="b">
        <v>0</v>
      </c>
      <c r="O2473">
        <v>17</v>
      </c>
      <c r="P2473" t="b">
        <v>1</v>
      </c>
      <c r="Q2473" t="s">
        <v>8277</v>
      </c>
    </row>
    <row r="2474" spans="1:17" ht="59" x14ac:dyDescent="0.7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0">
        <f t="shared" si="114"/>
        <v>40354.11550925926</v>
      </c>
      <c r="L2474" s="10">
        <f t="shared" si="115"/>
        <v>40425.043749999997</v>
      </c>
      <c r="M2474">
        <f t="shared" si="116"/>
        <v>2010</v>
      </c>
      <c r="N2474" t="b">
        <v>0</v>
      </c>
      <c r="O2474">
        <v>104</v>
      </c>
      <c r="P2474" t="b">
        <v>1</v>
      </c>
      <c r="Q2474" t="s">
        <v>8277</v>
      </c>
    </row>
    <row r="2475" spans="1:17" ht="44.25" x14ac:dyDescent="0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0">
        <f t="shared" si="114"/>
        <v>41193.748483796298</v>
      </c>
      <c r="L2475" s="10">
        <f t="shared" si="115"/>
        <v>41223.790150462963</v>
      </c>
      <c r="M2475">
        <f t="shared" si="116"/>
        <v>2012</v>
      </c>
      <c r="N2475" t="b">
        <v>0</v>
      </c>
      <c r="O2475">
        <v>47</v>
      </c>
      <c r="P2475" t="b">
        <v>1</v>
      </c>
      <c r="Q2475" t="s">
        <v>8277</v>
      </c>
    </row>
    <row r="2476" spans="1:17" ht="59" x14ac:dyDescent="0.7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0">
        <f t="shared" si="114"/>
        <v>40417.011296296296</v>
      </c>
      <c r="L2476" s="10">
        <f t="shared" si="115"/>
        <v>40462.011296296296</v>
      </c>
      <c r="M2476">
        <f t="shared" si="116"/>
        <v>2010</v>
      </c>
      <c r="N2476" t="b">
        <v>0</v>
      </c>
      <c r="O2476">
        <v>38</v>
      </c>
      <c r="P2476" t="b">
        <v>1</v>
      </c>
      <c r="Q2476" t="s">
        <v>8277</v>
      </c>
    </row>
    <row r="2477" spans="1:17" ht="29.5" x14ac:dyDescent="0.7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0">
        <f t="shared" si="114"/>
        <v>40310.287673611114</v>
      </c>
      <c r="L2477" s="10">
        <f t="shared" si="115"/>
        <v>40369.916666666664</v>
      </c>
      <c r="M2477">
        <f t="shared" si="116"/>
        <v>2010</v>
      </c>
      <c r="N2477" t="b">
        <v>0</v>
      </c>
      <c r="O2477">
        <v>81</v>
      </c>
      <c r="P2477" t="b">
        <v>1</v>
      </c>
      <c r="Q2477" t="s">
        <v>8277</v>
      </c>
    </row>
    <row r="2478" spans="1:17" ht="44.25" x14ac:dyDescent="0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0">
        <f t="shared" si="114"/>
        <v>41913.328356481477</v>
      </c>
      <c r="L2478" s="10">
        <f t="shared" si="115"/>
        <v>41946.370023148149</v>
      </c>
      <c r="M2478">
        <f t="shared" si="116"/>
        <v>2014</v>
      </c>
      <c r="N2478" t="b">
        <v>0</v>
      </c>
      <c r="O2478">
        <v>55</v>
      </c>
      <c r="P2478" t="b">
        <v>1</v>
      </c>
      <c r="Q2478" t="s">
        <v>8277</v>
      </c>
    </row>
    <row r="2479" spans="1:17" ht="29.5" x14ac:dyDescent="0.7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0">
        <f t="shared" si="114"/>
        <v>41088.691493055558</v>
      </c>
      <c r="L2479" s="10">
        <f t="shared" si="115"/>
        <v>41133.691493055558</v>
      </c>
      <c r="M2479">
        <f t="shared" si="116"/>
        <v>2012</v>
      </c>
      <c r="N2479" t="b">
        <v>0</v>
      </c>
      <c r="O2479">
        <v>41</v>
      </c>
      <c r="P2479" t="b">
        <v>1</v>
      </c>
      <c r="Q2479" t="s">
        <v>8277</v>
      </c>
    </row>
    <row r="2480" spans="1:17" ht="44.25" x14ac:dyDescent="0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0">
        <f t="shared" si="114"/>
        <v>41257.950381944444</v>
      </c>
      <c r="L2480" s="10">
        <f t="shared" si="115"/>
        <v>41287.950381944444</v>
      </c>
      <c r="M2480">
        <f t="shared" si="116"/>
        <v>2013</v>
      </c>
      <c r="N2480" t="b">
        <v>0</v>
      </c>
      <c r="O2480">
        <v>79</v>
      </c>
      <c r="P2480" t="b">
        <v>1</v>
      </c>
      <c r="Q2480" t="s">
        <v>8277</v>
      </c>
    </row>
    <row r="2481" spans="1:17" ht="29.5" x14ac:dyDescent="0.7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0">
        <f t="shared" si="114"/>
        <v>41107.726782407408</v>
      </c>
      <c r="L2481" s="10">
        <f t="shared" si="115"/>
        <v>41118.083333333336</v>
      </c>
      <c r="M2481">
        <f t="shared" si="116"/>
        <v>2012</v>
      </c>
      <c r="N2481" t="b">
        <v>0</v>
      </c>
      <c r="O2481">
        <v>16</v>
      </c>
      <c r="P2481" t="b">
        <v>1</v>
      </c>
      <c r="Q2481" t="s">
        <v>8277</v>
      </c>
    </row>
    <row r="2482" spans="1:17" ht="44.25" x14ac:dyDescent="0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0">
        <f t="shared" si="114"/>
        <v>42227.936157407406</v>
      </c>
      <c r="L2482" s="10">
        <f t="shared" si="115"/>
        <v>42287.936157407406</v>
      </c>
      <c r="M2482">
        <f t="shared" si="116"/>
        <v>2015</v>
      </c>
      <c r="N2482" t="b">
        <v>0</v>
      </c>
      <c r="O2482">
        <v>8</v>
      </c>
      <c r="P2482" t="b">
        <v>1</v>
      </c>
      <c r="Q2482" t="s">
        <v>8277</v>
      </c>
    </row>
    <row r="2483" spans="1:17" ht="44.25" x14ac:dyDescent="0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0">
        <f t="shared" si="114"/>
        <v>40999.645925925928</v>
      </c>
      <c r="L2483" s="10">
        <f t="shared" si="115"/>
        <v>41029.645925925928</v>
      </c>
      <c r="M2483">
        <f t="shared" si="116"/>
        <v>2012</v>
      </c>
      <c r="N2483" t="b">
        <v>0</v>
      </c>
      <c r="O2483">
        <v>95</v>
      </c>
      <c r="P2483" t="b">
        <v>1</v>
      </c>
      <c r="Q2483" t="s">
        <v>8277</v>
      </c>
    </row>
    <row r="2484" spans="1:17" ht="44.25" x14ac:dyDescent="0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0">
        <f t="shared" si="114"/>
        <v>40711.782210648147</v>
      </c>
      <c r="L2484" s="10">
        <f t="shared" si="115"/>
        <v>40756.782210648147</v>
      </c>
      <c r="M2484">
        <f t="shared" si="116"/>
        <v>2011</v>
      </c>
      <c r="N2484" t="b">
        <v>0</v>
      </c>
      <c r="O2484">
        <v>25</v>
      </c>
      <c r="P2484" t="b">
        <v>1</v>
      </c>
      <c r="Q2484" t="s">
        <v>8277</v>
      </c>
    </row>
    <row r="2485" spans="1:17" ht="44.25" x14ac:dyDescent="0.7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0">
        <f t="shared" si="114"/>
        <v>40970.750034722223</v>
      </c>
      <c r="L2485" s="10">
        <f t="shared" si="115"/>
        <v>41030.708368055559</v>
      </c>
      <c r="M2485">
        <f t="shared" si="116"/>
        <v>2012</v>
      </c>
      <c r="N2485" t="b">
        <v>0</v>
      </c>
      <c r="O2485">
        <v>19</v>
      </c>
      <c r="P2485" t="b">
        <v>1</v>
      </c>
      <c r="Q2485" t="s">
        <v>8277</v>
      </c>
    </row>
    <row r="2486" spans="1:17" ht="59" x14ac:dyDescent="0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0">
        <f t="shared" si="114"/>
        <v>40771.916701388887</v>
      </c>
      <c r="L2486" s="10">
        <f t="shared" si="115"/>
        <v>40801.916701388887</v>
      </c>
      <c r="M2486">
        <f t="shared" si="116"/>
        <v>2011</v>
      </c>
      <c r="N2486" t="b">
        <v>0</v>
      </c>
      <c r="O2486">
        <v>90</v>
      </c>
      <c r="P2486" t="b">
        <v>1</v>
      </c>
      <c r="Q2486" t="s">
        <v>8277</v>
      </c>
    </row>
    <row r="2487" spans="1:17" ht="44.25" x14ac:dyDescent="0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0">
        <f t="shared" si="114"/>
        <v>40793.998599537037</v>
      </c>
      <c r="L2487" s="10">
        <f t="shared" si="115"/>
        <v>40828.998599537037</v>
      </c>
      <c r="M2487">
        <f t="shared" si="116"/>
        <v>2011</v>
      </c>
      <c r="N2487" t="b">
        <v>0</v>
      </c>
      <c r="O2487">
        <v>41</v>
      </c>
      <c r="P2487" t="b">
        <v>1</v>
      </c>
      <c r="Q2487" t="s">
        <v>8277</v>
      </c>
    </row>
    <row r="2488" spans="1:17" ht="44.25" x14ac:dyDescent="0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0">
        <f t="shared" si="114"/>
        <v>40991.708055555559</v>
      </c>
      <c r="L2488" s="10">
        <f t="shared" si="115"/>
        <v>41021.708055555559</v>
      </c>
      <c r="M2488">
        <f t="shared" si="116"/>
        <v>2012</v>
      </c>
      <c r="N2488" t="b">
        <v>0</v>
      </c>
      <c r="O2488">
        <v>30</v>
      </c>
      <c r="P2488" t="b">
        <v>1</v>
      </c>
      <c r="Q2488" t="s">
        <v>8277</v>
      </c>
    </row>
    <row r="2489" spans="1:17" ht="44.25" x14ac:dyDescent="0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0">
        <f t="shared" si="114"/>
        <v>41026.083298611113</v>
      </c>
      <c r="L2489" s="10">
        <f t="shared" si="115"/>
        <v>41056.083298611113</v>
      </c>
      <c r="M2489">
        <f t="shared" si="116"/>
        <v>2012</v>
      </c>
      <c r="N2489" t="b">
        <v>0</v>
      </c>
      <c r="O2489">
        <v>38</v>
      </c>
      <c r="P2489" t="b">
        <v>1</v>
      </c>
      <c r="Q2489" t="s">
        <v>8277</v>
      </c>
    </row>
    <row r="2490" spans="1:17" ht="59" x14ac:dyDescent="0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0">
        <f t="shared" si="114"/>
        <v>40833.633194444446</v>
      </c>
      <c r="L2490" s="10">
        <f t="shared" si="115"/>
        <v>40863.674861111111</v>
      </c>
      <c r="M2490">
        <f t="shared" si="116"/>
        <v>2011</v>
      </c>
      <c r="N2490" t="b">
        <v>0</v>
      </c>
      <c r="O2490">
        <v>65</v>
      </c>
      <c r="P2490" t="b">
        <v>1</v>
      </c>
      <c r="Q2490" t="s">
        <v>8277</v>
      </c>
    </row>
    <row r="2491" spans="1:17" ht="44.25" x14ac:dyDescent="0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0">
        <f t="shared" si="114"/>
        <v>41373.690266203703</v>
      </c>
      <c r="L2491" s="10">
        <f t="shared" si="115"/>
        <v>41403.690266203703</v>
      </c>
      <c r="M2491">
        <f t="shared" si="116"/>
        <v>2013</v>
      </c>
      <c r="N2491" t="b">
        <v>0</v>
      </c>
      <c r="O2491">
        <v>75</v>
      </c>
      <c r="P2491" t="b">
        <v>1</v>
      </c>
      <c r="Q2491" t="s">
        <v>8277</v>
      </c>
    </row>
    <row r="2492" spans="1:17" ht="44.25" x14ac:dyDescent="0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0">
        <f t="shared" si="114"/>
        <v>41023.227731481478</v>
      </c>
      <c r="L2492" s="10">
        <f t="shared" si="115"/>
        <v>41083.227731481478</v>
      </c>
      <c r="M2492">
        <f t="shared" si="116"/>
        <v>2012</v>
      </c>
      <c r="N2492" t="b">
        <v>0</v>
      </c>
      <c r="O2492">
        <v>16</v>
      </c>
      <c r="P2492" t="b">
        <v>1</v>
      </c>
      <c r="Q2492" t="s">
        <v>8277</v>
      </c>
    </row>
    <row r="2493" spans="1:17" ht="44.25" x14ac:dyDescent="0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0">
        <f t="shared" si="114"/>
        <v>40542.839282407411</v>
      </c>
      <c r="L2493" s="10">
        <f t="shared" si="115"/>
        <v>40559.07708333333</v>
      </c>
      <c r="M2493">
        <f t="shared" si="116"/>
        <v>2011</v>
      </c>
      <c r="N2493" t="b">
        <v>0</v>
      </c>
      <c r="O2493">
        <v>10</v>
      </c>
      <c r="P2493" t="b">
        <v>1</v>
      </c>
      <c r="Q2493" t="s">
        <v>8277</v>
      </c>
    </row>
    <row r="2494" spans="1:17" ht="29.5" x14ac:dyDescent="0.7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0">
        <f t="shared" si="114"/>
        <v>41024.985972222225</v>
      </c>
      <c r="L2494" s="10">
        <f t="shared" si="115"/>
        <v>41076.415972222225</v>
      </c>
      <c r="M2494">
        <f t="shared" si="116"/>
        <v>2012</v>
      </c>
      <c r="N2494" t="b">
        <v>0</v>
      </c>
      <c r="O2494">
        <v>27</v>
      </c>
      <c r="P2494" t="b">
        <v>1</v>
      </c>
      <c r="Q2494" t="s">
        <v>8277</v>
      </c>
    </row>
    <row r="2495" spans="1:17" ht="44.25" x14ac:dyDescent="0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0">
        <f t="shared" si="114"/>
        <v>41348.168287037035</v>
      </c>
      <c r="L2495" s="10">
        <f t="shared" si="115"/>
        <v>41393.168287037035</v>
      </c>
      <c r="M2495">
        <f t="shared" si="116"/>
        <v>2013</v>
      </c>
      <c r="N2495" t="b">
        <v>0</v>
      </c>
      <c r="O2495">
        <v>259</v>
      </c>
      <c r="P2495" t="b">
        <v>1</v>
      </c>
      <c r="Q2495" t="s">
        <v>8277</v>
      </c>
    </row>
    <row r="2496" spans="1:17" ht="44.25" x14ac:dyDescent="0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0">
        <f t="shared" si="114"/>
        <v>41022.645185185182</v>
      </c>
      <c r="L2496" s="10">
        <f t="shared" si="115"/>
        <v>41052.645185185182</v>
      </c>
      <c r="M2496">
        <f t="shared" si="116"/>
        <v>2012</v>
      </c>
      <c r="N2496" t="b">
        <v>0</v>
      </c>
      <c r="O2496">
        <v>39</v>
      </c>
      <c r="P2496" t="b">
        <v>1</v>
      </c>
      <c r="Q2496" t="s">
        <v>8277</v>
      </c>
    </row>
    <row r="2497" spans="1:17" ht="44.25" x14ac:dyDescent="0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0">
        <f t="shared" si="114"/>
        <v>41036.946469907409</v>
      </c>
      <c r="L2497" s="10">
        <f t="shared" si="115"/>
        <v>41066.946469907409</v>
      </c>
      <c r="M2497">
        <f t="shared" si="116"/>
        <v>2012</v>
      </c>
      <c r="N2497" t="b">
        <v>0</v>
      </c>
      <c r="O2497">
        <v>42</v>
      </c>
      <c r="P2497" t="b">
        <v>1</v>
      </c>
      <c r="Q2497" t="s">
        <v>8277</v>
      </c>
    </row>
    <row r="2498" spans="1:17" ht="29.5" x14ac:dyDescent="0.7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0">
        <f t="shared" si="114"/>
        <v>41327.996435185189</v>
      </c>
      <c r="L2498" s="10">
        <f t="shared" si="115"/>
        <v>41362.954768518517</v>
      </c>
      <c r="M2498">
        <f t="shared" si="116"/>
        <v>2013</v>
      </c>
      <c r="N2498" t="b">
        <v>0</v>
      </c>
      <c r="O2498">
        <v>10</v>
      </c>
      <c r="P2498" t="b">
        <v>1</v>
      </c>
      <c r="Q2498" t="s">
        <v>8277</v>
      </c>
    </row>
    <row r="2499" spans="1:17" ht="44.25" x14ac:dyDescent="0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0">
        <f t="shared" ref="K2499:K2562" si="117">(((J2499/60)/60)/24)+DATE(1970,1,1)</f>
        <v>40730.878912037035</v>
      </c>
      <c r="L2499" s="10">
        <f t="shared" ref="L2499:L2562" si="118">(((I2499/60)/60)/24)+DATE(1970,1,1)</f>
        <v>40760.878912037035</v>
      </c>
      <c r="M2499">
        <f t="shared" ref="M2499:M2562" si="119">YEAR(L2499)</f>
        <v>2011</v>
      </c>
      <c r="N2499" t="b">
        <v>0</v>
      </c>
      <c r="O2499">
        <v>56</v>
      </c>
      <c r="P2499" t="b">
        <v>1</v>
      </c>
      <c r="Q2499" t="s">
        <v>8277</v>
      </c>
    </row>
    <row r="2500" spans="1:17" ht="44.25" x14ac:dyDescent="0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0">
        <f t="shared" si="117"/>
        <v>42017.967442129629</v>
      </c>
      <c r="L2500" s="10">
        <f t="shared" si="118"/>
        <v>42031.967442129629</v>
      </c>
      <c r="M2500">
        <f t="shared" si="119"/>
        <v>2015</v>
      </c>
      <c r="N2500" t="b">
        <v>0</v>
      </c>
      <c r="O2500">
        <v>20</v>
      </c>
      <c r="P2500" t="b">
        <v>1</v>
      </c>
      <c r="Q2500" t="s">
        <v>8277</v>
      </c>
    </row>
    <row r="2501" spans="1:17" ht="44.25" x14ac:dyDescent="0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0">
        <f t="shared" si="117"/>
        <v>41226.648576388885</v>
      </c>
      <c r="L2501" s="10">
        <f t="shared" si="118"/>
        <v>41274.75</v>
      </c>
      <c r="M2501">
        <f t="shared" si="119"/>
        <v>2012</v>
      </c>
      <c r="N2501" t="b">
        <v>0</v>
      </c>
      <c r="O2501">
        <v>170</v>
      </c>
      <c r="P2501" t="b">
        <v>1</v>
      </c>
      <c r="Q2501" t="s">
        <v>8277</v>
      </c>
    </row>
    <row r="2502" spans="1:17" ht="44.25" x14ac:dyDescent="0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0">
        <f t="shared" si="117"/>
        <v>41053.772858796299</v>
      </c>
      <c r="L2502" s="10">
        <f t="shared" si="118"/>
        <v>41083.772858796299</v>
      </c>
      <c r="M2502">
        <f t="shared" si="119"/>
        <v>2012</v>
      </c>
      <c r="N2502" t="b">
        <v>0</v>
      </c>
      <c r="O2502">
        <v>29</v>
      </c>
      <c r="P2502" t="b">
        <v>1</v>
      </c>
      <c r="Q2502" t="s">
        <v>8277</v>
      </c>
    </row>
    <row r="2503" spans="1:17" ht="44.25" x14ac:dyDescent="0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0">
        <f t="shared" si="117"/>
        <v>42244.776666666665</v>
      </c>
      <c r="L2503" s="10">
        <f t="shared" si="118"/>
        <v>42274.776666666665</v>
      </c>
      <c r="M2503">
        <f t="shared" si="119"/>
        <v>2015</v>
      </c>
      <c r="N2503" t="b">
        <v>0</v>
      </c>
      <c r="O2503">
        <v>7</v>
      </c>
      <c r="P2503" t="b">
        <v>0</v>
      </c>
      <c r="Q2503" t="s">
        <v>8297</v>
      </c>
    </row>
    <row r="2504" spans="1:17" ht="59" x14ac:dyDescent="0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0">
        <f t="shared" si="117"/>
        <v>41858.825439814813</v>
      </c>
      <c r="L2504" s="10">
        <f t="shared" si="118"/>
        <v>41903.825439814813</v>
      </c>
      <c r="M2504">
        <f t="shared" si="119"/>
        <v>2014</v>
      </c>
      <c r="N2504" t="b">
        <v>0</v>
      </c>
      <c r="O2504">
        <v>5</v>
      </c>
      <c r="P2504" t="b">
        <v>0</v>
      </c>
      <c r="Q2504" t="s">
        <v>8297</v>
      </c>
    </row>
    <row r="2505" spans="1:17" ht="44.25" x14ac:dyDescent="0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0">
        <f t="shared" si="117"/>
        <v>42498.899398148147</v>
      </c>
      <c r="L2505" s="10">
        <f t="shared" si="118"/>
        <v>42528.879166666666</v>
      </c>
      <c r="M2505">
        <f t="shared" si="119"/>
        <v>2016</v>
      </c>
      <c r="N2505" t="b">
        <v>0</v>
      </c>
      <c r="O2505">
        <v>0</v>
      </c>
      <c r="P2505" t="b">
        <v>0</v>
      </c>
      <c r="Q2505" t="s">
        <v>8297</v>
      </c>
    </row>
    <row r="2506" spans="1:17" ht="29.5" x14ac:dyDescent="0.7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0">
        <f t="shared" si="117"/>
        <v>41928.015439814815</v>
      </c>
      <c r="L2506" s="10">
        <f t="shared" si="118"/>
        <v>41958.057106481487</v>
      </c>
      <c r="M2506">
        <f t="shared" si="119"/>
        <v>2014</v>
      </c>
      <c r="N2506" t="b">
        <v>0</v>
      </c>
      <c r="O2506">
        <v>0</v>
      </c>
      <c r="P2506" t="b">
        <v>0</v>
      </c>
      <c r="Q2506" t="s">
        <v>8297</v>
      </c>
    </row>
    <row r="2507" spans="1:17" ht="59" x14ac:dyDescent="0.7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0">
        <f t="shared" si="117"/>
        <v>42047.05574074074</v>
      </c>
      <c r="L2507" s="10">
        <f t="shared" si="118"/>
        <v>42077.014074074075</v>
      </c>
      <c r="M2507">
        <f t="shared" si="119"/>
        <v>2015</v>
      </c>
      <c r="N2507" t="b">
        <v>0</v>
      </c>
      <c r="O2507">
        <v>0</v>
      </c>
      <c r="P2507" t="b">
        <v>0</v>
      </c>
      <c r="Q2507" t="s">
        <v>8297</v>
      </c>
    </row>
    <row r="2508" spans="1:17" ht="44.25" x14ac:dyDescent="0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0">
        <f t="shared" si="117"/>
        <v>42258.297094907408</v>
      </c>
      <c r="L2508" s="10">
        <f t="shared" si="118"/>
        <v>42280.875</v>
      </c>
      <c r="M2508">
        <f t="shared" si="119"/>
        <v>2015</v>
      </c>
      <c r="N2508" t="b">
        <v>0</v>
      </c>
      <c r="O2508">
        <v>2</v>
      </c>
      <c r="P2508" t="b">
        <v>0</v>
      </c>
      <c r="Q2508" t="s">
        <v>8297</v>
      </c>
    </row>
    <row r="2509" spans="1:17" x14ac:dyDescent="0.7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0">
        <f t="shared" si="117"/>
        <v>42105.072962962964</v>
      </c>
      <c r="L2509" s="10">
        <f t="shared" si="118"/>
        <v>42135.072962962964</v>
      </c>
      <c r="M2509">
        <f t="shared" si="119"/>
        <v>2015</v>
      </c>
      <c r="N2509" t="b">
        <v>0</v>
      </c>
      <c r="O2509">
        <v>0</v>
      </c>
      <c r="P2509" t="b">
        <v>0</v>
      </c>
      <c r="Q2509" t="s">
        <v>8297</v>
      </c>
    </row>
    <row r="2510" spans="1:17" ht="44.25" x14ac:dyDescent="0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0">
        <f t="shared" si="117"/>
        <v>41835.951782407406</v>
      </c>
      <c r="L2510" s="10">
        <f t="shared" si="118"/>
        <v>41865.951782407406</v>
      </c>
      <c r="M2510">
        <f t="shared" si="119"/>
        <v>2014</v>
      </c>
      <c r="N2510" t="b">
        <v>0</v>
      </c>
      <c r="O2510">
        <v>0</v>
      </c>
      <c r="P2510" t="b">
        <v>0</v>
      </c>
      <c r="Q2510" t="s">
        <v>8297</v>
      </c>
    </row>
    <row r="2511" spans="1:17" ht="44.25" x14ac:dyDescent="0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0">
        <f t="shared" si="117"/>
        <v>42058.809594907405</v>
      </c>
      <c r="L2511" s="10">
        <f t="shared" si="118"/>
        <v>42114.767928240741</v>
      </c>
      <c r="M2511">
        <f t="shared" si="119"/>
        <v>2015</v>
      </c>
      <c r="N2511" t="b">
        <v>0</v>
      </c>
      <c r="O2511">
        <v>28</v>
      </c>
      <c r="P2511" t="b">
        <v>0</v>
      </c>
      <c r="Q2511" t="s">
        <v>8297</v>
      </c>
    </row>
    <row r="2512" spans="1:17" ht="44.25" x14ac:dyDescent="0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0">
        <f t="shared" si="117"/>
        <v>42078.997361111105</v>
      </c>
      <c r="L2512" s="10">
        <f t="shared" si="118"/>
        <v>42138.997361111105</v>
      </c>
      <c r="M2512">
        <f t="shared" si="119"/>
        <v>2015</v>
      </c>
      <c r="N2512" t="b">
        <v>0</v>
      </c>
      <c r="O2512">
        <v>2</v>
      </c>
      <c r="P2512" t="b">
        <v>0</v>
      </c>
      <c r="Q2512" t="s">
        <v>8297</v>
      </c>
    </row>
    <row r="2513" spans="1:17" ht="44.25" x14ac:dyDescent="0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0">
        <f t="shared" si="117"/>
        <v>42371.446909722217</v>
      </c>
      <c r="L2513" s="10">
        <f t="shared" si="118"/>
        <v>42401.446909722217</v>
      </c>
      <c r="M2513">
        <f t="shared" si="119"/>
        <v>2016</v>
      </c>
      <c r="N2513" t="b">
        <v>0</v>
      </c>
      <c r="O2513">
        <v>0</v>
      </c>
      <c r="P2513" t="b">
        <v>0</v>
      </c>
      <c r="Q2513" t="s">
        <v>8297</v>
      </c>
    </row>
    <row r="2514" spans="1:17" ht="44.25" x14ac:dyDescent="0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0">
        <f t="shared" si="117"/>
        <v>41971.876863425925</v>
      </c>
      <c r="L2514" s="10">
        <f t="shared" si="118"/>
        <v>41986.876863425925</v>
      </c>
      <c r="M2514">
        <f t="shared" si="119"/>
        <v>2014</v>
      </c>
      <c r="N2514" t="b">
        <v>0</v>
      </c>
      <c r="O2514">
        <v>0</v>
      </c>
      <c r="P2514" t="b">
        <v>0</v>
      </c>
      <c r="Q2514" t="s">
        <v>8297</v>
      </c>
    </row>
    <row r="2515" spans="1:17" ht="59" x14ac:dyDescent="0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0">
        <f t="shared" si="117"/>
        <v>42732.00681712963</v>
      </c>
      <c r="L2515" s="10">
        <f t="shared" si="118"/>
        <v>42792.00681712963</v>
      </c>
      <c r="M2515">
        <f t="shared" si="119"/>
        <v>2017</v>
      </c>
      <c r="N2515" t="b">
        <v>0</v>
      </c>
      <c r="O2515">
        <v>0</v>
      </c>
      <c r="P2515" t="b">
        <v>0</v>
      </c>
      <c r="Q2515" t="s">
        <v>8297</v>
      </c>
    </row>
    <row r="2516" spans="1:17" ht="44.25" x14ac:dyDescent="0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0">
        <f t="shared" si="117"/>
        <v>41854.389780092592</v>
      </c>
      <c r="L2516" s="10">
        <f t="shared" si="118"/>
        <v>41871.389780092592</v>
      </c>
      <c r="M2516">
        <f t="shared" si="119"/>
        <v>2014</v>
      </c>
      <c r="N2516" t="b">
        <v>0</v>
      </c>
      <c r="O2516">
        <v>4</v>
      </c>
      <c r="P2516" t="b">
        <v>0</v>
      </c>
      <c r="Q2516" t="s">
        <v>8297</v>
      </c>
    </row>
    <row r="2517" spans="1:17" ht="44.25" x14ac:dyDescent="0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0">
        <f t="shared" si="117"/>
        <v>42027.839733796296</v>
      </c>
      <c r="L2517" s="10">
        <f t="shared" si="118"/>
        <v>42057.839733796296</v>
      </c>
      <c r="M2517">
        <f t="shared" si="119"/>
        <v>2015</v>
      </c>
      <c r="N2517" t="b">
        <v>0</v>
      </c>
      <c r="O2517">
        <v>12</v>
      </c>
      <c r="P2517" t="b">
        <v>0</v>
      </c>
      <c r="Q2517" t="s">
        <v>8297</v>
      </c>
    </row>
    <row r="2518" spans="1:17" ht="44.25" x14ac:dyDescent="0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0">
        <f t="shared" si="117"/>
        <v>41942.653379629628</v>
      </c>
      <c r="L2518" s="10">
        <f t="shared" si="118"/>
        <v>41972.6950462963</v>
      </c>
      <c r="M2518">
        <f t="shared" si="119"/>
        <v>2014</v>
      </c>
      <c r="N2518" t="b">
        <v>0</v>
      </c>
      <c r="O2518">
        <v>0</v>
      </c>
      <c r="P2518" t="b">
        <v>0</v>
      </c>
      <c r="Q2518" t="s">
        <v>8297</v>
      </c>
    </row>
    <row r="2519" spans="1:17" ht="44.25" x14ac:dyDescent="0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0">
        <f t="shared" si="117"/>
        <v>42052.802430555559</v>
      </c>
      <c r="L2519" s="10">
        <f t="shared" si="118"/>
        <v>42082.760763888888</v>
      </c>
      <c r="M2519">
        <f t="shared" si="119"/>
        <v>2015</v>
      </c>
      <c r="N2519" t="b">
        <v>0</v>
      </c>
      <c r="O2519">
        <v>33</v>
      </c>
      <c r="P2519" t="b">
        <v>0</v>
      </c>
      <c r="Q2519" t="s">
        <v>8297</v>
      </c>
    </row>
    <row r="2520" spans="1:17" ht="44.25" x14ac:dyDescent="0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0">
        <f t="shared" si="117"/>
        <v>41926.680879629632</v>
      </c>
      <c r="L2520" s="10">
        <f t="shared" si="118"/>
        <v>41956.722546296296</v>
      </c>
      <c r="M2520">
        <f t="shared" si="119"/>
        <v>2014</v>
      </c>
      <c r="N2520" t="b">
        <v>0</v>
      </c>
      <c r="O2520">
        <v>0</v>
      </c>
      <c r="P2520" t="b">
        <v>0</v>
      </c>
      <c r="Q2520" t="s">
        <v>8297</v>
      </c>
    </row>
    <row r="2521" spans="1:17" ht="29.5" x14ac:dyDescent="0.7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0">
        <f t="shared" si="117"/>
        <v>41809.155138888891</v>
      </c>
      <c r="L2521" s="10">
        <f t="shared" si="118"/>
        <v>41839.155138888891</v>
      </c>
      <c r="M2521">
        <f t="shared" si="119"/>
        <v>2014</v>
      </c>
      <c r="N2521" t="b">
        <v>0</v>
      </c>
      <c r="O2521">
        <v>4</v>
      </c>
      <c r="P2521" t="b">
        <v>0</v>
      </c>
      <c r="Q2521" t="s">
        <v>8297</v>
      </c>
    </row>
    <row r="2522" spans="1:17" ht="44.25" x14ac:dyDescent="0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0">
        <f t="shared" si="117"/>
        <v>42612.600520833337</v>
      </c>
      <c r="L2522" s="10">
        <f t="shared" si="118"/>
        <v>42658.806249999994</v>
      </c>
      <c r="M2522">
        <f t="shared" si="119"/>
        <v>2016</v>
      </c>
      <c r="N2522" t="b">
        <v>0</v>
      </c>
      <c r="O2522">
        <v>0</v>
      </c>
      <c r="P2522" t="b">
        <v>0</v>
      </c>
      <c r="Q2522" t="s">
        <v>8297</v>
      </c>
    </row>
    <row r="2523" spans="1:17" ht="59" x14ac:dyDescent="0.7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0">
        <f t="shared" si="117"/>
        <v>42269.967835648145</v>
      </c>
      <c r="L2523" s="10">
        <f t="shared" si="118"/>
        <v>42290.967835648145</v>
      </c>
      <c r="M2523">
        <f t="shared" si="119"/>
        <v>2015</v>
      </c>
      <c r="N2523" t="b">
        <v>0</v>
      </c>
      <c r="O2523">
        <v>132</v>
      </c>
      <c r="P2523" t="b">
        <v>1</v>
      </c>
      <c r="Q2523" t="s">
        <v>8298</v>
      </c>
    </row>
    <row r="2524" spans="1:17" ht="44.25" x14ac:dyDescent="0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0">
        <f t="shared" si="117"/>
        <v>42460.573611111111</v>
      </c>
      <c r="L2524" s="10">
        <f t="shared" si="118"/>
        <v>42482.619444444441</v>
      </c>
      <c r="M2524">
        <f t="shared" si="119"/>
        <v>2016</v>
      </c>
      <c r="N2524" t="b">
        <v>0</v>
      </c>
      <c r="O2524">
        <v>27</v>
      </c>
      <c r="P2524" t="b">
        <v>1</v>
      </c>
      <c r="Q2524" t="s">
        <v>8298</v>
      </c>
    </row>
    <row r="2525" spans="1:17" ht="44.25" x14ac:dyDescent="0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0">
        <f t="shared" si="117"/>
        <v>41930.975601851853</v>
      </c>
      <c r="L2525" s="10">
        <f t="shared" si="118"/>
        <v>41961.017268518524</v>
      </c>
      <c r="M2525">
        <f t="shared" si="119"/>
        <v>2014</v>
      </c>
      <c r="N2525" t="b">
        <v>0</v>
      </c>
      <c r="O2525">
        <v>26</v>
      </c>
      <c r="P2525" t="b">
        <v>1</v>
      </c>
      <c r="Q2525" t="s">
        <v>8298</v>
      </c>
    </row>
    <row r="2526" spans="1:17" ht="44.25" x14ac:dyDescent="0.7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0">
        <f t="shared" si="117"/>
        <v>41961.807372685187</v>
      </c>
      <c r="L2526" s="10">
        <f t="shared" si="118"/>
        <v>41994.1875</v>
      </c>
      <c r="M2526">
        <f t="shared" si="119"/>
        <v>2014</v>
      </c>
      <c r="N2526" t="b">
        <v>0</v>
      </c>
      <c r="O2526">
        <v>43</v>
      </c>
      <c r="P2526" t="b">
        <v>1</v>
      </c>
      <c r="Q2526" t="s">
        <v>8298</v>
      </c>
    </row>
    <row r="2527" spans="1:17" ht="44.25" x14ac:dyDescent="0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0">
        <f t="shared" si="117"/>
        <v>41058.844571759262</v>
      </c>
      <c r="L2527" s="10">
        <f t="shared" si="118"/>
        <v>41088.844571759262</v>
      </c>
      <c r="M2527">
        <f t="shared" si="119"/>
        <v>2012</v>
      </c>
      <c r="N2527" t="b">
        <v>0</v>
      </c>
      <c r="O2527">
        <v>80</v>
      </c>
      <c r="P2527" t="b">
        <v>1</v>
      </c>
      <c r="Q2527" t="s">
        <v>8298</v>
      </c>
    </row>
    <row r="2528" spans="1:17" ht="44.25" x14ac:dyDescent="0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0">
        <f t="shared" si="117"/>
        <v>41953.091134259259</v>
      </c>
      <c r="L2528" s="10">
        <f t="shared" si="118"/>
        <v>41981.207638888889</v>
      </c>
      <c r="M2528">
        <f t="shared" si="119"/>
        <v>2014</v>
      </c>
      <c r="N2528" t="b">
        <v>0</v>
      </c>
      <c r="O2528">
        <v>33</v>
      </c>
      <c r="P2528" t="b">
        <v>1</v>
      </c>
      <c r="Q2528" t="s">
        <v>8298</v>
      </c>
    </row>
    <row r="2529" spans="1:17" ht="44.25" x14ac:dyDescent="0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0">
        <f t="shared" si="117"/>
        <v>41546.75105324074</v>
      </c>
      <c r="L2529" s="10">
        <f t="shared" si="118"/>
        <v>41565.165972222225</v>
      </c>
      <c r="M2529">
        <f t="shared" si="119"/>
        <v>2013</v>
      </c>
      <c r="N2529" t="b">
        <v>0</v>
      </c>
      <c r="O2529">
        <v>71</v>
      </c>
      <c r="P2529" t="b">
        <v>1</v>
      </c>
      <c r="Q2529" t="s">
        <v>8298</v>
      </c>
    </row>
    <row r="2530" spans="1:17" ht="44.25" x14ac:dyDescent="0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0">
        <f t="shared" si="117"/>
        <v>42217.834525462968</v>
      </c>
      <c r="L2530" s="10">
        <f t="shared" si="118"/>
        <v>42236.458333333328</v>
      </c>
      <c r="M2530">
        <f t="shared" si="119"/>
        <v>2015</v>
      </c>
      <c r="N2530" t="b">
        <v>0</v>
      </c>
      <c r="O2530">
        <v>81</v>
      </c>
      <c r="P2530" t="b">
        <v>1</v>
      </c>
      <c r="Q2530" t="s">
        <v>8298</v>
      </c>
    </row>
    <row r="2531" spans="1:17" ht="29.5" x14ac:dyDescent="0.7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0">
        <f t="shared" si="117"/>
        <v>40948.080729166664</v>
      </c>
      <c r="L2531" s="10">
        <f t="shared" si="118"/>
        <v>40993.0390625</v>
      </c>
      <c r="M2531">
        <f t="shared" si="119"/>
        <v>2012</v>
      </c>
      <c r="N2531" t="b">
        <v>0</v>
      </c>
      <c r="O2531">
        <v>76</v>
      </c>
      <c r="P2531" t="b">
        <v>1</v>
      </c>
      <c r="Q2531" t="s">
        <v>8298</v>
      </c>
    </row>
    <row r="2532" spans="1:17" ht="44.25" x14ac:dyDescent="0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0">
        <f t="shared" si="117"/>
        <v>42081.864641203705</v>
      </c>
      <c r="L2532" s="10">
        <f t="shared" si="118"/>
        <v>42114.201388888891</v>
      </c>
      <c r="M2532">
        <f t="shared" si="119"/>
        <v>2015</v>
      </c>
      <c r="N2532" t="b">
        <v>0</v>
      </c>
      <c r="O2532">
        <v>48</v>
      </c>
      <c r="P2532" t="b">
        <v>1</v>
      </c>
      <c r="Q2532" t="s">
        <v>8298</v>
      </c>
    </row>
    <row r="2533" spans="1:17" ht="59" x14ac:dyDescent="0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0">
        <f t="shared" si="117"/>
        <v>42208.680023148147</v>
      </c>
      <c r="L2533" s="10">
        <f t="shared" si="118"/>
        <v>42231.165972222225</v>
      </c>
      <c r="M2533">
        <f t="shared" si="119"/>
        <v>2015</v>
      </c>
      <c r="N2533" t="b">
        <v>0</v>
      </c>
      <c r="O2533">
        <v>61</v>
      </c>
      <c r="P2533" t="b">
        <v>1</v>
      </c>
      <c r="Q2533" t="s">
        <v>8298</v>
      </c>
    </row>
    <row r="2534" spans="1:17" ht="44.25" x14ac:dyDescent="0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0">
        <f t="shared" si="117"/>
        <v>41107.849143518521</v>
      </c>
      <c r="L2534" s="10">
        <f t="shared" si="118"/>
        <v>41137.849143518521</v>
      </c>
      <c r="M2534">
        <f t="shared" si="119"/>
        <v>2012</v>
      </c>
      <c r="N2534" t="b">
        <v>0</v>
      </c>
      <c r="O2534">
        <v>60</v>
      </c>
      <c r="P2534" t="b">
        <v>1</v>
      </c>
      <c r="Q2534" t="s">
        <v>8298</v>
      </c>
    </row>
    <row r="2535" spans="1:17" ht="44.25" x14ac:dyDescent="0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0">
        <f t="shared" si="117"/>
        <v>41304.751284722224</v>
      </c>
      <c r="L2535" s="10">
        <f t="shared" si="118"/>
        <v>41334.750787037039</v>
      </c>
      <c r="M2535">
        <f t="shared" si="119"/>
        <v>2013</v>
      </c>
      <c r="N2535" t="b">
        <v>0</v>
      </c>
      <c r="O2535">
        <v>136</v>
      </c>
      <c r="P2535" t="b">
        <v>1</v>
      </c>
      <c r="Q2535" t="s">
        <v>8298</v>
      </c>
    </row>
    <row r="2536" spans="1:17" ht="59" x14ac:dyDescent="0.7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0">
        <f t="shared" si="117"/>
        <v>40127.700370370374</v>
      </c>
      <c r="L2536" s="10">
        <f t="shared" si="118"/>
        <v>40179.25</v>
      </c>
      <c r="M2536">
        <f t="shared" si="119"/>
        <v>2010</v>
      </c>
      <c r="N2536" t="b">
        <v>0</v>
      </c>
      <c r="O2536">
        <v>14</v>
      </c>
      <c r="P2536" t="b">
        <v>1</v>
      </c>
      <c r="Q2536" t="s">
        <v>8298</v>
      </c>
    </row>
    <row r="2537" spans="1:17" x14ac:dyDescent="0.7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0">
        <f t="shared" si="117"/>
        <v>41943.791030092594</v>
      </c>
      <c r="L2537" s="10">
        <f t="shared" si="118"/>
        <v>41974.832696759258</v>
      </c>
      <c r="M2537">
        <f t="shared" si="119"/>
        <v>2014</v>
      </c>
      <c r="N2537" t="b">
        <v>0</v>
      </c>
      <c r="O2537">
        <v>78</v>
      </c>
      <c r="P2537" t="b">
        <v>1</v>
      </c>
      <c r="Q2537" t="s">
        <v>8298</v>
      </c>
    </row>
    <row r="2538" spans="1:17" ht="44.25" x14ac:dyDescent="0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0">
        <f t="shared" si="117"/>
        <v>41464.106087962966</v>
      </c>
      <c r="L2538" s="10">
        <f t="shared" si="118"/>
        <v>41485.106087962966</v>
      </c>
      <c r="M2538">
        <f t="shared" si="119"/>
        <v>2013</v>
      </c>
      <c r="N2538" t="b">
        <v>0</v>
      </c>
      <c r="O2538">
        <v>4</v>
      </c>
      <c r="P2538" t="b">
        <v>1</v>
      </c>
      <c r="Q2538" t="s">
        <v>8298</v>
      </c>
    </row>
    <row r="2539" spans="1:17" ht="44.25" x14ac:dyDescent="0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0">
        <f t="shared" si="117"/>
        <v>40696.648784722223</v>
      </c>
      <c r="L2539" s="10">
        <f t="shared" si="118"/>
        <v>40756.648784722223</v>
      </c>
      <c r="M2539">
        <f t="shared" si="119"/>
        <v>2011</v>
      </c>
      <c r="N2539" t="b">
        <v>0</v>
      </c>
      <c r="O2539">
        <v>11</v>
      </c>
      <c r="P2539" t="b">
        <v>1</v>
      </c>
      <c r="Q2539" t="s">
        <v>8298</v>
      </c>
    </row>
    <row r="2540" spans="1:17" ht="29.5" x14ac:dyDescent="0.7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0">
        <f t="shared" si="117"/>
        <v>41298.509965277779</v>
      </c>
      <c r="L2540" s="10">
        <f t="shared" si="118"/>
        <v>41329.207638888889</v>
      </c>
      <c r="M2540">
        <f t="shared" si="119"/>
        <v>2013</v>
      </c>
      <c r="N2540" t="b">
        <v>0</v>
      </c>
      <c r="O2540">
        <v>185</v>
      </c>
      <c r="P2540" t="b">
        <v>1</v>
      </c>
      <c r="Q2540" t="s">
        <v>8298</v>
      </c>
    </row>
    <row r="2541" spans="1:17" ht="44.25" x14ac:dyDescent="0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0">
        <f t="shared" si="117"/>
        <v>41977.902222222227</v>
      </c>
      <c r="L2541" s="10">
        <f t="shared" si="118"/>
        <v>42037.902222222227</v>
      </c>
      <c r="M2541">
        <f t="shared" si="119"/>
        <v>2015</v>
      </c>
      <c r="N2541" t="b">
        <v>0</v>
      </c>
      <c r="O2541">
        <v>59</v>
      </c>
      <c r="P2541" t="b">
        <v>1</v>
      </c>
      <c r="Q2541" t="s">
        <v>8298</v>
      </c>
    </row>
    <row r="2542" spans="1:17" ht="59" x14ac:dyDescent="0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0">
        <f t="shared" si="117"/>
        <v>40785.675011574072</v>
      </c>
      <c r="L2542" s="10">
        <f t="shared" si="118"/>
        <v>40845.675011574072</v>
      </c>
      <c r="M2542">
        <f t="shared" si="119"/>
        <v>2011</v>
      </c>
      <c r="N2542" t="b">
        <v>0</v>
      </c>
      <c r="O2542">
        <v>27</v>
      </c>
      <c r="P2542" t="b">
        <v>1</v>
      </c>
      <c r="Q2542" t="s">
        <v>8298</v>
      </c>
    </row>
    <row r="2543" spans="1:17" ht="59" x14ac:dyDescent="0.7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0">
        <f t="shared" si="117"/>
        <v>41483.449282407404</v>
      </c>
      <c r="L2543" s="10">
        <f t="shared" si="118"/>
        <v>41543.449282407404</v>
      </c>
      <c r="M2543">
        <f t="shared" si="119"/>
        <v>2013</v>
      </c>
      <c r="N2543" t="b">
        <v>0</v>
      </c>
      <c r="O2543">
        <v>63</v>
      </c>
      <c r="P2543" t="b">
        <v>1</v>
      </c>
      <c r="Q2543" t="s">
        <v>8298</v>
      </c>
    </row>
    <row r="2544" spans="1:17" ht="44.25" x14ac:dyDescent="0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0">
        <f t="shared" si="117"/>
        <v>41509.426585648151</v>
      </c>
      <c r="L2544" s="10">
        <f t="shared" si="118"/>
        <v>41548.165972222225</v>
      </c>
      <c r="M2544">
        <f t="shared" si="119"/>
        <v>2013</v>
      </c>
      <c r="N2544" t="b">
        <v>0</v>
      </c>
      <c r="O2544">
        <v>13</v>
      </c>
      <c r="P2544" t="b">
        <v>1</v>
      </c>
      <c r="Q2544" t="s">
        <v>8298</v>
      </c>
    </row>
    <row r="2545" spans="1:17" ht="44.25" x14ac:dyDescent="0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0">
        <f t="shared" si="117"/>
        <v>40514.107615740737</v>
      </c>
      <c r="L2545" s="10">
        <f t="shared" si="118"/>
        <v>40545.125</v>
      </c>
      <c r="M2545">
        <f t="shared" si="119"/>
        <v>2011</v>
      </c>
      <c r="N2545" t="b">
        <v>0</v>
      </c>
      <c r="O2545">
        <v>13</v>
      </c>
      <c r="P2545" t="b">
        <v>1</v>
      </c>
      <c r="Q2545" t="s">
        <v>8298</v>
      </c>
    </row>
    <row r="2546" spans="1:17" ht="44.25" x14ac:dyDescent="0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0">
        <f t="shared" si="117"/>
        <v>41068.520474537036</v>
      </c>
      <c r="L2546" s="10">
        <f t="shared" si="118"/>
        <v>41098.520474537036</v>
      </c>
      <c r="M2546">
        <f t="shared" si="119"/>
        <v>2012</v>
      </c>
      <c r="N2546" t="b">
        <v>0</v>
      </c>
      <c r="O2546">
        <v>57</v>
      </c>
      <c r="P2546" t="b">
        <v>1</v>
      </c>
      <c r="Q2546" t="s">
        <v>8298</v>
      </c>
    </row>
    <row r="2547" spans="1:17" ht="44.25" x14ac:dyDescent="0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0">
        <f t="shared" si="117"/>
        <v>42027.13817129629</v>
      </c>
      <c r="L2547" s="10">
        <f t="shared" si="118"/>
        <v>42062.020833333328</v>
      </c>
      <c r="M2547">
        <f t="shared" si="119"/>
        <v>2015</v>
      </c>
      <c r="N2547" t="b">
        <v>0</v>
      </c>
      <c r="O2547">
        <v>61</v>
      </c>
      <c r="P2547" t="b">
        <v>1</v>
      </c>
      <c r="Q2547" t="s">
        <v>8298</v>
      </c>
    </row>
    <row r="2548" spans="1:17" ht="44.25" x14ac:dyDescent="0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0">
        <f t="shared" si="117"/>
        <v>41524.858553240738</v>
      </c>
      <c r="L2548" s="10">
        <f t="shared" si="118"/>
        <v>41552.208333333336</v>
      </c>
      <c r="M2548">
        <f t="shared" si="119"/>
        <v>2013</v>
      </c>
      <c r="N2548" t="b">
        <v>0</v>
      </c>
      <c r="O2548">
        <v>65</v>
      </c>
      <c r="P2548" t="b">
        <v>1</v>
      </c>
      <c r="Q2548" t="s">
        <v>8298</v>
      </c>
    </row>
    <row r="2549" spans="1:17" ht="44.25" x14ac:dyDescent="0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0">
        <f t="shared" si="117"/>
        <v>40973.773182870369</v>
      </c>
      <c r="L2549" s="10">
        <f t="shared" si="118"/>
        <v>41003.731516203705</v>
      </c>
      <c r="M2549">
        <f t="shared" si="119"/>
        <v>2012</v>
      </c>
      <c r="N2549" t="b">
        <v>0</v>
      </c>
      <c r="O2549">
        <v>134</v>
      </c>
      <c r="P2549" t="b">
        <v>1</v>
      </c>
      <c r="Q2549" t="s">
        <v>8298</v>
      </c>
    </row>
    <row r="2550" spans="1:17" ht="44.25" x14ac:dyDescent="0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0">
        <f t="shared" si="117"/>
        <v>42618.625428240746</v>
      </c>
      <c r="L2550" s="10">
        <f t="shared" si="118"/>
        <v>42643.185416666667</v>
      </c>
      <c r="M2550">
        <f t="shared" si="119"/>
        <v>2016</v>
      </c>
      <c r="N2550" t="b">
        <v>0</v>
      </c>
      <c r="O2550">
        <v>37</v>
      </c>
      <c r="P2550" t="b">
        <v>1</v>
      </c>
      <c r="Q2550" t="s">
        <v>8298</v>
      </c>
    </row>
    <row r="2551" spans="1:17" ht="44.25" x14ac:dyDescent="0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0">
        <f t="shared" si="117"/>
        <v>41390.757754629631</v>
      </c>
      <c r="L2551" s="10">
        <f t="shared" si="118"/>
        <v>41425.708333333336</v>
      </c>
      <c r="M2551">
        <f t="shared" si="119"/>
        <v>2013</v>
      </c>
      <c r="N2551" t="b">
        <v>0</v>
      </c>
      <c r="O2551">
        <v>37</v>
      </c>
      <c r="P2551" t="b">
        <v>1</v>
      </c>
      <c r="Q2551" t="s">
        <v>8298</v>
      </c>
    </row>
    <row r="2552" spans="1:17" ht="59" x14ac:dyDescent="0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0">
        <f t="shared" si="117"/>
        <v>42228.634328703702</v>
      </c>
      <c r="L2552" s="10">
        <f t="shared" si="118"/>
        <v>42285.165972222225</v>
      </c>
      <c r="M2552">
        <f t="shared" si="119"/>
        <v>2015</v>
      </c>
      <c r="N2552" t="b">
        <v>0</v>
      </c>
      <c r="O2552">
        <v>150</v>
      </c>
      <c r="P2552" t="b">
        <v>1</v>
      </c>
      <c r="Q2552" t="s">
        <v>8298</v>
      </c>
    </row>
    <row r="2553" spans="1:17" ht="44.25" x14ac:dyDescent="0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0">
        <f t="shared" si="117"/>
        <v>40961.252141203702</v>
      </c>
      <c r="L2553" s="10">
        <f t="shared" si="118"/>
        <v>40989.866666666669</v>
      </c>
      <c r="M2553">
        <f t="shared" si="119"/>
        <v>2012</v>
      </c>
      <c r="N2553" t="b">
        <v>0</v>
      </c>
      <c r="O2553">
        <v>56</v>
      </c>
      <c r="P2553" t="b">
        <v>1</v>
      </c>
      <c r="Q2553" t="s">
        <v>8298</v>
      </c>
    </row>
    <row r="2554" spans="1:17" ht="44.25" x14ac:dyDescent="0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0">
        <f t="shared" si="117"/>
        <v>42769.809965277775</v>
      </c>
      <c r="L2554" s="10">
        <f t="shared" si="118"/>
        <v>42799.809965277775</v>
      </c>
      <c r="M2554">
        <f t="shared" si="119"/>
        <v>2017</v>
      </c>
      <c r="N2554" t="b">
        <v>0</v>
      </c>
      <c r="O2554">
        <v>18</v>
      </c>
      <c r="P2554" t="b">
        <v>1</v>
      </c>
      <c r="Q2554" t="s">
        <v>8298</v>
      </c>
    </row>
    <row r="2555" spans="1:17" ht="44.25" x14ac:dyDescent="0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0">
        <f t="shared" si="117"/>
        <v>41113.199155092596</v>
      </c>
      <c r="L2555" s="10">
        <f t="shared" si="118"/>
        <v>41173.199155092596</v>
      </c>
      <c r="M2555">
        <f t="shared" si="119"/>
        <v>2012</v>
      </c>
      <c r="N2555" t="b">
        <v>0</v>
      </c>
      <c r="O2555">
        <v>60</v>
      </c>
      <c r="P2555" t="b">
        <v>1</v>
      </c>
      <c r="Q2555" t="s">
        <v>8298</v>
      </c>
    </row>
    <row r="2556" spans="1:17" ht="59" x14ac:dyDescent="0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0">
        <f t="shared" si="117"/>
        <v>42125.078275462962</v>
      </c>
      <c r="L2556" s="10">
        <f t="shared" si="118"/>
        <v>42156.165972222225</v>
      </c>
      <c r="M2556">
        <f t="shared" si="119"/>
        <v>2015</v>
      </c>
      <c r="N2556" t="b">
        <v>0</v>
      </c>
      <c r="O2556">
        <v>67</v>
      </c>
      <c r="P2556" t="b">
        <v>1</v>
      </c>
      <c r="Q2556" t="s">
        <v>8298</v>
      </c>
    </row>
    <row r="2557" spans="1:17" ht="59" x14ac:dyDescent="0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0">
        <f t="shared" si="117"/>
        <v>41026.655011574076</v>
      </c>
      <c r="L2557" s="10">
        <f t="shared" si="118"/>
        <v>41057.655011574076</v>
      </c>
      <c r="M2557">
        <f t="shared" si="119"/>
        <v>2012</v>
      </c>
      <c r="N2557" t="b">
        <v>0</v>
      </c>
      <c r="O2557">
        <v>35</v>
      </c>
      <c r="P2557" t="b">
        <v>1</v>
      </c>
      <c r="Q2557" t="s">
        <v>8298</v>
      </c>
    </row>
    <row r="2558" spans="1:17" ht="44.25" x14ac:dyDescent="0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0">
        <f t="shared" si="117"/>
        <v>41222.991400462961</v>
      </c>
      <c r="L2558" s="10">
        <f t="shared" si="118"/>
        <v>41267.991400462961</v>
      </c>
      <c r="M2558">
        <f t="shared" si="119"/>
        <v>2012</v>
      </c>
      <c r="N2558" t="b">
        <v>0</v>
      </c>
      <c r="O2558">
        <v>34</v>
      </c>
      <c r="P2558" t="b">
        <v>1</v>
      </c>
      <c r="Q2558" t="s">
        <v>8298</v>
      </c>
    </row>
    <row r="2559" spans="1:17" ht="29.5" x14ac:dyDescent="0.7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0">
        <f t="shared" si="117"/>
        <v>41744.745208333334</v>
      </c>
      <c r="L2559" s="10">
        <f t="shared" si="118"/>
        <v>41774.745208333334</v>
      </c>
      <c r="M2559">
        <f t="shared" si="119"/>
        <v>2014</v>
      </c>
      <c r="N2559" t="b">
        <v>0</v>
      </c>
      <c r="O2559">
        <v>36</v>
      </c>
      <c r="P2559" t="b">
        <v>1</v>
      </c>
      <c r="Q2559" t="s">
        <v>8298</v>
      </c>
    </row>
    <row r="2560" spans="1:17" ht="44.25" x14ac:dyDescent="0.7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0">
        <f t="shared" si="117"/>
        <v>42093.860023148154</v>
      </c>
      <c r="L2560" s="10">
        <f t="shared" si="118"/>
        <v>42125.582638888889</v>
      </c>
      <c r="M2560">
        <f t="shared" si="119"/>
        <v>2015</v>
      </c>
      <c r="N2560" t="b">
        <v>0</v>
      </c>
      <c r="O2560">
        <v>18</v>
      </c>
      <c r="P2560" t="b">
        <v>1</v>
      </c>
      <c r="Q2560" t="s">
        <v>8298</v>
      </c>
    </row>
    <row r="2561" spans="1:17" ht="44.25" x14ac:dyDescent="0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0">
        <f t="shared" si="117"/>
        <v>40829.873657407406</v>
      </c>
      <c r="L2561" s="10">
        <f t="shared" si="118"/>
        <v>40862.817361111112</v>
      </c>
      <c r="M2561">
        <f t="shared" si="119"/>
        <v>2011</v>
      </c>
      <c r="N2561" t="b">
        <v>0</v>
      </c>
      <c r="O2561">
        <v>25</v>
      </c>
      <c r="P2561" t="b">
        <v>1</v>
      </c>
      <c r="Q2561" t="s">
        <v>8298</v>
      </c>
    </row>
    <row r="2562" spans="1:17" ht="44.25" x14ac:dyDescent="0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0">
        <f t="shared" si="117"/>
        <v>42039.951087962967</v>
      </c>
      <c r="L2562" s="10">
        <f t="shared" si="118"/>
        <v>42069.951087962967</v>
      </c>
      <c r="M2562">
        <f t="shared" si="119"/>
        <v>2015</v>
      </c>
      <c r="N2562" t="b">
        <v>0</v>
      </c>
      <c r="O2562">
        <v>21</v>
      </c>
      <c r="P2562" t="b">
        <v>1</v>
      </c>
      <c r="Q2562" t="s">
        <v>8298</v>
      </c>
    </row>
    <row r="2563" spans="1:17" ht="44.25" x14ac:dyDescent="0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0">
        <f t="shared" ref="K2563:K2626" si="120">(((J2563/60)/60)/24)+DATE(1970,1,1)</f>
        <v>42260.528807870374</v>
      </c>
      <c r="L2563" s="10">
        <f t="shared" ref="L2563:L2626" si="121">(((I2563/60)/60)/24)+DATE(1970,1,1)</f>
        <v>42290.528807870374</v>
      </c>
      <c r="M2563">
        <f t="shared" ref="M2563:M2626" si="122">YEAR(L2563)</f>
        <v>2015</v>
      </c>
      <c r="N2563" t="b">
        <v>0</v>
      </c>
      <c r="O2563">
        <v>0</v>
      </c>
      <c r="P2563" t="b">
        <v>0</v>
      </c>
      <c r="Q2563" t="s">
        <v>8282</v>
      </c>
    </row>
    <row r="2564" spans="1:17" ht="59" x14ac:dyDescent="0.7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0">
        <f t="shared" si="120"/>
        <v>42594.524756944447</v>
      </c>
      <c r="L2564" s="10">
        <f t="shared" si="121"/>
        <v>42654.524756944447</v>
      </c>
      <c r="M2564">
        <f t="shared" si="122"/>
        <v>2016</v>
      </c>
      <c r="N2564" t="b">
        <v>0</v>
      </c>
      <c r="O2564">
        <v>3</v>
      </c>
      <c r="P2564" t="b">
        <v>0</v>
      </c>
      <c r="Q2564" t="s">
        <v>8282</v>
      </c>
    </row>
    <row r="2565" spans="1:17" ht="29.5" x14ac:dyDescent="0.7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0">
        <f t="shared" si="120"/>
        <v>42155.139479166668</v>
      </c>
      <c r="L2565" s="10">
        <f t="shared" si="121"/>
        <v>42215.139479166668</v>
      </c>
      <c r="M2565">
        <f t="shared" si="122"/>
        <v>2015</v>
      </c>
      <c r="N2565" t="b">
        <v>0</v>
      </c>
      <c r="O2565">
        <v>0</v>
      </c>
      <c r="P2565" t="b">
        <v>0</v>
      </c>
      <c r="Q2565" t="s">
        <v>8282</v>
      </c>
    </row>
    <row r="2566" spans="1:17" ht="44.25" x14ac:dyDescent="0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0">
        <f t="shared" si="120"/>
        <v>41822.040497685186</v>
      </c>
      <c r="L2566" s="10">
        <f t="shared" si="121"/>
        <v>41852.040497685186</v>
      </c>
      <c r="M2566">
        <f t="shared" si="122"/>
        <v>2014</v>
      </c>
      <c r="N2566" t="b">
        <v>0</v>
      </c>
      <c r="O2566">
        <v>0</v>
      </c>
      <c r="P2566" t="b">
        <v>0</v>
      </c>
      <c r="Q2566" t="s">
        <v>8282</v>
      </c>
    </row>
    <row r="2567" spans="1:17" ht="44.25" x14ac:dyDescent="0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0">
        <f t="shared" si="120"/>
        <v>42440.650335648148</v>
      </c>
      <c r="L2567" s="10">
        <f t="shared" si="121"/>
        <v>42499.868055555555</v>
      </c>
      <c r="M2567">
        <f t="shared" si="122"/>
        <v>2016</v>
      </c>
      <c r="N2567" t="b">
        <v>0</v>
      </c>
      <c r="O2567">
        <v>1</v>
      </c>
      <c r="P2567" t="b">
        <v>0</v>
      </c>
      <c r="Q2567" t="s">
        <v>8282</v>
      </c>
    </row>
    <row r="2568" spans="1:17" ht="44.25" x14ac:dyDescent="0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0">
        <f t="shared" si="120"/>
        <v>41842.980879629627</v>
      </c>
      <c r="L2568" s="10">
        <f t="shared" si="121"/>
        <v>41872.980879629627</v>
      </c>
      <c r="M2568">
        <f t="shared" si="122"/>
        <v>2014</v>
      </c>
      <c r="N2568" t="b">
        <v>0</v>
      </c>
      <c r="O2568">
        <v>0</v>
      </c>
      <c r="P2568" t="b">
        <v>0</v>
      </c>
      <c r="Q2568" t="s">
        <v>8282</v>
      </c>
    </row>
    <row r="2569" spans="1:17" ht="44.25" x14ac:dyDescent="0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0">
        <f t="shared" si="120"/>
        <v>42087.878912037035</v>
      </c>
      <c r="L2569" s="10">
        <f t="shared" si="121"/>
        <v>42117.878912037035</v>
      </c>
      <c r="M2569">
        <f t="shared" si="122"/>
        <v>2015</v>
      </c>
      <c r="N2569" t="b">
        <v>0</v>
      </c>
      <c r="O2569">
        <v>2</v>
      </c>
      <c r="P2569" t="b">
        <v>0</v>
      </c>
      <c r="Q2569" t="s">
        <v>8282</v>
      </c>
    </row>
    <row r="2570" spans="1:17" ht="44.25" x14ac:dyDescent="0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0">
        <f t="shared" si="120"/>
        <v>42584.666597222225</v>
      </c>
      <c r="L2570" s="10">
        <f t="shared" si="121"/>
        <v>42614.666597222225</v>
      </c>
      <c r="M2570">
        <f t="shared" si="122"/>
        <v>2016</v>
      </c>
      <c r="N2570" t="b">
        <v>0</v>
      </c>
      <c r="O2570">
        <v>1</v>
      </c>
      <c r="P2570" t="b">
        <v>0</v>
      </c>
      <c r="Q2570" t="s">
        <v>8282</v>
      </c>
    </row>
    <row r="2571" spans="1:17" ht="44.25" x14ac:dyDescent="0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0">
        <f t="shared" si="120"/>
        <v>42234.105462962965</v>
      </c>
      <c r="L2571" s="10">
        <f t="shared" si="121"/>
        <v>42264.105462962965</v>
      </c>
      <c r="M2571">
        <f t="shared" si="122"/>
        <v>2015</v>
      </c>
      <c r="N2571" t="b">
        <v>0</v>
      </c>
      <c r="O2571">
        <v>2</v>
      </c>
      <c r="P2571" t="b">
        <v>0</v>
      </c>
      <c r="Q2571" t="s">
        <v>8282</v>
      </c>
    </row>
    <row r="2572" spans="1:17" ht="44.25" x14ac:dyDescent="0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0">
        <f t="shared" si="120"/>
        <v>42744.903182870374</v>
      </c>
      <c r="L2572" s="10">
        <f t="shared" si="121"/>
        <v>42774.903182870374</v>
      </c>
      <c r="M2572">
        <f t="shared" si="122"/>
        <v>2017</v>
      </c>
      <c r="N2572" t="b">
        <v>0</v>
      </c>
      <c r="O2572">
        <v>2</v>
      </c>
      <c r="P2572" t="b">
        <v>0</v>
      </c>
      <c r="Q2572" t="s">
        <v>8282</v>
      </c>
    </row>
    <row r="2573" spans="1:17" ht="44.25" x14ac:dyDescent="0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0">
        <f t="shared" si="120"/>
        <v>42449.341678240744</v>
      </c>
      <c r="L2573" s="10">
        <f t="shared" si="121"/>
        <v>42509.341678240744</v>
      </c>
      <c r="M2573">
        <f t="shared" si="122"/>
        <v>2016</v>
      </c>
      <c r="N2573" t="b">
        <v>0</v>
      </c>
      <c r="O2573">
        <v>4</v>
      </c>
      <c r="P2573" t="b">
        <v>0</v>
      </c>
      <c r="Q2573" t="s">
        <v>8282</v>
      </c>
    </row>
    <row r="2574" spans="1:17" ht="44.25" x14ac:dyDescent="0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0">
        <f t="shared" si="120"/>
        <v>42077.119409722218</v>
      </c>
      <c r="L2574" s="10">
        <f t="shared" si="121"/>
        <v>42107.119409722218</v>
      </c>
      <c r="M2574">
        <f t="shared" si="122"/>
        <v>2015</v>
      </c>
      <c r="N2574" t="b">
        <v>0</v>
      </c>
      <c r="O2574">
        <v>0</v>
      </c>
      <c r="P2574" t="b">
        <v>0</v>
      </c>
      <c r="Q2574" t="s">
        <v>8282</v>
      </c>
    </row>
    <row r="2575" spans="1:17" ht="44.25" x14ac:dyDescent="0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0">
        <f t="shared" si="120"/>
        <v>41829.592002314814</v>
      </c>
      <c r="L2575" s="10">
        <f t="shared" si="121"/>
        <v>41874.592002314814</v>
      </c>
      <c r="M2575">
        <f t="shared" si="122"/>
        <v>2014</v>
      </c>
      <c r="N2575" t="b">
        <v>0</v>
      </c>
      <c r="O2575">
        <v>0</v>
      </c>
      <c r="P2575" t="b">
        <v>0</v>
      </c>
      <c r="Q2575" t="s">
        <v>8282</v>
      </c>
    </row>
    <row r="2576" spans="1:17" ht="44.25" x14ac:dyDescent="0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0">
        <f t="shared" si="120"/>
        <v>42487.825752314813</v>
      </c>
      <c r="L2576" s="10">
        <f t="shared" si="121"/>
        <v>42508.825752314813</v>
      </c>
      <c r="M2576">
        <f t="shared" si="122"/>
        <v>2016</v>
      </c>
      <c r="N2576" t="b">
        <v>0</v>
      </c>
      <c r="O2576">
        <v>0</v>
      </c>
      <c r="P2576" t="b">
        <v>0</v>
      </c>
      <c r="Q2576" t="s">
        <v>8282</v>
      </c>
    </row>
    <row r="2577" spans="1:17" ht="44.25" x14ac:dyDescent="0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0">
        <f t="shared" si="120"/>
        <v>41986.108726851846</v>
      </c>
      <c r="L2577" s="10">
        <f t="shared" si="121"/>
        <v>42016.108726851846</v>
      </c>
      <c r="M2577">
        <f t="shared" si="122"/>
        <v>2015</v>
      </c>
      <c r="N2577" t="b">
        <v>0</v>
      </c>
      <c r="O2577">
        <v>0</v>
      </c>
      <c r="P2577" t="b">
        <v>0</v>
      </c>
      <c r="Q2577" t="s">
        <v>8282</v>
      </c>
    </row>
    <row r="2578" spans="1:17" ht="29.5" x14ac:dyDescent="0.7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0">
        <f t="shared" si="120"/>
        <v>42060.00980324074</v>
      </c>
      <c r="L2578" s="10">
        <f t="shared" si="121"/>
        <v>42104.968136574069</v>
      </c>
      <c r="M2578">
        <f t="shared" si="122"/>
        <v>2015</v>
      </c>
      <c r="N2578" t="b">
        <v>0</v>
      </c>
      <c r="O2578">
        <v>0</v>
      </c>
      <c r="P2578" t="b">
        <v>0</v>
      </c>
      <c r="Q2578" t="s">
        <v>8282</v>
      </c>
    </row>
    <row r="2579" spans="1:17" ht="44.25" x14ac:dyDescent="0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0">
        <f t="shared" si="120"/>
        <v>41830.820567129631</v>
      </c>
      <c r="L2579" s="10">
        <f t="shared" si="121"/>
        <v>41855.820567129631</v>
      </c>
      <c r="M2579">
        <f t="shared" si="122"/>
        <v>2014</v>
      </c>
      <c r="N2579" t="b">
        <v>0</v>
      </c>
      <c r="O2579">
        <v>0</v>
      </c>
      <c r="P2579" t="b">
        <v>0</v>
      </c>
      <c r="Q2579" t="s">
        <v>8282</v>
      </c>
    </row>
    <row r="2580" spans="1:17" ht="59" x14ac:dyDescent="0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0">
        <f t="shared" si="120"/>
        <v>42238.022905092599</v>
      </c>
      <c r="L2580" s="10">
        <f t="shared" si="121"/>
        <v>42286.708333333328</v>
      </c>
      <c r="M2580">
        <f t="shared" si="122"/>
        <v>2015</v>
      </c>
      <c r="N2580" t="b">
        <v>0</v>
      </c>
      <c r="O2580">
        <v>0</v>
      </c>
      <c r="P2580" t="b">
        <v>0</v>
      </c>
      <c r="Q2580" t="s">
        <v>8282</v>
      </c>
    </row>
    <row r="2581" spans="1:17" ht="44.25" x14ac:dyDescent="0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0">
        <f t="shared" si="120"/>
        <v>41837.829895833333</v>
      </c>
      <c r="L2581" s="10">
        <f t="shared" si="121"/>
        <v>41897.829895833333</v>
      </c>
      <c r="M2581">
        <f t="shared" si="122"/>
        <v>2014</v>
      </c>
      <c r="N2581" t="b">
        <v>0</v>
      </c>
      <c r="O2581">
        <v>12</v>
      </c>
      <c r="P2581" t="b">
        <v>0</v>
      </c>
      <c r="Q2581" t="s">
        <v>8282</v>
      </c>
    </row>
    <row r="2582" spans="1:17" ht="44.25" x14ac:dyDescent="0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0">
        <f t="shared" si="120"/>
        <v>42110.326423611114</v>
      </c>
      <c r="L2582" s="10">
        <f t="shared" si="121"/>
        <v>42140.125</v>
      </c>
      <c r="M2582">
        <f t="shared" si="122"/>
        <v>2015</v>
      </c>
      <c r="N2582" t="b">
        <v>0</v>
      </c>
      <c r="O2582">
        <v>2</v>
      </c>
      <c r="P2582" t="b">
        <v>0</v>
      </c>
      <c r="Q2582" t="s">
        <v>8282</v>
      </c>
    </row>
    <row r="2583" spans="1:17" ht="44.25" x14ac:dyDescent="0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0">
        <f t="shared" si="120"/>
        <v>42294.628449074073</v>
      </c>
      <c r="L2583" s="10">
        <f t="shared" si="121"/>
        <v>42324.670115740737</v>
      </c>
      <c r="M2583">
        <f t="shared" si="122"/>
        <v>2015</v>
      </c>
      <c r="N2583" t="b">
        <v>0</v>
      </c>
      <c r="O2583">
        <v>11</v>
      </c>
      <c r="P2583" t="b">
        <v>0</v>
      </c>
      <c r="Q2583" t="s">
        <v>8282</v>
      </c>
    </row>
    <row r="2584" spans="1:17" ht="29.5" x14ac:dyDescent="0.7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0">
        <f t="shared" si="120"/>
        <v>42642.988819444443</v>
      </c>
      <c r="L2584" s="10">
        <f t="shared" si="121"/>
        <v>42672.988819444443</v>
      </c>
      <c r="M2584">
        <f t="shared" si="122"/>
        <v>2016</v>
      </c>
      <c r="N2584" t="b">
        <v>0</v>
      </c>
      <c r="O2584">
        <v>1</v>
      </c>
      <c r="P2584" t="b">
        <v>0</v>
      </c>
      <c r="Q2584" t="s">
        <v>8282</v>
      </c>
    </row>
    <row r="2585" spans="1:17" ht="44.25" x14ac:dyDescent="0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0">
        <f t="shared" si="120"/>
        <v>42019.76944444445</v>
      </c>
      <c r="L2585" s="10">
        <f t="shared" si="121"/>
        <v>42079.727777777778</v>
      </c>
      <c r="M2585">
        <f t="shared" si="122"/>
        <v>2015</v>
      </c>
      <c r="N2585" t="b">
        <v>0</v>
      </c>
      <c r="O2585">
        <v>5</v>
      </c>
      <c r="P2585" t="b">
        <v>0</v>
      </c>
      <c r="Q2585" t="s">
        <v>8282</v>
      </c>
    </row>
    <row r="2586" spans="1:17" ht="29.5" x14ac:dyDescent="0.7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0">
        <f t="shared" si="120"/>
        <v>42140.173252314817</v>
      </c>
      <c r="L2586" s="10">
        <f t="shared" si="121"/>
        <v>42170.173252314817</v>
      </c>
      <c r="M2586">
        <f t="shared" si="122"/>
        <v>2015</v>
      </c>
      <c r="N2586" t="b">
        <v>0</v>
      </c>
      <c r="O2586">
        <v>0</v>
      </c>
      <c r="P2586" t="b">
        <v>0</v>
      </c>
      <c r="Q2586" t="s">
        <v>8282</v>
      </c>
    </row>
    <row r="2587" spans="1:17" ht="44.25" x14ac:dyDescent="0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0">
        <f t="shared" si="120"/>
        <v>41795.963333333333</v>
      </c>
      <c r="L2587" s="10">
        <f t="shared" si="121"/>
        <v>41825.963333333333</v>
      </c>
      <c r="M2587">
        <f t="shared" si="122"/>
        <v>2014</v>
      </c>
      <c r="N2587" t="b">
        <v>0</v>
      </c>
      <c r="O2587">
        <v>1</v>
      </c>
      <c r="P2587" t="b">
        <v>0</v>
      </c>
      <c r="Q2587" t="s">
        <v>8282</v>
      </c>
    </row>
    <row r="2588" spans="1:17" ht="29.5" x14ac:dyDescent="0.7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0">
        <f t="shared" si="120"/>
        <v>42333.330277777779</v>
      </c>
      <c r="L2588" s="10">
        <f t="shared" si="121"/>
        <v>42363.330277777779</v>
      </c>
      <c r="M2588">
        <f t="shared" si="122"/>
        <v>2015</v>
      </c>
      <c r="N2588" t="b">
        <v>0</v>
      </c>
      <c r="O2588">
        <v>1</v>
      </c>
      <c r="P2588" t="b">
        <v>0</v>
      </c>
      <c r="Q2588" t="s">
        <v>8282</v>
      </c>
    </row>
    <row r="2589" spans="1:17" ht="44.25" x14ac:dyDescent="0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0">
        <f t="shared" si="120"/>
        <v>42338.675381944442</v>
      </c>
      <c r="L2589" s="10">
        <f t="shared" si="121"/>
        <v>42368.675381944442</v>
      </c>
      <c r="M2589">
        <f t="shared" si="122"/>
        <v>2015</v>
      </c>
      <c r="N2589" t="b">
        <v>0</v>
      </c>
      <c r="O2589">
        <v>6</v>
      </c>
      <c r="P2589" t="b">
        <v>0</v>
      </c>
      <c r="Q2589" t="s">
        <v>8282</v>
      </c>
    </row>
    <row r="2590" spans="1:17" ht="59" x14ac:dyDescent="0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0">
        <f t="shared" si="120"/>
        <v>42042.676226851851</v>
      </c>
      <c r="L2590" s="10">
        <f t="shared" si="121"/>
        <v>42094.551388888889</v>
      </c>
      <c r="M2590">
        <f t="shared" si="122"/>
        <v>2015</v>
      </c>
      <c r="N2590" t="b">
        <v>0</v>
      </c>
      <c r="O2590">
        <v>8</v>
      </c>
      <c r="P2590" t="b">
        <v>0</v>
      </c>
      <c r="Q2590" t="s">
        <v>8282</v>
      </c>
    </row>
    <row r="2591" spans="1:17" ht="44.25" x14ac:dyDescent="0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0">
        <f t="shared" si="120"/>
        <v>42422.536192129628</v>
      </c>
      <c r="L2591" s="10">
        <f t="shared" si="121"/>
        <v>42452.494525462964</v>
      </c>
      <c r="M2591">
        <f t="shared" si="122"/>
        <v>2016</v>
      </c>
      <c r="N2591" t="b">
        <v>0</v>
      </c>
      <c r="O2591">
        <v>1</v>
      </c>
      <c r="P2591" t="b">
        <v>0</v>
      </c>
      <c r="Q2591" t="s">
        <v>8282</v>
      </c>
    </row>
    <row r="2592" spans="1:17" ht="44.25" x14ac:dyDescent="0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0">
        <f t="shared" si="120"/>
        <v>42388.589085648149</v>
      </c>
      <c r="L2592" s="10">
        <f t="shared" si="121"/>
        <v>42395.589085648149</v>
      </c>
      <c r="M2592">
        <f t="shared" si="122"/>
        <v>2016</v>
      </c>
      <c r="N2592" t="b">
        <v>0</v>
      </c>
      <c r="O2592">
        <v>0</v>
      </c>
      <c r="P2592" t="b">
        <v>0</v>
      </c>
      <c r="Q2592" t="s">
        <v>8282</v>
      </c>
    </row>
    <row r="2593" spans="1:17" ht="44.25" x14ac:dyDescent="0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0">
        <f t="shared" si="120"/>
        <v>42382.906527777777</v>
      </c>
      <c r="L2593" s="10">
        <f t="shared" si="121"/>
        <v>42442.864861111113</v>
      </c>
      <c r="M2593">
        <f t="shared" si="122"/>
        <v>2016</v>
      </c>
      <c r="N2593" t="b">
        <v>0</v>
      </c>
      <c r="O2593">
        <v>2</v>
      </c>
      <c r="P2593" t="b">
        <v>0</v>
      </c>
      <c r="Q2593" t="s">
        <v>8282</v>
      </c>
    </row>
    <row r="2594" spans="1:17" ht="59" x14ac:dyDescent="0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0">
        <f t="shared" si="120"/>
        <v>41887.801168981481</v>
      </c>
      <c r="L2594" s="10">
        <f t="shared" si="121"/>
        <v>41917.801168981481</v>
      </c>
      <c r="M2594">
        <f t="shared" si="122"/>
        <v>2014</v>
      </c>
      <c r="N2594" t="b">
        <v>0</v>
      </c>
      <c r="O2594">
        <v>1</v>
      </c>
      <c r="P2594" t="b">
        <v>0</v>
      </c>
      <c r="Q2594" t="s">
        <v>8282</v>
      </c>
    </row>
    <row r="2595" spans="1:17" ht="44.25" x14ac:dyDescent="0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0">
        <f t="shared" si="120"/>
        <v>42089.84520833334</v>
      </c>
      <c r="L2595" s="10">
        <f t="shared" si="121"/>
        <v>42119.84520833334</v>
      </c>
      <c r="M2595">
        <f t="shared" si="122"/>
        <v>2015</v>
      </c>
      <c r="N2595" t="b">
        <v>0</v>
      </c>
      <c r="O2595">
        <v>0</v>
      </c>
      <c r="P2595" t="b">
        <v>0</v>
      </c>
      <c r="Q2595" t="s">
        <v>8282</v>
      </c>
    </row>
    <row r="2596" spans="1:17" ht="44.25" x14ac:dyDescent="0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0">
        <f t="shared" si="120"/>
        <v>41828.967916666668</v>
      </c>
      <c r="L2596" s="10">
        <f t="shared" si="121"/>
        <v>41858.967916666668</v>
      </c>
      <c r="M2596">
        <f t="shared" si="122"/>
        <v>2014</v>
      </c>
      <c r="N2596" t="b">
        <v>0</v>
      </c>
      <c r="O2596">
        <v>1</v>
      </c>
      <c r="P2596" t="b">
        <v>0</v>
      </c>
      <c r="Q2596" t="s">
        <v>8282</v>
      </c>
    </row>
    <row r="2597" spans="1:17" ht="29.5" x14ac:dyDescent="0.7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0">
        <f t="shared" si="120"/>
        <v>42760.244212962964</v>
      </c>
      <c r="L2597" s="10">
        <f t="shared" si="121"/>
        <v>42790.244212962964</v>
      </c>
      <c r="M2597">
        <f t="shared" si="122"/>
        <v>2017</v>
      </c>
      <c r="N2597" t="b">
        <v>0</v>
      </c>
      <c r="O2597">
        <v>19</v>
      </c>
      <c r="P2597" t="b">
        <v>0</v>
      </c>
      <c r="Q2597" t="s">
        <v>8282</v>
      </c>
    </row>
    <row r="2598" spans="1:17" ht="44.25" x14ac:dyDescent="0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0">
        <f t="shared" si="120"/>
        <v>41828.664456018516</v>
      </c>
      <c r="L2598" s="10">
        <f t="shared" si="121"/>
        <v>41858.664456018516</v>
      </c>
      <c r="M2598">
        <f t="shared" si="122"/>
        <v>2014</v>
      </c>
      <c r="N2598" t="b">
        <v>0</v>
      </c>
      <c r="O2598">
        <v>27</v>
      </c>
      <c r="P2598" t="b">
        <v>0</v>
      </c>
      <c r="Q2598" t="s">
        <v>8282</v>
      </c>
    </row>
    <row r="2599" spans="1:17" ht="44.25" x14ac:dyDescent="0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0">
        <f t="shared" si="120"/>
        <v>42510.341631944444</v>
      </c>
      <c r="L2599" s="10">
        <f t="shared" si="121"/>
        <v>42540.341631944444</v>
      </c>
      <c r="M2599">
        <f t="shared" si="122"/>
        <v>2016</v>
      </c>
      <c r="N2599" t="b">
        <v>0</v>
      </c>
      <c r="O2599">
        <v>7</v>
      </c>
      <c r="P2599" t="b">
        <v>0</v>
      </c>
      <c r="Q2599" t="s">
        <v>8282</v>
      </c>
    </row>
    <row r="2600" spans="1:17" ht="44.25" x14ac:dyDescent="0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0">
        <f t="shared" si="120"/>
        <v>42240.840289351851</v>
      </c>
      <c r="L2600" s="10">
        <f t="shared" si="121"/>
        <v>42270.840289351851</v>
      </c>
      <c r="M2600">
        <f t="shared" si="122"/>
        <v>2015</v>
      </c>
      <c r="N2600" t="b">
        <v>0</v>
      </c>
      <c r="O2600">
        <v>14</v>
      </c>
      <c r="P2600" t="b">
        <v>0</v>
      </c>
      <c r="Q2600" t="s">
        <v>8282</v>
      </c>
    </row>
    <row r="2601" spans="1:17" ht="29.5" x14ac:dyDescent="0.7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0">
        <f t="shared" si="120"/>
        <v>41809.754016203704</v>
      </c>
      <c r="L2601" s="10">
        <f t="shared" si="121"/>
        <v>41854.754016203704</v>
      </c>
      <c r="M2601">
        <f t="shared" si="122"/>
        <v>2014</v>
      </c>
      <c r="N2601" t="b">
        <v>0</v>
      </c>
      <c r="O2601">
        <v>5</v>
      </c>
      <c r="P2601" t="b">
        <v>0</v>
      </c>
      <c r="Q2601" t="s">
        <v>8282</v>
      </c>
    </row>
    <row r="2602" spans="1:17" ht="44.25" x14ac:dyDescent="0.7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0">
        <f t="shared" si="120"/>
        <v>42394.900462962964</v>
      </c>
      <c r="L2602" s="10">
        <f t="shared" si="121"/>
        <v>42454.858796296292</v>
      </c>
      <c r="M2602">
        <f t="shared" si="122"/>
        <v>2016</v>
      </c>
      <c r="N2602" t="b">
        <v>0</v>
      </c>
      <c r="O2602">
        <v>30</v>
      </c>
      <c r="P2602" t="b">
        <v>0</v>
      </c>
      <c r="Q2602" t="s">
        <v>8282</v>
      </c>
    </row>
    <row r="2603" spans="1:17" ht="59" x14ac:dyDescent="0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0">
        <f t="shared" si="120"/>
        <v>41150.902187499996</v>
      </c>
      <c r="L2603" s="10">
        <f t="shared" si="121"/>
        <v>41165.165972222225</v>
      </c>
      <c r="M2603">
        <f t="shared" si="122"/>
        <v>2012</v>
      </c>
      <c r="N2603" t="b">
        <v>1</v>
      </c>
      <c r="O2603">
        <v>151</v>
      </c>
      <c r="P2603" t="b">
        <v>1</v>
      </c>
      <c r="Q2603" t="s">
        <v>8299</v>
      </c>
    </row>
    <row r="2604" spans="1:17" ht="44.25" x14ac:dyDescent="0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0">
        <f t="shared" si="120"/>
        <v>41915.747314814813</v>
      </c>
      <c r="L2604" s="10">
        <f t="shared" si="121"/>
        <v>41955.888888888891</v>
      </c>
      <c r="M2604">
        <f t="shared" si="122"/>
        <v>2014</v>
      </c>
      <c r="N2604" t="b">
        <v>1</v>
      </c>
      <c r="O2604">
        <v>489</v>
      </c>
      <c r="P2604" t="b">
        <v>1</v>
      </c>
      <c r="Q2604" t="s">
        <v>8299</v>
      </c>
    </row>
    <row r="2605" spans="1:17" ht="29.5" x14ac:dyDescent="0.7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0">
        <f t="shared" si="120"/>
        <v>41617.912662037037</v>
      </c>
      <c r="L2605" s="10">
        <f t="shared" si="121"/>
        <v>41631.912662037037</v>
      </c>
      <c r="M2605">
        <f t="shared" si="122"/>
        <v>2013</v>
      </c>
      <c r="N2605" t="b">
        <v>1</v>
      </c>
      <c r="O2605">
        <v>50</v>
      </c>
      <c r="P2605" t="b">
        <v>1</v>
      </c>
      <c r="Q2605" t="s">
        <v>8299</v>
      </c>
    </row>
    <row r="2606" spans="1:17" ht="44.25" x14ac:dyDescent="0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0">
        <f t="shared" si="120"/>
        <v>40998.051192129627</v>
      </c>
      <c r="L2606" s="10">
        <f t="shared" si="121"/>
        <v>41028.051192129627</v>
      </c>
      <c r="M2606">
        <f t="shared" si="122"/>
        <v>2012</v>
      </c>
      <c r="N2606" t="b">
        <v>1</v>
      </c>
      <c r="O2606">
        <v>321</v>
      </c>
      <c r="P2606" t="b">
        <v>1</v>
      </c>
      <c r="Q2606" t="s">
        <v>8299</v>
      </c>
    </row>
    <row r="2607" spans="1:17" ht="44.25" x14ac:dyDescent="0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0">
        <f t="shared" si="120"/>
        <v>42508.541550925926</v>
      </c>
      <c r="L2607" s="10">
        <f t="shared" si="121"/>
        <v>42538.541550925926</v>
      </c>
      <c r="M2607">
        <f t="shared" si="122"/>
        <v>2016</v>
      </c>
      <c r="N2607" t="b">
        <v>1</v>
      </c>
      <c r="O2607">
        <v>1762</v>
      </c>
      <c r="P2607" t="b">
        <v>1</v>
      </c>
      <c r="Q2607" t="s">
        <v>8299</v>
      </c>
    </row>
    <row r="2608" spans="1:17" ht="59" x14ac:dyDescent="0.7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0">
        <f t="shared" si="120"/>
        <v>41726.712754629632</v>
      </c>
      <c r="L2608" s="10">
        <f t="shared" si="121"/>
        <v>41758.712754629632</v>
      </c>
      <c r="M2608">
        <f t="shared" si="122"/>
        <v>2014</v>
      </c>
      <c r="N2608" t="b">
        <v>1</v>
      </c>
      <c r="O2608">
        <v>385</v>
      </c>
      <c r="P2608" t="b">
        <v>1</v>
      </c>
      <c r="Q2608" t="s">
        <v>8299</v>
      </c>
    </row>
    <row r="2609" spans="1:17" ht="44.25" x14ac:dyDescent="0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0">
        <f t="shared" si="120"/>
        <v>42184.874675925923</v>
      </c>
      <c r="L2609" s="10">
        <f t="shared" si="121"/>
        <v>42228.083333333328</v>
      </c>
      <c r="M2609">
        <f t="shared" si="122"/>
        <v>2015</v>
      </c>
      <c r="N2609" t="b">
        <v>1</v>
      </c>
      <c r="O2609">
        <v>398</v>
      </c>
      <c r="P2609" t="b">
        <v>1</v>
      </c>
      <c r="Q2609" t="s">
        <v>8299</v>
      </c>
    </row>
    <row r="2610" spans="1:17" ht="44.25" x14ac:dyDescent="0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0">
        <f t="shared" si="120"/>
        <v>42767.801712962959</v>
      </c>
      <c r="L2610" s="10">
        <f t="shared" si="121"/>
        <v>42809</v>
      </c>
      <c r="M2610">
        <f t="shared" si="122"/>
        <v>2017</v>
      </c>
      <c r="N2610" t="b">
        <v>1</v>
      </c>
      <c r="O2610">
        <v>304</v>
      </c>
      <c r="P2610" t="b">
        <v>1</v>
      </c>
      <c r="Q2610" t="s">
        <v>8299</v>
      </c>
    </row>
    <row r="2611" spans="1:17" ht="59" x14ac:dyDescent="0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0">
        <f t="shared" si="120"/>
        <v>41075.237858796296</v>
      </c>
      <c r="L2611" s="10">
        <f t="shared" si="121"/>
        <v>41105.237858796296</v>
      </c>
      <c r="M2611">
        <f t="shared" si="122"/>
        <v>2012</v>
      </c>
      <c r="N2611" t="b">
        <v>1</v>
      </c>
      <c r="O2611">
        <v>676</v>
      </c>
      <c r="P2611" t="b">
        <v>1</v>
      </c>
      <c r="Q2611" t="s">
        <v>8299</v>
      </c>
    </row>
    <row r="2612" spans="1:17" ht="44.25" x14ac:dyDescent="0.7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0">
        <f t="shared" si="120"/>
        <v>42564.881076388891</v>
      </c>
      <c r="L2612" s="10">
        <f t="shared" si="121"/>
        <v>42604.290972222225</v>
      </c>
      <c r="M2612">
        <f t="shared" si="122"/>
        <v>2016</v>
      </c>
      <c r="N2612" t="b">
        <v>1</v>
      </c>
      <c r="O2612">
        <v>577</v>
      </c>
      <c r="P2612" t="b">
        <v>1</v>
      </c>
      <c r="Q2612" t="s">
        <v>8299</v>
      </c>
    </row>
    <row r="2613" spans="1:17" ht="59" x14ac:dyDescent="0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0">
        <f t="shared" si="120"/>
        <v>42704.335810185185</v>
      </c>
      <c r="L2613" s="10">
        <f t="shared" si="121"/>
        <v>42737.957638888889</v>
      </c>
      <c r="M2613">
        <f t="shared" si="122"/>
        <v>2017</v>
      </c>
      <c r="N2613" t="b">
        <v>1</v>
      </c>
      <c r="O2613">
        <v>3663</v>
      </c>
      <c r="P2613" t="b">
        <v>1</v>
      </c>
      <c r="Q2613" t="s">
        <v>8299</v>
      </c>
    </row>
    <row r="2614" spans="1:17" ht="44.25" x14ac:dyDescent="0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0">
        <f t="shared" si="120"/>
        <v>41982.143171296295</v>
      </c>
      <c r="L2614" s="10">
        <f t="shared" si="121"/>
        <v>42013.143171296295</v>
      </c>
      <c r="M2614">
        <f t="shared" si="122"/>
        <v>2015</v>
      </c>
      <c r="N2614" t="b">
        <v>1</v>
      </c>
      <c r="O2614">
        <v>294</v>
      </c>
      <c r="P2614" t="b">
        <v>1</v>
      </c>
      <c r="Q2614" t="s">
        <v>8299</v>
      </c>
    </row>
    <row r="2615" spans="1:17" ht="44.25" x14ac:dyDescent="0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0">
        <f t="shared" si="120"/>
        <v>41143.81821759259</v>
      </c>
      <c r="L2615" s="10">
        <f t="shared" si="121"/>
        <v>41173.81821759259</v>
      </c>
      <c r="M2615">
        <f t="shared" si="122"/>
        <v>2012</v>
      </c>
      <c r="N2615" t="b">
        <v>1</v>
      </c>
      <c r="O2615">
        <v>28</v>
      </c>
      <c r="P2615" t="b">
        <v>1</v>
      </c>
      <c r="Q2615" t="s">
        <v>8299</v>
      </c>
    </row>
    <row r="2616" spans="1:17" ht="44.25" x14ac:dyDescent="0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0">
        <f t="shared" si="120"/>
        <v>41730.708472222221</v>
      </c>
      <c r="L2616" s="10">
        <f t="shared" si="121"/>
        <v>41759.208333333336</v>
      </c>
      <c r="M2616">
        <f t="shared" si="122"/>
        <v>2014</v>
      </c>
      <c r="N2616" t="b">
        <v>1</v>
      </c>
      <c r="O2616">
        <v>100</v>
      </c>
      <c r="P2616" t="b">
        <v>1</v>
      </c>
      <c r="Q2616" t="s">
        <v>8299</v>
      </c>
    </row>
    <row r="2617" spans="1:17" ht="44.25" x14ac:dyDescent="0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0">
        <f t="shared" si="120"/>
        <v>42453.49726851852</v>
      </c>
      <c r="L2617" s="10">
        <f t="shared" si="121"/>
        <v>42490.5</v>
      </c>
      <c r="M2617">
        <f t="shared" si="122"/>
        <v>2016</v>
      </c>
      <c r="N2617" t="b">
        <v>0</v>
      </c>
      <c r="O2617">
        <v>72</v>
      </c>
      <c r="P2617" t="b">
        <v>1</v>
      </c>
      <c r="Q2617" t="s">
        <v>8299</v>
      </c>
    </row>
    <row r="2618" spans="1:17" ht="44.25" x14ac:dyDescent="0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0">
        <f t="shared" si="120"/>
        <v>42211.99454861111</v>
      </c>
      <c r="L2618" s="10">
        <f t="shared" si="121"/>
        <v>42241.99454861111</v>
      </c>
      <c r="M2618">
        <f t="shared" si="122"/>
        <v>2015</v>
      </c>
      <c r="N2618" t="b">
        <v>1</v>
      </c>
      <c r="O2618">
        <v>238</v>
      </c>
      <c r="P2618" t="b">
        <v>1</v>
      </c>
      <c r="Q2618" t="s">
        <v>8299</v>
      </c>
    </row>
    <row r="2619" spans="1:17" ht="44.25" x14ac:dyDescent="0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0">
        <f t="shared" si="120"/>
        <v>41902.874432870369</v>
      </c>
      <c r="L2619" s="10">
        <f t="shared" si="121"/>
        <v>41932.874432870369</v>
      </c>
      <c r="M2619">
        <f t="shared" si="122"/>
        <v>2014</v>
      </c>
      <c r="N2619" t="b">
        <v>1</v>
      </c>
      <c r="O2619">
        <v>159</v>
      </c>
      <c r="P2619" t="b">
        <v>1</v>
      </c>
      <c r="Q2619" t="s">
        <v>8299</v>
      </c>
    </row>
    <row r="2620" spans="1:17" ht="29.5" x14ac:dyDescent="0.7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0">
        <f t="shared" si="120"/>
        <v>42279.792372685188</v>
      </c>
      <c r="L2620" s="10">
        <f t="shared" si="121"/>
        <v>42339.834039351852</v>
      </c>
      <c r="M2620">
        <f t="shared" si="122"/>
        <v>2015</v>
      </c>
      <c r="N2620" t="b">
        <v>1</v>
      </c>
      <c r="O2620">
        <v>77</v>
      </c>
      <c r="P2620" t="b">
        <v>1</v>
      </c>
      <c r="Q2620" t="s">
        <v>8299</v>
      </c>
    </row>
    <row r="2621" spans="1:17" ht="44.25" x14ac:dyDescent="0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0">
        <f t="shared" si="120"/>
        <v>42273.884305555555</v>
      </c>
      <c r="L2621" s="10">
        <f t="shared" si="121"/>
        <v>42300.458333333328</v>
      </c>
      <c r="M2621">
        <f t="shared" si="122"/>
        <v>2015</v>
      </c>
      <c r="N2621" t="b">
        <v>1</v>
      </c>
      <c r="O2621">
        <v>53</v>
      </c>
      <c r="P2621" t="b">
        <v>1</v>
      </c>
      <c r="Q2621" t="s">
        <v>8299</v>
      </c>
    </row>
    <row r="2622" spans="1:17" ht="44.25" x14ac:dyDescent="0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0">
        <f t="shared" si="120"/>
        <v>42251.16715277778</v>
      </c>
      <c r="L2622" s="10">
        <f t="shared" si="121"/>
        <v>42288.041666666672</v>
      </c>
      <c r="M2622">
        <f t="shared" si="122"/>
        <v>2015</v>
      </c>
      <c r="N2622" t="b">
        <v>1</v>
      </c>
      <c r="O2622">
        <v>1251</v>
      </c>
      <c r="P2622" t="b">
        <v>1</v>
      </c>
      <c r="Q2622" t="s">
        <v>8299</v>
      </c>
    </row>
    <row r="2623" spans="1:17" ht="44.25" x14ac:dyDescent="0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0">
        <f t="shared" si="120"/>
        <v>42115.74754629629</v>
      </c>
      <c r="L2623" s="10">
        <f t="shared" si="121"/>
        <v>42145.74754629629</v>
      </c>
      <c r="M2623">
        <f t="shared" si="122"/>
        <v>2015</v>
      </c>
      <c r="N2623" t="b">
        <v>1</v>
      </c>
      <c r="O2623">
        <v>465</v>
      </c>
      <c r="P2623" t="b">
        <v>1</v>
      </c>
      <c r="Q2623" t="s">
        <v>8299</v>
      </c>
    </row>
    <row r="2624" spans="1:17" ht="44.25" x14ac:dyDescent="0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0">
        <f t="shared" si="120"/>
        <v>42689.74324074074</v>
      </c>
      <c r="L2624" s="10">
        <f t="shared" si="121"/>
        <v>42734.74324074074</v>
      </c>
      <c r="M2624">
        <f t="shared" si="122"/>
        <v>2016</v>
      </c>
      <c r="N2624" t="b">
        <v>0</v>
      </c>
      <c r="O2624">
        <v>74</v>
      </c>
      <c r="P2624" t="b">
        <v>1</v>
      </c>
      <c r="Q2624" t="s">
        <v>8299</v>
      </c>
    </row>
    <row r="2625" spans="1:17" ht="44.25" x14ac:dyDescent="0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0">
        <f t="shared" si="120"/>
        <v>42692.256550925929</v>
      </c>
      <c r="L2625" s="10">
        <f t="shared" si="121"/>
        <v>42706.256550925929</v>
      </c>
      <c r="M2625">
        <f t="shared" si="122"/>
        <v>2016</v>
      </c>
      <c r="N2625" t="b">
        <v>0</v>
      </c>
      <c r="O2625">
        <v>62</v>
      </c>
      <c r="P2625" t="b">
        <v>1</v>
      </c>
      <c r="Q2625" t="s">
        <v>8299</v>
      </c>
    </row>
    <row r="2626" spans="1:17" ht="44.25" x14ac:dyDescent="0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0">
        <f t="shared" si="120"/>
        <v>41144.42155092593</v>
      </c>
      <c r="L2626" s="10">
        <f t="shared" si="121"/>
        <v>41165.42155092593</v>
      </c>
      <c r="M2626">
        <f t="shared" si="122"/>
        <v>2012</v>
      </c>
      <c r="N2626" t="b">
        <v>0</v>
      </c>
      <c r="O2626">
        <v>3468</v>
      </c>
      <c r="P2626" t="b">
        <v>1</v>
      </c>
      <c r="Q2626" t="s">
        <v>8299</v>
      </c>
    </row>
    <row r="2627" spans="1:17" ht="59" x14ac:dyDescent="0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0">
        <f t="shared" ref="K2627:K2690" si="123">(((J2627/60)/60)/24)+DATE(1970,1,1)</f>
        <v>42658.810277777782</v>
      </c>
      <c r="L2627" s="10">
        <f t="shared" ref="L2627:L2690" si="124">(((I2627/60)/60)/24)+DATE(1970,1,1)</f>
        <v>42683.851944444439</v>
      </c>
      <c r="M2627">
        <f t="shared" ref="M2627:M2690" si="125">YEAR(L2627)</f>
        <v>2016</v>
      </c>
      <c r="N2627" t="b">
        <v>0</v>
      </c>
      <c r="O2627">
        <v>52</v>
      </c>
      <c r="P2627" t="b">
        <v>1</v>
      </c>
      <c r="Q2627" t="s">
        <v>8299</v>
      </c>
    </row>
    <row r="2628" spans="1:17" ht="44.25" x14ac:dyDescent="0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0">
        <f t="shared" si="123"/>
        <v>42128.628113425926</v>
      </c>
      <c r="L2628" s="10">
        <f t="shared" si="124"/>
        <v>42158.628113425926</v>
      </c>
      <c r="M2628">
        <f t="shared" si="125"/>
        <v>2015</v>
      </c>
      <c r="N2628" t="b">
        <v>0</v>
      </c>
      <c r="O2628">
        <v>50</v>
      </c>
      <c r="P2628" t="b">
        <v>1</v>
      </c>
      <c r="Q2628" t="s">
        <v>8299</v>
      </c>
    </row>
    <row r="2629" spans="1:17" ht="44.25" x14ac:dyDescent="0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0">
        <f t="shared" si="123"/>
        <v>42304.829409722224</v>
      </c>
      <c r="L2629" s="10">
        <f t="shared" si="124"/>
        <v>42334.871076388896</v>
      </c>
      <c r="M2629">
        <f t="shared" si="125"/>
        <v>2015</v>
      </c>
      <c r="N2629" t="b">
        <v>0</v>
      </c>
      <c r="O2629">
        <v>45</v>
      </c>
      <c r="P2629" t="b">
        <v>1</v>
      </c>
      <c r="Q2629" t="s">
        <v>8299</v>
      </c>
    </row>
    <row r="2630" spans="1:17" ht="44.25" x14ac:dyDescent="0.7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0">
        <f t="shared" si="123"/>
        <v>41953.966053240743</v>
      </c>
      <c r="L2630" s="10">
        <f t="shared" si="124"/>
        <v>41973.966053240743</v>
      </c>
      <c r="M2630">
        <f t="shared" si="125"/>
        <v>2014</v>
      </c>
      <c r="N2630" t="b">
        <v>0</v>
      </c>
      <c r="O2630">
        <v>21</v>
      </c>
      <c r="P2630" t="b">
        <v>1</v>
      </c>
      <c r="Q2630" t="s">
        <v>8299</v>
      </c>
    </row>
    <row r="2631" spans="1:17" ht="29.5" x14ac:dyDescent="0.7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0">
        <f t="shared" si="123"/>
        <v>42108.538449074069</v>
      </c>
      <c r="L2631" s="10">
        <f t="shared" si="124"/>
        <v>42138.538449074069</v>
      </c>
      <c r="M2631">
        <f t="shared" si="125"/>
        <v>2015</v>
      </c>
      <c r="N2631" t="b">
        <v>0</v>
      </c>
      <c r="O2631">
        <v>100</v>
      </c>
      <c r="P2631" t="b">
        <v>1</v>
      </c>
      <c r="Q2631" t="s">
        <v>8299</v>
      </c>
    </row>
    <row r="2632" spans="1:17" ht="44.25" x14ac:dyDescent="0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0">
        <f t="shared" si="123"/>
        <v>42524.105462962965</v>
      </c>
      <c r="L2632" s="10">
        <f t="shared" si="124"/>
        <v>42551.416666666672</v>
      </c>
      <c r="M2632">
        <f t="shared" si="125"/>
        <v>2016</v>
      </c>
      <c r="N2632" t="b">
        <v>0</v>
      </c>
      <c r="O2632">
        <v>81</v>
      </c>
      <c r="P2632" t="b">
        <v>1</v>
      </c>
      <c r="Q2632" t="s">
        <v>8299</v>
      </c>
    </row>
    <row r="2633" spans="1:17" ht="44.25" x14ac:dyDescent="0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0">
        <f t="shared" si="123"/>
        <v>42218.169293981482</v>
      </c>
      <c r="L2633" s="10">
        <f t="shared" si="124"/>
        <v>42246.169293981482</v>
      </c>
      <c r="M2633">
        <f t="shared" si="125"/>
        <v>2015</v>
      </c>
      <c r="N2633" t="b">
        <v>0</v>
      </c>
      <c r="O2633">
        <v>286</v>
      </c>
      <c r="P2633" t="b">
        <v>1</v>
      </c>
      <c r="Q2633" t="s">
        <v>8299</v>
      </c>
    </row>
    <row r="2634" spans="1:17" ht="44.25" x14ac:dyDescent="0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0">
        <f t="shared" si="123"/>
        <v>42494.061793981484</v>
      </c>
      <c r="L2634" s="10">
        <f t="shared" si="124"/>
        <v>42519.061793981484</v>
      </c>
      <c r="M2634">
        <f t="shared" si="125"/>
        <v>2016</v>
      </c>
      <c r="N2634" t="b">
        <v>0</v>
      </c>
      <c r="O2634">
        <v>42</v>
      </c>
      <c r="P2634" t="b">
        <v>1</v>
      </c>
      <c r="Q2634" t="s">
        <v>8299</v>
      </c>
    </row>
    <row r="2635" spans="1:17" ht="44.25" x14ac:dyDescent="0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0">
        <f t="shared" si="123"/>
        <v>41667.823287037041</v>
      </c>
      <c r="L2635" s="10">
        <f t="shared" si="124"/>
        <v>41697.958333333336</v>
      </c>
      <c r="M2635">
        <f t="shared" si="125"/>
        <v>2014</v>
      </c>
      <c r="N2635" t="b">
        <v>0</v>
      </c>
      <c r="O2635">
        <v>199</v>
      </c>
      <c r="P2635" t="b">
        <v>1</v>
      </c>
      <c r="Q2635" t="s">
        <v>8299</v>
      </c>
    </row>
    <row r="2636" spans="1:17" ht="44.25" x14ac:dyDescent="0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0">
        <f t="shared" si="123"/>
        <v>42612.656493055561</v>
      </c>
      <c r="L2636" s="10">
        <f t="shared" si="124"/>
        <v>42642.656493055561</v>
      </c>
      <c r="M2636">
        <f t="shared" si="125"/>
        <v>2016</v>
      </c>
      <c r="N2636" t="b">
        <v>0</v>
      </c>
      <c r="O2636">
        <v>25</v>
      </c>
      <c r="P2636" t="b">
        <v>1</v>
      </c>
      <c r="Q2636" t="s">
        <v>8299</v>
      </c>
    </row>
    <row r="2637" spans="1:17" ht="44.25" x14ac:dyDescent="0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0">
        <f t="shared" si="123"/>
        <v>42037.950937500005</v>
      </c>
      <c r="L2637" s="10">
        <f t="shared" si="124"/>
        <v>42072.909270833334</v>
      </c>
      <c r="M2637">
        <f t="shared" si="125"/>
        <v>2015</v>
      </c>
      <c r="N2637" t="b">
        <v>0</v>
      </c>
      <c r="O2637">
        <v>84</v>
      </c>
      <c r="P2637" t="b">
        <v>1</v>
      </c>
      <c r="Q2637" t="s">
        <v>8299</v>
      </c>
    </row>
    <row r="2638" spans="1:17" ht="59" x14ac:dyDescent="0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0">
        <f t="shared" si="123"/>
        <v>42636.614745370374</v>
      </c>
      <c r="L2638" s="10">
        <f t="shared" si="124"/>
        <v>42659.041666666672</v>
      </c>
      <c r="M2638">
        <f t="shared" si="125"/>
        <v>2016</v>
      </c>
      <c r="N2638" t="b">
        <v>0</v>
      </c>
      <c r="O2638">
        <v>50</v>
      </c>
      <c r="P2638" t="b">
        <v>1</v>
      </c>
      <c r="Q2638" t="s">
        <v>8299</v>
      </c>
    </row>
    <row r="2639" spans="1:17" ht="29.5" x14ac:dyDescent="0.7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0">
        <f t="shared" si="123"/>
        <v>42639.549479166672</v>
      </c>
      <c r="L2639" s="10">
        <f t="shared" si="124"/>
        <v>42655.549479166672</v>
      </c>
      <c r="M2639">
        <f t="shared" si="125"/>
        <v>2016</v>
      </c>
      <c r="N2639" t="b">
        <v>0</v>
      </c>
      <c r="O2639">
        <v>26</v>
      </c>
      <c r="P2639" t="b">
        <v>1</v>
      </c>
      <c r="Q2639" t="s">
        <v>8299</v>
      </c>
    </row>
    <row r="2640" spans="1:17" ht="44.25" x14ac:dyDescent="0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0">
        <f t="shared" si="123"/>
        <v>41989.913136574076</v>
      </c>
      <c r="L2640" s="10">
        <f t="shared" si="124"/>
        <v>42019.913136574076</v>
      </c>
      <c r="M2640">
        <f t="shared" si="125"/>
        <v>2015</v>
      </c>
      <c r="N2640" t="b">
        <v>0</v>
      </c>
      <c r="O2640">
        <v>14</v>
      </c>
      <c r="P2640" t="b">
        <v>1</v>
      </c>
      <c r="Q2640" t="s">
        <v>8299</v>
      </c>
    </row>
    <row r="2641" spans="1:17" ht="44.25" x14ac:dyDescent="0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0">
        <f t="shared" si="123"/>
        <v>42024.86513888889</v>
      </c>
      <c r="L2641" s="10">
        <f t="shared" si="124"/>
        <v>42054.86513888889</v>
      </c>
      <c r="M2641">
        <f t="shared" si="125"/>
        <v>2015</v>
      </c>
      <c r="N2641" t="b">
        <v>0</v>
      </c>
      <c r="O2641">
        <v>49</v>
      </c>
      <c r="P2641" t="b">
        <v>1</v>
      </c>
      <c r="Q2641" t="s">
        <v>8299</v>
      </c>
    </row>
    <row r="2642" spans="1:17" ht="59" x14ac:dyDescent="0.7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0">
        <f t="shared" si="123"/>
        <v>42103.160578703704</v>
      </c>
      <c r="L2642" s="10">
        <f t="shared" si="124"/>
        <v>42163.160578703704</v>
      </c>
      <c r="M2642">
        <f t="shared" si="125"/>
        <v>2015</v>
      </c>
      <c r="N2642" t="b">
        <v>0</v>
      </c>
      <c r="O2642">
        <v>69</v>
      </c>
      <c r="P2642" t="b">
        <v>1</v>
      </c>
      <c r="Q2642" t="s">
        <v>8299</v>
      </c>
    </row>
    <row r="2643" spans="1:17" ht="29.5" x14ac:dyDescent="0.7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0">
        <f t="shared" si="123"/>
        <v>41880.827118055553</v>
      </c>
      <c r="L2643" s="10">
        <f t="shared" si="124"/>
        <v>41897.839583333334</v>
      </c>
      <c r="M2643">
        <f t="shared" si="125"/>
        <v>2014</v>
      </c>
      <c r="N2643" t="b">
        <v>0</v>
      </c>
      <c r="O2643">
        <v>1</v>
      </c>
      <c r="P2643" t="b">
        <v>0</v>
      </c>
      <c r="Q2643" t="s">
        <v>8299</v>
      </c>
    </row>
    <row r="2644" spans="1:17" ht="59" x14ac:dyDescent="0.7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0">
        <f t="shared" si="123"/>
        <v>42536.246620370366</v>
      </c>
      <c r="L2644" s="10">
        <f t="shared" si="124"/>
        <v>42566.289583333331</v>
      </c>
      <c r="M2644">
        <f t="shared" si="125"/>
        <v>2016</v>
      </c>
      <c r="N2644" t="b">
        <v>0</v>
      </c>
      <c r="O2644">
        <v>0</v>
      </c>
      <c r="P2644" t="b">
        <v>0</v>
      </c>
      <c r="Q2644" t="s">
        <v>8299</v>
      </c>
    </row>
    <row r="2645" spans="1:17" ht="59" x14ac:dyDescent="0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0">
        <f t="shared" si="123"/>
        <v>42689.582349537035</v>
      </c>
      <c r="L2645" s="10">
        <f t="shared" si="124"/>
        <v>42725.332638888889</v>
      </c>
      <c r="M2645">
        <f t="shared" si="125"/>
        <v>2016</v>
      </c>
      <c r="N2645" t="b">
        <v>1</v>
      </c>
      <c r="O2645">
        <v>1501</v>
      </c>
      <c r="P2645" t="b">
        <v>0</v>
      </c>
      <c r="Q2645" t="s">
        <v>8299</v>
      </c>
    </row>
    <row r="2646" spans="1:17" ht="44.25" x14ac:dyDescent="0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0">
        <f t="shared" si="123"/>
        <v>42774.792071759264</v>
      </c>
      <c r="L2646" s="10">
        <f t="shared" si="124"/>
        <v>42804.792071759264</v>
      </c>
      <c r="M2646">
        <f t="shared" si="125"/>
        <v>2017</v>
      </c>
      <c r="N2646" t="b">
        <v>1</v>
      </c>
      <c r="O2646">
        <v>52</v>
      </c>
      <c r="P2646" t="b">
        <v>0</v>
      </c>
      <c r="Q2646" t="s">
        <v>8299</v>
      </c>
    </row>
    <row r="2647" spans="1:17" ht="44.25" x14ac:dyDescent="0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0">
        <f t="shared" si="123"/>
        <v>41921.842627314814</v>
      </c>
      <c r="L2647" s="10">
        <f t="shared" si="124"/>
        <v>41951.884293981479</v>
      </c>
      <c r="M2647">
        <f t="shared" si="125"/>
        <v>2014</v>
      </c>
      <c r="N2647" t="b">
        <v>1</v>
      </c>
      <c r="O2647">
        <v>23</v>
      </c>
      <c r="P2647" t="b">
        <v>0</v>
      </c>
      <c r="Q2647" t="s">
        <v>8299</v>
      </c>
    </row>
    <row r="2648" spans="1:17" ht="44.25" x14ac:dyDescent="0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0">
        <f t="shared" si="123"/>
        <v>42226.313298611116</v>
      </c>
      <c r="L2648" s="10">
        <f t="shared" si="124"/>
        <v>42256.313298611116</v>
      </c>
      <c r="M2648">
        <f t="shared" si="125"/>
        <v>2015</v>
      </c>
      <c r="N2648" t="b">
        <v>1</v>
      </c>
      <c r="O2648">
        <v>535</v>
      </c>
      <c r="P2648" t="b">
        <v>0</v>
      </c>
      <c r="Q2648" t="s">
        <v>8299</v>
      </c>
    </row>
    <row r="2649" spans="1:17" ht="44.25" x14ac:dyDescent="0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0">
        <f t="shared" si="123"/>
        <v>42200.261793981481</v>
      </c>
      <c r="L2649" s="10">
        <f t="shared" si="124"/>
        <v>42230.261793981481</v>
      </c>
      <c r="M2649">
        <f t="shared" si="125"/>
        <v>2015</v>
      </c>
      <c r="N2649" t="b">
        <v>0</v>
      </c>
      <c r="O2649">
        <v>3</v>
      </c>
      <c r="P2649" t="b">
        <v>0</v>
      </c>
      <c r="Q2649" t="s">
        <v>8299</v>
      </c>
    </row>
    <row r="2650" spans="1:17" ht="59" x14ac:dyDescent="0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0">
        <f t="shared" si="123"/>
        <v>42408.714814814812</v>
      </c>
      <c r="L2650" s="10">
        <f t="shared" si="124"/>
        <v>42438.714814814812</v>
      </c>
      <c r="M2650">
        <f t="shared" si="125"/>
        <v>2016</v>
      </c>
      <c r="N2650" t="b">
        <v>0</v>
      </c>
      <c r="O2650">
        <v>6</v>
      </c>
      <c r="P2650" t="b">
        <v>0</v>
      </c>
      <c r="Q2650" t="s">
        <v>8299</v>
      </c>
    </row>
    <row r="2651" spans="1:17" ht="29.5" x14ac:dyDescent="0.7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0">
        <f t="shared" si="123"/>
        <v>42341.99700231482</v>
      </c>
      <c r="L2651" s="10">
        <f t="shared" si="124"/>
        <v>42401.99700231482</v>
      </c>
      <c r="M2651">
        <f t="shared" si="125"/>
        <v>2016</v>
      </c>
      <c r="N2651" t="b">
        <v>0</v>
      </c>
      <c r="O2651">
        <v>3</v>
      </c>
      <c r="P2651" t="b">
        <v>0</v>
      </c>
      <c r="Q2651" t="s">
        <v>8299</v>
      </c>
    </row>
    <row r="2652" spans="1:17" ht="59" x14ac:dyDescent="0.7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0">
        <f t="shared" si="123"/>
        <v>42695.624340277776</v>
      </c>
      <c r="L2652" s="10">
        <f t="shared" si="124"/>
        <v>42725.624340277776</v>
      </c>
      <c r="M2652">
        <f t="shared" si="125"/>
        <v>2016</v>
      </c>
      <c r="N2652" t="b">
        <v>0</v>
      </c>
      <c r="O2652">
        <v>5</v>
      </c>
      <c r="P2652" t="b">
        <v>0</v>
      </c>
      <c r="Q2652" t="s">
        <v>8299</v>
      </c>
    </row>
    <row r="2653" spans="1:17" ht="44.25" x14ac:dyDescent="0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0">
        <f t="shared" si="123"/>
        <v>42327.805659722217</v>
      </c>
      <c r="L2653" s="10">
        <f t="shared" si="124"/>
        <v>42355.805659722217</v>
      </c>
      <c r="M2653">
        <f t="shared" si="125"/>
        <v>2015</v>
      </c>
      <c r="N2653" t="b">
        <v>0</v>
      </c>
      <c r="O2653">
        <v>17</v>
      </c>
      <c r="P2653" t="b">
        <v>0</v>
      </c>
      <c r="Q2653" t="s">
        <v>8299</v>
      </c>
    </row>
    <row r="2654" spans="1:17" ht="44.25" x14ac:dyDescent="0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0">
        <f t="shared" si="123"/>
        <v>41953.158854166672</v>
      </c>
      <c r="L2654" s="10">
        <f t="shared" si="124"/>
        <v>41983.158854166672</v>
      </c>
      <c r="M2654">
        <f t="shared" si="125"/>
        <v>2014</v>
      </c>
      <c r="N2654" t="b">
        <v>0</v>
      </c>
      <c r="O2654">
        <v>11</v>
      </c>
      <c r="P2654" t="b">
        <v>0</v>
      </c>
      <c r="Q2654" t="s">
        <v>8299</v>
      </c>
    </row>
    <row r="2655" spans="1:17" ht="44.25" x14ac:dyDescent="0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0">
        <f t="shared" si="123"/>
        <v>41771.651932870373</v>
      </c>
      <c r="L2655" s="10">
        <f t="shared" si="124"/>
        <v>41803.166666666664</v>
      </c>
      <c r="M2655">
        <f t="shared" si="125"/>
        <v>2014</v>
      </c>
      <c r="N2655" t="b">
        <v>0</v>
      </c>
      <c r="O2655">
        <v>70</v>
      </c>
      <c r="P2655" t="b">
        <v>0</v>
      </c>
      <c r="Q2655" t="s">
        <v>8299</v>
      </c>
    </row>
    <row r="2656" spans="1:17" ht="44.25" x14ac:dyDescent="0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0">
        <f t="shared" si="123"/>
        <v>42055.600995370376</v>
      </c>
      <c r="L2656" s="10">
        <f t="shared" si="124"/>
        <v>42115.559328703705</v>
      </c>
      <c r="M2656">
        <f t="shared" si="125"/>
        <v>2015</v>
      </c>
      <c r="N2656" t="b">
        <v>0</v>
      </c>
      <c r="O2656">
        <v>6</v>
      </c>
      <c r="P2656" t="b">
        <v>0</v>
      </c>
      <c r="Q2656" t="s">
        <v>8299</v>
      </c>
    </row>
    <row r="2657" spans="1:17" x14ac:dyDescent="0.7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0">
        <f t="shared" si="123"/>
        <v>42381.866284722222</v>
      </c>
      <c r="L2657" s="10">
        <f t="shared" si="124"/>
        <v>42409.833333333328</v>
      </c>
      <c r="M2657">
        <f t="shared" si="125"/>
        <v>2016</v>
      </c>
      <c r="N2657" t="b">
        <v>0</v>
      </c>
      <c r="O2657">
        <v>43</v>
      </c>
      <c r="P2657" t="b">
        <v>0</v>
      </c>
      <c r="Q2657" t="s">
        <v>8299</v>
      </c>
    </row>
    <row r="2658" spans="1:17" ht="29.5" x14ac:dyDescent="0.7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0">
        <f t="shared" si="123"/>
        <v>42767.688518518517</v>
      </c>
      <c r="L2658" s="10">
        <f t="shared" si="124"/>
        <v>42806.791666666672</v>
      </c>
      <c r="M2658">
        <f t="shared" si="125"/>
        <v>2017</v>
      </c>
      <c r="N2658" t="b">
        <v>0</v>
      </c>
      <c r="O2658">
        <v>152</v>
      </c>
      <c r="P2658" t="b">
        <v>0</v>
      </c>
      <c r="Q2658" t="s">
        <v>8299</v>
      </c>
    </row>
    <row r="2659" spans="1:17" ht="44.25" x14ac:dyDescent="0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0">
        <f t="shared" si="123"/>
        <v>42551.928854166668</v>
      </c>
      <c r="L2659" s="10">
        <f t="shared" si="124"/>
        <v>42585.0625</v>
      </c>
      <c r="M2659">
        <f t="shared" si="125"/>
        <v>2016</v>
      </c>
      <c r="N2659" t="b">
        <v>0</v>
      </c>
      <c r="O2659">
        <v>59</v>
      </c>
      <c r="P2659" t="b">
        <v>0</v>
      </c>
      <c r="Q2659" t="s">
        <v>8299</v>
      </c>
    </row>
    <row r="2660" spans="1:17" ht="44.25" x14ac:dyDescent="0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0">
        <f t="shared" si="123"/>
        <v>42551.884189814817</v>
      </c>
      <c r="L2660" s="10">
        <f t="shared" si="124"/>
        <v>42581.884189814817</v>
      </c>
      <c r="M2660">
        <f t="shared" si="125"/>
        <v>2016</v>
      </c>
      <c r="N2660" t="b">
        <v>0</v>
      </c>
      <c r="O2660">
        <v>4</v>
      </c>
      <c r="P2660" t="b">
        <v>0</v>
      </c>
      <c r="Q2660" t="s">
        <v>8299</v>
      </c>
    </row>
    <row r="2661" spans="1:17" x14ac:dyDescent="0.7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0">
        <f t="shared" si="123"/>
        <v>42082.069560185191</v>
      </c>
      <c r="L2661" s="10">
        <f t="shared" si="124"/>
        <v>42112.069560185191</v>
      </c>
      <c r="M2661">
        <f t="shared" si="125"/>
        <v>2015</v>
      </c>
      <c r="N2661" t="b">
        <v>0</v>
      </c>
      <c r="O2661">
        <v>10</v>
      </c>
      <c r="P2661" t="b">
        <v>0</v>
      </c>
      <c r="Q2661" t="s">
        <v>8299</v>
      </c>
    </row>
    <row r="2662" spans="1:17" ht="59" x14ac:dyDescent="0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0">
        <f t="shared" si="123"/>
        <v>42272.713171296295</v>
      </c>
      <c r="L2662" s="10">
        <f t="shared" si="124"/>
        <v>42332.754837962959</v>
      </c>
      <c r="M2662">
        <f t="shared" si="125"/>
        <v>2015</v>
      </c>
      <c r="N2662" t="b">
        <v>0</v>
      </c>
      <c r="O2662">
        <v>5</v>
      </c>
      <c r="P2662" t="b">
        <v>0</v>
      </c>
      <c r="Q2662" t="s">
        <v>8299</v>
      </c>
    </row>
    <row r="2663" spans="1:17" ht="44.25" x14ac:dyDescent="0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0">
        <f t="shared" si="123"/>
        <v>41542.958449074074</v>
      </c>
      <c r="L2663" s="10">
        <f t="shared" si="124"/>
        <v>41572.958449074074</v>
      </c>
      <c r="M2663">
        <f t="shared" si="125"/>
        <v>2013</v>
      </c>
      <c r="N2663" t="b">
        <v>0</v>
      </c>
      <c r="O2663">
        <v>60</v>
      </c>
      <c r="P2663" t="b">
        <v>1</v>
      </c>
      <c r="Q2663" t="s">
        <v>8300</v>
      </c>
    </row>
    <row r="2664" spans="1:17" ht="44.25" x14ac:dyDescent="0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0">
        <f t="shared" si="123"/>
        <v>42207.746678240743</v>
      </c>
      <c r="L2664" s="10">
        <f t="shared" si="124"/>
        <v>42237.746678240743</v>
      </c>
      <c r="M2664">
        <f t="shared" si="125"/>
        <v>2015</v>
      </c>
      <c r="N2664" t="b">
        <v>0</v>
      </c>
      <c r="O2664">
        <v>80</v>
      </c>
      <c r="P2664" t="b">
        <v>1</v>
      </c>
      <c r="Q2664" t="s">
        <v>8300</v>
      </c>
    </row>
    <row r="2665" spans="1:17" ht="44.25" x14ac:dyDescent="0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0">
        <f t="shared" si="123"/>
        <v>42222.622766203705</v>
      </c>
      <c r="L2665" s="10">
        <f t="shared" si="124"/>
        <v>42251.625</v>
      </c>
      <c r="M2665">
        <f t="shared" si="125"/>
        <v>2015</v>
      </c>
      <c r="N2665" t="b">
        <v>0</v>
      </c>
      <c r="O2665">
        <v>56</v>
      </c>
      <c r="P2665" t="b">
        <v>1</v>
      </c>
      <c r="Q2665" t="s">
        <v>8300</v>
      </c>
    </row>
    <row r="2666" spans="1:17" ht="44.25" x14ac:dyDescent="0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0">
        <f t="shared" si="123"/>
        <v>42313.02542824074</v>
      </c>
      <c r="L2666" s="10">
        <f t="shared" si="124"/>
        <v>42347.290972222225</v>
      </c>
      <c r="M2666">
        <f t="shared" si="125"/>
        <v>2015</v>
      </c>
      <c r="N2666" t="b">
        <v>0</v>
      </c>
      <c r="O2666">
        <v>104</v>
      </c>
      <c r="P2666" t="b">
        <v>1</v>
      </c>
      <c r="Q2666" t="s">
        <v>8300</v>
      </c>
    </row>
    <row r="2667" spans="1:17" ht="44.25" x14ac:dyDescent="0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0">
        <f t="shared" si="123"/>
        <v>42083.895532407405</v>
      </c>
      <c r="L2667" s="10">
        <f t="shared" si="124"/>
        <v>42128.895532407405</v>
      </c>
      <c r="M2667">
        <f t="shared" si="125"/>
        <v>2015</v>
      </c>
      <c r="N2667" t="b">
        <v>0</v>
      </c>
      <c r="O2667">
        <v>46</v>
      </c>
      <c r="P2667" t="b">
        <v>1</v>
      </c>
      <c r="Q2667" t="s">
        <v>8300</v>
      </c>
    </row>
    <row r="2668" spans="1:17" ht="44.25" x14ac:dyDescent="0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0">
        <f t="shared" si="123"/>
        <v>42235.764340277776</v>
      </c>
      <c r="L2668" s="10">
        <f t="shared" si="124"/>
        <v>42272.875</v>
      </c>
      <c r="M2668">
        <f t="shared" si="125"/>
        <v>2015</v>
      </c>
      <c r="N2668" t="b">
        <v>0</v>
      </c>
      <c r="O2668">
        <v>206</v>
      </c>
      <c r="P2668" t="b">
        <v>1</v>
      </c>
      <c r="Q2668" t="s">
        <v>8300</v>
      </c>
    </row>
    <row r="2669" spans="1:17" ht="59" x14ac:dyDescent="0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0">
        <f t="shared" si="123"/>
        <v>42380.926111111112</v>
      </c>
      <c r="L2669" s="10">
        <f t="shared" si="124"/>
        <v>42410.926111111112</v>
      </c>
      <c r="M2669">
        <f t="shared" si="125"/>
        <v>2016</v>
      </c>
      <c r="N2669" t="b">
        <v>0</v>
      </c>
      <c r="O2669">
        <v>18</v>
      </c>
      <c r="P2669" t="b">
        <v>1</v>
      </c>
      <c r="Q2669" t="s">
        <v>8300</v>
      </c>
    </row>
    <row r="2670" spans="1:17" ht="29.5" x14ac:dyDescent="0.7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0">
        <f t="shared" si="123"/>
        <v>42275.588715277772</v>
      </c>
      <c r="L2670" s="10">
        <f t="shared" si="124"/>
        <v>42317.60555555555</v>
      </c>
      <c r="M2670">
        <f t="shared" si="125"/>
        <v>2015</v>
      </c>
      <c r="N2670" t="b">
        <v>0</v>
      </c>
      <c r="O2670">
        <v>28</v>
      </c>
      <c r="P2670" t="b">
        <v>1</v>
      </c>
      <c r="Q2670" t="s">
        <v>8300</v>
      </c>
    </row>
    <row r="2671" spans="1:17" ht="44.25" x14ac:dyDescent="0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0">
        <f t="shared" si="123"/>
        <v>42319.035833333335</v>
      </c>
      <c r="L2671" s="10">
        <f t="shared" si="124"/>
        <v>42379.035833333335</v>
      </c>
      <c r="M2671">
        <f t="shared" si="125"/>
        <v>2016</v>
      </c>
      <c r="N2671" t="b">
        <v>0</v>
      </c>
      <c r="O2671">
        <v>11</v>
      </c>
      <c r="P2671" t="b">
        <v>1</v>
      </c>
      <c r="Q2671" t="s">
        <v>8300</v>
      </c>
    </row>
    <row r="2672" spans="1:17" ht="44.25" x14ac:dyDescent="0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0">
        <f t="shared" si="123"/>
        <v>41821.020601851851</v>
      </c>
      <c r="L2672" s="10">
        <f t="shared" si="124"/>
        <v>41849.020601851851</v>
      </c>
      <c r="M2672">
        <f t="shared" si="125"/>
        <v>2014</v>
      </c>
      <c r="N2672" t="b">
        <v>1</v>
      </c>
      <c r="O2672">
        <v>60</v>
      </c>
      <c r="P2672" t="b">
        <v>0</v>
      </c>
      <c r="Q2672" t="s">
        <v>8300</v>
      </c>
    </row>
    <row r="2673" spans="1:17" ht="44.25" x14ac:dyDescent="0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0">
        <f t="shared" si="123"/>
        <v>41962.749027777783</v>
      </c>
      <c r="L2673" s="10">
        <f t="shared" si="124"/>
        <v>41992.818055555559</v>
      </c>
      <c r="M2673">
        <f t="shared" si="125"/>
        <v>2014</v>
      </c>
      <c r="N2673" t="b">
        <v>1</v>
      </c>
      <c r="O2673">
        <v>84</v>
      </c>
      <c r="P2673" t="b">
        <v>0</v>
      </c>
      <c r="Q2673" t="s">
        <v>8300</v>
      </c>
    </row>
    <row r="2674" spans="1:17" ht="59" x14ac:dyDescent="0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0">
        <f t="shared" si="123"/>
        <v>42344.884143518517</v>
      </c>
      <c r="L2674" s="10">
        <f t="shared" si="124"/>
        <v>42366.25</v>
      </c>
      <c r="M2674">
        <f t="shared" si="125"/>
        <v>2015</v>
      </c>
      <c r="N2674" t="b">
        <v>1</v>
      </c>
      <c r="O2674">
        <v>47</v>
      </c>
      <c r="P2674" t="b">
        <v>0</v>
      </c>
      <c r="Q2674" t="s">
        <v>8300</v>
      </c>
    </row>
    <row r="2675" spans="1:17" ht="44.25" x14ac:dyDescent="0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0">
        <f t="shared" si="123"/>
        <v>41912.541655092595</v>
      </c>
      <c r="L2675" s="10">
        <f t="shared" si="124"/>
        <v>41941.947916666664</v>
      </c>
      <c r="M2675">
        <f t="shared" si="125"/>
        <v>2014</v>
      </c>
      <c r="N2675" t="b">
        <v>1</v>
      </c>
      <c r="O2675">
        <v>66</v>
      </c>
      <c r="P2675" t="b">
        <v>0</v>
      </c>
      <c r="Q2675" t="s">
        <v>8300</v>
      </c>
    </row>
    <row r="2676" spans="1:17" ht="59" x14ac:dyDescent="0.7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0">
        <f t="shared" si="123"/>
        <v>42529.632754629631</v>
      </c>
      <c r="L2676" s="10">
        <f t="shared" si="124"/>
        <v>42556.207638888889</v>
      </c>
      <c r="M2676">
        <f t="shared" si="125"/>
        <v>2016</v>
      </c>
      <c r="N2676" t="b">
        <v>1</v>
      </c>
      <c r="O2676">
        <v>171</v>
      </c>
      <c r="P2676" t="b">
        <v>0</v>
      </c>
      <c r="Q2676" t="s">
        <v>8300</v>
      </c>
    </row>
    <row r="2677" spans="1:17" ht="59" x14ac:dyDescent="0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0">
        <f t="shared" si="123"/>
        <v>41923.857511574075</v>
      </c>
      <c r="L2677" s="10">
        <f t="shared" si="124"/>
        <v>41953.899178240739</v>
      </c>
      <c r="M2677">
        <f t="shared" si="125"/>
        <v>2014</v>
      </c>
      <c r="N2677" t="b">
        <v>1</v>
      </c>
      <c r="O2677">
        <v>29</v>
      </c>
      <c r="P2677" t="b">
        <v>0</v>
      </c>
      <c r="Q2677" t="s">
        <v>8300</v>
      </c>
    </row>
    <row r="2678" spans="1:17" ht="44.25" x14ac:dyDescent="0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0">
        <f t="shared" si="123"/>
        <v>42482.624699074076</v>
      </c>
      <c r="L2678" s="10">
        <f t="shared" si="124"/>
        <v>42512.624699074076</v>
      </c>
      <c r="M2678">
        <f t="shared" si="125"/>
        <v>2016</v>
      </c>
      <c r="N2678" t="b">
        <v>0</v>
      </c>
      <c r="O2678">
        <v>9</v>
      </c>
      <c r="P2678" t="b">
        <v>0</v>
      </c>
      <c r="Q2678" t="s">
        <v>8300</v>
      </c>
    </row>
    <row r="2679" spans="1:17" ht="44.25" x14ac:dyDescent="0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0">
        <f t="shared" si="123"/>
        <v>41793.029432870368</v>
      </c>
      <c r="L2679" s="10">
        <f t="shared" si="124"/>
        <v>41823.029432870368</v>
      </c>
      <c r="M2679">
        <f t="shared" si="125"/>
        <v>2014</v>
      </c>
      <c r="N2679" t="b">
        <v>0</v>
      </c>
      <c r="O2679">
        <v>27</v>
      </c>
      <c r="P2679" t="b">
        <v>0</v>
      </c>
      <c r="Q2679" t="s">
        <v>8300</v>
      </c>
    </row>
    <row r="2680" spans="1:17" ht="44.25" x14ac:dyDescent="0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0">
        <f t="shared" si="123"/>
        <v>42241.798206018517</v>
      </c>
      <c r="L2680" s="10">
        <f t="shared" si="124"/>
        <v>42271.798206018517</v>
      </c>
      <c r="M2680">
        <f t="shared" si="125"/>
        <v>2015</v>
      </c>
      <c r="N2680" t="b">
        <v>0</v>
      </c>
      <c r="O2680">
        <v>2</v>
      </c>
      <c r="P2680" t="b">
        <v>0</v>
      </c>
      <c r="Q2680" t="s">
        <v>8300</v>
      </c>
    </row>
    <row r="2681" spans="1:17" ht="59" x14ac:dyDescent="0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0">
        <f t="shared" si="123"/>
        <v>42033.001087962963</v>
      </c>
      <c r="L2681" s="10">
        <f t="shared" si="124"/>
        <v>42063.001087962963</v>
      </c>
      <c r="M2681">
        <f t="shared" si="125"/>
        <v>2015</v>
      </c>
      <c r="N2681" t="b">
        <v>0</v>
      </c>
      <c r="O2681">
        <v>3</v>
      </c>
      <c r="P2681" t="b">
        <v>0</v>
      </c>
      <c r="Q2681" t="s">
        <v>8300</v>
      </c>
    </row>
    <row r="2682" spans="1:17" x14ac:dyDescent="0.7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0">
        <f t="shared" si="123"/>
        <v>42436.211701388893</v>
      </c>
      <c r="L2682" s="10">
        <f t="shared" si="124"/>
        <v>42466.170034722221</v>
      </c>
      <c r="M2682">
        <f t="shared" si="125"/>
        <v>2016</v>
      </c>
      <c r="N2682" t="b">
        <v>0</v>
      </c>
      <c r="O2682">
        <v>4</v>
      </c>
      <c r="P2682" t="b">
        <v>0</v>
      </c>
      <c r="Q2682" t="s">
        <v>8300</v>
      </c>
    </row>
    <row r="2683" spans="1:17" ht="44.25" x14ac:dyDescent="0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0">
        <f t="shared" si="123"/>
        <v>41805.895254629628</v>
      </c>
      <c r="L2683" s="10">
        <f t="shared" si="124"/>
        <v>41830.895254629628</v>
      </c>
      <c r="M2683">
        <f t="shared" si="125"/>
        <v>2014</v>
      </c>
      <c r="N2683" t="b">
        <v>0</v>
      </c>
      <c r="O2683">
        <v>2</v>
      </c>
      <c r="P2683" t="b">
        <v>0</v>
      </c>
      <c r="Q2683" t="s">
        <v>8282</v>
      </c>
    </row>
    <row r="2684" spans="1:17" ht="44.25" x14ac:dyDescent="0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0">
        <f t="shared" si="123"/>
        <v>41932.871990740743</v>
      </c>
      <c r="L2684" s="10">
        <f t="shared" si="124"/>
        <v>41965.249305555553</v>
      </c>
      <c r="M2684">
        <f t="shared" si="125"/>
        <v>2014</v>
      </c>
      <c r="N2684" t="b">
        <v>0</v>
      </c>
      <c r="O2684">
        <v>20</v>
      </c>
      <c r="P2684" t="b">
        <v>0</v>
      </c>
      <c r="Q2684" t="s">
        <v>8282</v>
      </c>
    </row>
    <row r="2685" spans="1:17" ht="44.25" x14ac:dyDescent="0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0">
        <f t="shared" si="123"/>
        <v>42034.75509259259</v>
      </c>
      <c r="L2685" s="10">
        <f t="shared" si="124"/>
        <v>42064.75509259259</v>
      </c>
      <c r="M2685">
        <f t="shared" si="125"/>
        <v>2015</v>
      </c>
      <c r="N2685" t="b">
        <v>0</v>
      </c>
      <c r="O2685">
        <v>3</v>
      </c>
      <c r="P2685" t="b">
        <v>0</v>
      </c>
      <c r="Q2685" t="s">
        <v>8282</v>
      </c>
    </row>
    <row r="2686" spans="1:17" ht="44.25" x14ac:dyDescent="0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0">
        <f t="shared" si="123"/>
        <v>41820.914641203701</v>
      </c>
      <c r="L2686" s="10">
        <f t="shared" si="124"/>
        <v>41860.914641203701</v>
      </c>
      <c r="M2686">
        <f t="shared" si="125"/>
        <v>2014</v>
      </c>
      <c r="N2686" t="b">
        <v>0</v>
      </c>
      <c r="O2686">
        <v>4</v>
      </c>
      <c r="P2686" t="b">
        <v>0</v>
      </c>
      <c r="Q2686" t="s">
        <v>8282</v>
      </c>
    </row>
    <row r="2687" spans="1:17" ht="44.25" x14ac:dyDescent="0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0">
        <f t="shared" si="123"/>
        <v>42061.69594907407</v>
      </c>
      <c r="L2687" s="10">
        <f t="shared" si="124"/>
        <v>42121.654282407413</v>
      </c>
      <c r="M2687">
        <f t="shared" si="125"/>
        <v>2015</v>
      </c>
      <c r="N2687" t="b">
        <v>0</v>
      </c>
      <c r="O2687">
        <v>1</v>
      </c>
      <c r="P2687" t="b">
        <v>0</v>
      </c>
      <c r="Q2687" t="s">
        <v>8282</v>
      </c>
    </row>
    <row r="2688" spans="1:17" ht="44.25" x14ac:dyDescent="0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0">
        <f t="shared" si="123"/>
        <v>41892.974803240737</v>
      </c>
      <c r="L2688" s="10">
        <f t="shared" si="124"/>
        <v>41912.974803240737</v>
      </c>
      <c r="M2688">
        <f t="shared" si="125"/>
        <v>2014</v>
      </c>
      <c r="N2688" t="b">
        <v>0</v>
      </c>
      <c r="O2688">
        <v>0</v>
      </c>
      <c r="P2688" t="b">
        <v>0</v>
      </c>
      <c r="Q2688" t="s">
        <v>8282</v>
      </c>
    </row>
    <row r="2689" spans="1:17" ht="44.25" x14ac:dyDescent="0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0">
        <f t="shared" si="123"/>
        <v>42154.64025462963</v>
      </c>
      <c r="L2689" s="10">
        <f t="shared" si="124"/>
        <v>42184.64025462963</v>
      </c>
      <c r="M2689">
        <f t="shared" si="125"/>
        <v>2015</v>
      </c>
      <c r="N2689" t="b">
        <v>0</v>
      </c>
      <c r="O2689">
        <v>0</v>
      </c>
      <c r="P2689" t="b">
        <v>0</v>
      </c>
      <c r="Q2689" t="s">
        <v>8282</v>
      </c>
    </row>
    <row r="2690" spans="1:17" ht="29.5" x14ac:dyDescent="0.7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0">
        <f t="shared" si="123"/>
        <v>42028.118865740747</v>
      </c>
      <c r="L2690" s="10">
        <f t="shared" si="124"/>
        <v>42059.125</v>
      </c>
      <c r="M2690">
        <f t="shared" si="125"/>
        <v>2015</v>
      </c>
      <c r="N2690" t="b">
        <v>0</v>
      </c>
      <c r="O2690">
        <v>14</v>
      </c>
      <c r="P2690" t="b">
        <v>0</v>
      </c>
      <c r="Q2690" t="s">
        <v>8282</v>
      </c>
    </row>
    <row r="2691" spans="1:17" ht="44.25" x14ac:dyDescent="0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0">
        <f t="shared" ref="K2691:K2754" si="126">(((J2691/60)/60)/24)+DATE(1970,1,1)</f>
        <v>42551.961689814809</v>
      </c>
      <c r="L2691" s="10">
        <f t="shared" ref="L2691:L2754" si="127">(((I2691/60)/60)/24)+DATE(1970,1,1)</f>
        <v>42581.961689814809</v>
      </c>
      <c r="M2691">
        <f t="shared" ref="M2691:M2754" si="128">YEAR(L2691)</f>
        <v>2016</v>
      </c>
      <c r="N2691" t="b">
        <v>0</v>
      </c>
      <c r="O2691">
        <v>1</v>
      </c>
      <c r="P2691" t="b">
        <v>0</v>
      </c>
      <c r="Q2691" t="s">
        <v>8282</v>
      </c>
    </row>
    <row r="2692" spans="1:17" ht="59" x14ac:dyDescent="0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0">
        <f t="shared" si="126"/>
        <v>42113.105046296296</v>
      </c>
      <c r="L2692" s="10">
        <f t="shared" si="127"/>
        <v>42158.105046296296</v>
      </c>
      <c r="M2692">
        <f t="shared" si="128"/>
        <v>2015</v>
      </c>
      <c r="N2692" t="b">
        <v>0</v>
      </c>
      <c r="O2692">
        <v>118</v>
      </c>
      <c r="P2692" t="b">
        <v>0</v>
      </c>
      <c r="Q2692" t="s">
        <v>8282</v>
      </c>
    </row>
    <row r="2693" spans="1:17" ht="29.5" x14ac:dyDescent="0.7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0">
        <f t="shared" si="126"/>
        <v>42089.724039351851</v>
      </c>
      <c r="L2693" s="10">
        <f t="shared" si="127"/>
        <v>42134.724039351851</v>
      </c>
      <c r="M2693">
        <f t="shared" si="128"/>
        <v>2015</v>
      </c>
      <c r="N2693" t="b">
        <v>0</v>
      </c>
      <c r="O2693">
        <v>2</v>
      </c>
      <c r="P2693" t="b">
        <v>0</v>
      </c>
      <c r="Q2693" t="s">
        <v>8282</v>
      </c>
    </row>
    <row r="2694" spans="1:17" ht="44.25" x14ac:dyDescent="0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0">
        <f t="shared" si="126"/>
        <v>42058.334027777775</v>
      </c>
      <c r="L2694" s="10">
        <f t="shared" si="127"/>
        <v>42088.292361111111</v>
      </c>
      <c r="M2694">
        <f t="shared" si="128"/>
        <v>2015</v>
      </c>
      <c r="N2694" t="b">
        <v>0</v>
      </c>
      <c r="O2694">
        <v>1</v>
      </c>
      <c r="P2694" t="b">
        <v>0</v>
      </c>
      <c r="Q2694" t="s">
        <v>8282</v>
      </c>
    </row>
    <row r="2695" spans="1:17" ht="44.25" x14ac:dyDescent="0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0">
        <f t="shared" si="126"/>
        <v>41834.138495370367</v>
      </c>
      <c r="L2695" s="10">
        <f t="shared" si="127"/>
        <v>41864.138495370367</v>
      </c>
      <c r="M2695">
        <f t="shared" si="128"/>
        <v>2014</v>
      </c>
      <c r="N2695" t="b">
        <v>0</v>
      </c>
      <c r="O2695">
        <v>3</v>
      </c>
      <c r="P2695" t="b">
        <v>0</v>
      </c>
      <c r="Q2695" t="s">
        <v>8282</v>
      </c>
    </row>
    <row r="2696" spans="1:17" ht="59" x14ac:dyDescent="0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0">
        <f t="shared" si="126"/>
        <v>41878.140497685185</v>
      </c>
      <c r="L2696" s="10">
        <f t="shared" si="127"/>
        <v>41908.140497685185</v>
      </c>
      <c r="M2696">
        <f t="shared" si="128"/>
        <v>2014</v>
      </c>
      <c r="N2696" t="b">
        <v>0</v>
      </c>
      <c r="O2696">
        <v>1</v>
      </c>
      <c r="P2696" t="b">
        <v>0</v>
      </c>
      <c r="Q2696" t="s">
        <v>8282</v>
      </c>
    </row>
    <row r="2697" spans="1:17" ht="44.25" x14ac:dyDescent="0.7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0">
        <f t="shared" si="126"/>
        <v>42048.181921296295</v>
      </c>
      <c r="L2697" s="10">
        <f t="shared" si="127"/>
        <v>42108.14025462963</v>
      </c>
      <c r="M2697">
        <f t="shared" si="128"/>
        <v>2015</v>
      </c>
      <c r="N2697" t="b">
        <v>0</v>
      </c>
      <c r="O2697">
        <v>3</v>
      </c>
      <c r="P2697" t="b">
        <v>0</v>
      </c>
      <c r="Q2697" t="s">
        <v>8282</v>
      </c>
    </row>
    <row r="2698" spans="1:17" ht="59" x14ac:dyDescent="0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0">
        <f t="shared" si="126"/>
        <v>41964.844444444447</v>
      </c>
      <c r="L2698" s="10">
        <f t="shared" si="127"/>
        <v>41998.844444444447</v>
      </c>
      <c r="M2698">
        <f t="shared" si="128"/>
        <v>2014</v>
      </c>
      <c r="N2698" t="b">
        <v>0</v>
      </c>
      <c r="O2698">
        <v>38</v>
      </c>
      <c r="P2698" t="b">
        <v>0</v>
      </c>
      <c r="Q2698" t="s">
        <v>8282</v>
      </c>
    </row>
    <row r="2699" spans="1:17" ht="44.25" x14ac:dyDescent="0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0">
        <f t="shared" si="126"/>
        <v>42187.940081018518</v>
      </c>
      <c r="L2699" s="10">
        <f t="shared" si="127"/>
        <v>42218.916666666672</v>
      </c>
      <c r="M2699">
        <f t="shared" si="128"/>
        <v>2015</v>
      </c>
      <c r="N2699" t="b">
        <v>0</v>
      </c>
      <c r="O2699">
        <v>52</v>
      </c>
      <c r="P2699" t="b">
        <v>0</v>
      </c>
      <c r="Q2699" t="s">
        <v>8282</v>
      </c>
    </row>
    <row r="2700" spans="1:17" ht="44.25" x14ac:dyDescent="0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0">
        <f t="shared" si="126"/>
        <v>41787.898240740738</v>
      </c>
      <c r="L2700" s="10">
        <f t="shared" si="127"/>
        <v>41817.898240740738</v>
      </c>
      <c r="M2700">
        <f t="shared" si="128"/>
        <v>2014</v>
      </c>
      <c r="N2700" t="b">
        <v>0</v>
      </c>
      <c r="O2700">
        <v>2</v>
      </c>
      <c r="P2700" t="b">
        <v>0</v>
      </c>
      <c r="Q2700" t="s">
        <v>8282</v>
      </c>
    </row>
    <row r="2701" spans="1:17" ht="44.25" x14ac:dyDescent="0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0">
        <f t="shared" si="126"/>
        <v>41829.896562499998</v>
      </c>
      <c r="L2701" s="10">
        <f t="shared" si="127"/>
        <v>41859.896562499998</v>
      </c>
      <c r="M2701">
        <f t="shared" si="128"/>
        <v>2014</v>
      </c>
      <c r="N2701" t="b">
        <v>0</v>
      </c>
      <c r="O2701">
        <v>0</v>
      </c>
      <c r="P2701" t="b">
        <v>0</v>
      </c>
      <c r="Q2701" t="s">
        <v>8282</v>
      </c>
    </row>
    <row r="2702" spans="1:17" ht="44.25" x14ac:dyDescent="0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0">
        <f t="shared" si="126"/>
        <v>41870.87467592593</v>
      </c>
      <c r="L2702" s="10">
        <f t="shared" si="127"/>
        <v>41900.87467592593</v>
      </c>
      <c r="M2702">
        <f t="shared" si="128"/>
        <v>2014</v>
      </c>
      <c r="N2702" t="b">
        <v>0</v>
      </c>
      <c r="O2702">
        <v>4</v>
      </c>
      <c r="P2702" t="b">
        <v>0</v>
      </c>
      <c r="Q2702" t="s">
        <v>8282</v>
      </c>
    </row>
    <row r="2703" spans="1:17" ht="44.25" x14ac:dyDescent="0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0">
        <f t="shared" si="126"/>
        <v>42801.774699074071</v>
      </c>
      <c r="L2703" s="10">
        <f t="shared" si="127"/>
        <v>42832.733032407406</v>
      </c>
      <c r="M2703">
        <f t="shared" si="128"/>
        <v>2017</v>
      </c>
      <c r="N2703" t="b">
        <v>0</v>
      </c>
      <c r="O2703">
        <v>46</v>
      </c>
      <c r="P2703" t="b">
        <v>0</v>
      </c>
      <c r="Q2703" t="s">
        <v>8301</v>
      </c>
    </row>
    <row r="2704" spans="1:17" ht="44.25" x14ac:dyDescent="0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0">
        <f t="shared" si="126"/>
        <v>42800.801817129628</v>
      </c>
      <c r="L2704" s="10">
        <f t="shared" si="127"/>
        <v>42830.760150462964</v>
      </c>
      <c r="M2704">
        <f t="shared" si="128"/>
        <v>2017</v>
      </c>
      <c r="N2704" t="b">
        <v>1</v>
      </c>
      <c r="O2704">
        <v>26</v>
      </c>
      <c r="P2704" t="b">
        <v>0</v>
      </c>
      <c r="Q2704" t="s">
        <v>8301</v>
      </c>
    </row>
    <row r="2705" spans="1:17" ht="29.5" x14ac:dyDescent="0.7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0">
        <f t="shared" si="126"/>
        <v>42756.690162037034</v>
      </c>
      <c r="L2705" s="10">
        <f t="shared" si="127"/>
        <v>42816.648495370369</v>
      </c>
      <c r="M2705">
        <f t="shared" si="128"/>
        <v>2017</v>
      </c>
      <c r="N2705" t="b">
        <v>0</v>
      </c>
      <c r="O2705">
        <v>45</v>
      </c>
      <c r="P2705" t="b">
        <v>0</v>
      </c>
      <c r="Q2705" t="s">
        <v>8301</v>
      </c>
    </row>
    <row r="2706" spans="1:17" ht="44.25" x14ac:dyDescent="0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0">
        <f t="shared" si="126"/>
        <v>42787.862430555557</v>
      </c>
      <c r="L2706" s="10">
        <f t="shared" si="127"/>
        <v>42830.820763888885</v>
      </c>
      <c r="M2706">
        <f t="shared" si="128"/>
        <v>2017</v>
      </c>
      <c r="N2706" t="b">
        <v>0</v>
      </c>
      <c r="O2706">
        <v>7</v>
      </c>
      <c r="P2706" t="b">
        <v>0</v>
      </c>
      <c r="Q2706" t="s">
        <v>8301</v>
      </c>
    </row>
    <row r="2707" spans="1:17" ht="29.5" x14ac:dyDescent="0.7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0">
        <f t="shared" si="126"/>
        <v>42773.916180555556</v>
      </c>
      <c r="L2707" s="10">
        <f t="shared" si="127"/>
        <v>42818.874513888892</v>
      </c>
      <c r="M2707">
        <f t="shared" si="128"/>
        <v>2017</v>
      </c>
      <c r="N2707" t="b">
        <v>0</v>
      </c>
      <c r="O2707">
        <v>8</v>
      </c>
      <c r="P2707" t="b">
        <v>0</v>
      </c>
      <c r="Q2707" t="s">
        <v>8301</v>
      </c>
    </row>
    <row r="2708" spans="1:17" ht="44.25" x14ac:dyDescent="0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0">
        <f t="shared" si="126"/>
        <v>41899.294942129629</v>
      </c>
      <c r="L2708" s="10">
        <f t="shared" si="127"/>
        <v>41928.290972222225</v>
      </c>
      <c r="M2708">
        <f t="shared" si="128"/>
        <v>2014</v>
      </c>
      <c r="N2708" t="b">
        <v>1</v>
      </c>
      <c r="O2708">
        <v>263</v>
      </c>
      <c r="P2708" t="b">
        <v>1</v>
      </c>
      <c r="Q2708" t="s">
        <v>8301</v>
      </c>
    </row>
    <row r="2709" spans="1:17" ht="44.25" x14ac:dyDescent="0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0">
        <f t="shared" si="126"/>
        <v>41391.782905092594</v>
      </c>
      <c r="L2709" s="10">
        <f t="shared" si="127"/>
        <v>41421.290972222225</v>
      </c>
      <c r="M2709">
        <f t="shared" si="128"/>
        <v>2013</v>
      </c>
      <c r="N2709" t="b">
        <v>1</v>
      </c>
      <c r="O2709">
        <v>394</v>
      </c>
      <c r="P2709" t="b">
        <v>1</v>
      </c>
      <c r="Q2709" t="s">
        <v>8301</v>
      </c>
    </row>
    <row r="2710" spans="1:17" ht="44.25" x14ac:dyDescent="0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0">
        <f t="shared" si="126"/>
        <v>42512.698217592595</v>
      </c>
      <c r="L2710" s="10">
        <f t="shared" si="127"/>
        <v>42572.698217592595</v>
      </c>
      <c r="M2710">
        <f t="shared" si="128"/>
        <v>2016</v>
      </c>
      <c r="N2710" t="b">
        <v>1</v>
      </c>
      <c r="O2710">
        <v>1049</v>
      </c>
      <c r="P2710" t="b">
        <v>1</v>
      </c>
      <c r="Q2710" t="s">
        <v>8301</v>
      </c>
    </row>
    <row r="2711" spans="1:17" ht="44.25" x14ac:dyDescent="0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0">
        <f t="shared" si="126"/>
        <v>42612.149780092594</v>
      </c>
      <c r="L2711" s="10">
        <f t="shared" si="127"/>
        <v>42647.165972222225</v>
      </c>
      <c r="M2711">
        <f t="shared" si="128"/>
        <v>2016</v>
      </c>
      <c r="N2711" t="b">
        <v>1</v>
      </c>
      <c r="O2711">
        <v>308</v>
      </c>
      <c r="P2711" t="b">
        <v>1</v>
      </c>
      <c r="Q2711" t="s">
        <v>8301</v>
      </c>
    </row>
    <row r="2712" spans="1:17" ht="29.5" x14ac:dyDescent="0.7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0">
        <f t="shared" si="126"/>
        <v>41828.229490740741</v>
      </c>
      <c r="L2712" s="10">
        <f t="shared" si="127"/>
        <v>41860.083333333336</v>
      </c>
      <c r="M2712">
        <f t="shared" si="128"/>
        <v>2014</v>
      </c>
      <c r="N2712" t="b">
        <v>1</v>
      </c>
      <c r="O2712">
        <v>1088</v>
      </c>
      <c r="P2712" t="b">
        <v>1</v>
      </c>
      <c r="Q2712" t="s">
        <v>8301</v>
      </c>
    </row>
    <row r="2713" spans="1:17" ht="44.25" x14ac:dyDescent="0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0">
        <f t="shared" si="126"/>
        <v>41780.745254629634</v>
      </c>
      <c r="L2713" s="10">
        <f t="shared" si="127"/>
        <v>41810.917361111111</v>
      </c>
      <c r="M2713">
        <f t="shared" si="128"/>
        <v>2014</v>
      </c>
      <c r="N2713" t="b">
        <v>1</v>
      </c>
      <c r="O2713">
        <v>73</v>
      </c>
      <c r="P2713" t="b">
        <v>1</v>
      </c>
      <c r="Q2713" t="s">
        <v>8301</v>
      </c>
    </row>
    <row r="2714" spans="1:17" ht="44.25" x14ac:dyDescent="0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0">
        <f t="shared" si="126"/>
        <v>41432.062037037038</v>
      </c>
      <c r="L2714" s="10">
        <f t="shared" si="127"/>
        <v>41468.75</v>
      </c>
      <c r="M2714">
        <f t="shared" si="128"/>
        <v>2013</v>
      </c>
      <c r="N2714" t="b">
        <v>1</v>
      </c>
      <c r="O2714">
        <v>143</v>
      </c>
      <c r="P2714" t="b">
        <v>1</v>
      </c>
      <c r="Q2714" t="s">
        <v>8301</v>
      </c>
    </row>
    <row r="2715" spans="1:17" ht="44.25" x14ac:dyDescent="0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0">
        <f t="shared" si="126"/>
        <v>42322.653749999998</v>
      </c>
      <c r="L2715" s="10">
        <f t="shared" si="127"/>
        <v>42362.653749999998</v>
      </c>
      <c r="M2715">
        <f t="shared" si="128"/>
        <v>2015</v>
      </c>
      <c r="N2715" t="b">
        <v>1</v>
      </c>
      <c r="O2715">
        <v>1420</v>
      </c>
      <c r="P2715" t="b">
        <v>1</v>
      </c>
      <c r="Q2715" t="s">
        <v>8301</v>
      </c>
    </row>
    <row r="2716" spans="1:17" ht="29.5" x14ac:dyDescent="0.7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0">
        <f t="shared" si="126"/>
        <v>42629.655046296291</v>
      </c>
      <c r="L2716" s="10">
        <f t="shared" si="127"/>
        <v>42657.958333333328</v>
      </c>
      <c r="M2716">
        <f t="shared" si="128"/>
        <v>2016</v>
      </c>
      <c r="N2716" t="b">
        <v>1</v>
      </c>
      <c r="O2716">
        <v>305</v>
      </c>
      <c r="P2716" t="b">
        <v>1</v>
      </c>
      <c r="Q2716" t="s">
        <v>8301</v>
      </c>
    </row>
    <row r="2717" spans="1:17" ht="44.25" x14ac:dyDescent="0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0">
        <f t="shared" si="126"/>
        <v>42387.398472222223</v>
      </c>
      <c r="L2717" s="10">
        <f t="shared" si="127"/>
        <v>42421.398472222223</v>
      </c>
      <c r="M2717">
        <f t="shared" si="128"/>
        <v>2016</v>
      </c>
      <c r="N2717" t="b">
        <v>1</v>
      </c>
      <c r="O2717">
        <v>551</v>
      </c>
      <c r="P2717" t="b">
        <v>1</v>
      </c>
      <c r="Q2717" t="s">
        <v>8301</v>
      </c>
    </row>
    <row r="2718" spans="1:17" ht="73.75" x14ac:dyDescent="0.7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0">
        <f t="shared" si="126"/>
        <v>42255.333252314813</v>
      </c>
      <c r="L2718" s="10">
        <f t="shared" si="127"/>
        <v>42285.333252314813</v>
      </c>
      <c r="M2718">
        <f t="shared" si="128"/>
        <v>2015</v>
      </c>
      <c r="N2718" t="b">
        <v>1</v>
      </c>
      <c r="O2718">
        <v>187</v>
      </c>
      <c r="P2718" t="b">
        <v>1</v>
      </c>
      <c r="Q2718" t="s">
        <v>8301</v>
      </c>
    </row>
    <row r="2719" spans="1:17" ht="44.25" x14ac:dyDescent="0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0">
        <f t="shared" si="126"/>
        <v>41934.914918981485</v>
      </c>
      <c r="L2719" s="10">
        <f t="shared" si="127"/>
        <v>41979.956585648149</v>
      </c>
      <c r="M2719">
        <f t="shared" si="128"/>
        <v>2014</v>
      </c>
      <c r="N2719" t="b">
        <v>1</v>
      </c>
      <c r="O2719">
        <v>325</v>
      </c>
      <c r="P2719" t="b">
        <v>1</v>
      </c>
      <c r="Q2719" t="s">
        <v>8301</v>
      </c>
    </row>
    <row r="2720" spans="1:17" ht="44.25" x14ac:dyDescent="0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0">
        <f t="shared" si="126"/>
        <v>42465.596585648149</v>
      </c>
      <c r="L2720" s="10">
        <f t="shared" si="127"/>
        <v>42493.958333333328</v>
      </c>
      <c r="M2720">
        <f t="shared" si="128"/>
        <v>2016</v>
      </c>
      <c r="N2720" t="b">
        <v>1</v>
      </c>
      <c r="O2720">
        <v>148</v>
      </c>
      <c r="P2720" t="b">
        <v>1</v>
      </c>
      <c r="Q2720" t="s">
        <v>8301</v>
      </c>
    </row>
    <row r="2721" spans="1:17" ht="59" x14ac:dyDescent="0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0">
        <f t="shared" si="126"/>
        <v>42418.031180555554</v>
      </c>
      <c r="L2721" s="10">
        <f t="shared" si="127"/>
        <v>42477.989513888882</v>
      </c>
      <c r="M2721">
        <f t="shared" si="128"/>
        <v>2016</v>
      </c>
      <c r="N2721" t="b">
        <v>0</v>
      </c>
      <c r="O2721">
        <v>69</v>
      </c>
      <c r="P2721" t="b">
        <v>1</v>
      </c>
      <c r="Q2721" t="s">
        <v>8301</v>
      </c>
    </row>
    <row r="2722" spans="1:17" ht="44.25" x14ac:dyDescent="0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0">
        <f t="shared" si="126"/>
        <v>42655.465891203698</v>
      </c>
      <c r="L2722" s="10">
        <f t="shared" si="127"/>
        <v>42685.507557870369</v>
      </c>
      <c r="M2722">
        <f t="shared" si="128"/>
        <v>2016</v>
      </c>
      <c r="N2722" t="b">
        <v>0</v>
      </c>
      <c r="O2722">
        <v>173</v>
      </c>
      <c r="P2722" t="b">
        <v>1</v>
      </c>
      <c r="Q2722" t="s">
        <v>8301</v>
      </c>
    </row>
    <row r="2723" spans="1:17" ht="44.25" x14ac:dyDescent="0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0">
        <f t="shared" si="126"/>
        <v>41493.543958333335</v>
      </c>
      <c r="L2723" s="10">
        <f t="shared" si="127"/>
        <v>41523.791666666664</v>
      </c>
      <c r="M2723">
        <f t="shared" si="128"/>
        <v>2013</v>
      </c>
      <c r="N2723" t="b">
        <v>0</v>
      </c>
      <c r="O2723">
        <v>269</v>
      </c>
      <c r="P2723" t="b">
        <v>1</v>
      </c>
      <c r="Q2723" t="s">
        <v>8293</v>
      </c>
    </row>
    <row r="2724" spans="1:17" ht="44.25" x14ac:dyDescent="0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0">
        <f t="shared" si="126"/>
        <v>42704.857094907406</v>
      </c>
      <c r="L2724" s="10">
        <f t="shared" si="127"/>
        <v>42764.857094907406</v>
      </c>
      <c r="M2724">
        <f t="shared" si="128"/>
        <v>2017</v>
      </c>
      <c r="N2724" t="b">
        <v>0</v>
      </c>
      <c r="O2724">
        <v>185</v>
      </c>
      <c r="P2724" t="b">
        <v>1</v>
      </c>
      <c r="Q2724" t="s">
        <v>8293</v>
      </c>
    </row>
    <row r="2725" spans="1:17" ht="59" x14ac:dyDescent="0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0">
        <f t="shared" si="126"/>
        <v>41944.83898148148</v>
      </c>
      <c r="L2725" s="10">
        <f t="shared" si="127"/>
        <v>42004.880648148144</v>
      </c>
      <c r="M2725">
        <f t="shared" si="128"/>
        <v>2014</v>
      </c>
      <c r="N2725" t="b">
        <v>0</v>
      </c>
      <c r="O2725">
        <v>176</v>
      </c>
      <c r="P2725" t="b">
        <v>1</v>
      </c>
      <c r="Q2725" t="s">
        <v>8293</v>
      </c>
    </row>
    <row r="2726" spans="1:17" ht="44.25" x14ac:dyDescent="0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0">
        <f t="shared" si="126"/>
        <v>42199.32707175926</v>
      </c>
      <c r="L2726" s="10">
        <f t="shared" si="127"/>
        <v>42231.32707175926</v>
      </c>
      <c r="M2726">
        <f t="shared" si="128"/>
        <v>2015</v>
      </c>
      <c r="N2726" t="b">
        <v>0</v>
      </c>
      <c r="O2726">
        <v>1019</v>
      </c>
      <c r="P2726" t="b">
        <v>1</v>
      </c>
      <c r="Q2726" t="s">
        <v>8293</v>
      </c>
    </row>
    <row r="2727" spans="1:17" ht="44.25" x14ac:dyDescent="0.7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0">
        <f t="shared" si="126"/>
        <v>42745.744618055556</v>
      </c>
      <c r="L2727" s="10">
        <f t="shared" si="127"/>
        <v>42795.744618055556</v>
      </c>
      <c r="M2727">
        <f t="shared" si="128"/>
        <v>2017</v>
      </c>
      <c r="N2727" t="b">
        <v>0</v>
      </c>
      <c r="O2727">
        <v>113</v>
      </c>
      <c r="P2727" t="b">
        <v>1</v>
      </c>
      <c r="Q2727" t="s">
        <v>8293</v>
      </c>
    </row>
    <row r="2728" spans="1:17" x14ac:dyDescent="0.7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0">
        <f t="shared" si="126"/>
        <v>42452.579988425925</v>
      </c>
      <c r="L2728" s="10">
        <f t="shared" si="127"/>
        <v>42482.579988425925</v>
      </c>
      <c r="M2728">
        <f t="shared" si="128"/>
        <v>2016</v>
      </c>
      <c r="N2728" t="b">
        <v>0</v>
      </c>
      <c r="O2728">
        <v>404</v>
      </c>
      <c r="P2728" t="b">
        <v>1</v>
      </c>
      <c r="Q2728" t="s">
        <v>8293</v>
      </c>
    </row>
    <row r="2729" spans="1:17" ht="44.25" x14ac:dyDescent="0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0">
        <f t="shared" si="126"/>
        <v>42198.676655092597</v>
      </c>
      <c r="L2729" s="10">
        <f t="shared" si="127"/>
        <v>42223.676655092597</v>
      </c>
      <c r="M2729">
        <f t="shared" si="128"/>
        <v>2015</v>
      </c>
      <c r="N2729" t="b">
        <v>0</v>
      </c>
      <c r="O2729">
        <v>707</v>
      </c>
      <c r="P2729" t="b">
        <v>1</v>
      </c>
      <c r="Q2729" t="s">
        <v>8293</v>
      </c>
    </row>
    <row r="2730" spans="1:17" ht="29.5" x14ac:dyDescent="0.7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0">
        <f t="shared" si="126"/>
        <v>42333.59993055556</v>
      </c>
      <c r="L2730" s="10">
        <f t="shared" si="127"/>
        <v>42368.59993055556</v>
      </c>
      <c r="M2730">
        <f t="shared" si="128"/>
        <v>2015</v>
      </c>
      <c r="N2730" t="b">
        <v>0</v>
      </c>
      <c r="O2730">
        <v>392</v>
      </c>
      <c r="P2730" t="b">
        <v>1</v>
      </c>
      <c r="Q2730" t="s">
        <v>8293</v>
      </c>
    </row>
    <row r="2731" spans="1:17" ht="29.5" x14ac:dyDescent="0.7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0">
        <f t="shared" si="126"/>
        <v>42095.240706018521</v>
      </c>
      <c r="L2731" s="10">
        <f t="shared" si="127"/>
        <v>42125.240706018521</v>
      </c>
      <c r="M2731">
        <f t="shared" si="128"/>
        <v>2015</v>
      </c>
      <c r="N2731" t="b">
        <v>0</v>
      </c>
      <c r="O2731">
        <v>23</v>
      </c>
      <c r="P2731" t="b">
        <v>1</v>
      </c>
      <c r="Q2731" t="s">
        <v>8293</v>
      </c>
    </row>
    <row r="2732" spans="1:17" ht="44.25" x14ac:dyDescent="0.7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0">
        <f t="shared" si="126"/>
        <v>41351.541377314818</v>
      </c>
      <c r="L2732" s="10">
        <f t="shared" si="127"/>
        <v>41386.541377314818</v>
      </c>
      <c r="M2732">
        <f t="shared" si="128"/>
        <v>2013</v>
      </c>
      <c r="N2732" t="b">
        <v>0</v>
      </c>
      <c r="O2732">
        <v>682</v>
      </c>
      <c r="P2732" t="b">
        <v>1</v>
      </c>
      <c r="Q2732" t="s">
        <v>8293</v>
      </c>
    </row>
    <row r="2733" spans="1:17" ht="59" x14ac:dyDescent="0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0">
        <f t="shared" si="126"/>
        <v>41872.525717592594</v>
      </c>
      <c r="L2733" s="10">
        <f t="shared" si="127"/>
        <v>41930.166666666664</v>
      </c>
      <c r="M2733">
        <f t="shared" si="128"/>
        <v>2014</v>
      </c>
      <c r="N2733" t="b">
        <v>0</v>
      </c>
      <c r="O2733">
        <v>37</v>
      </c>
      <c r="P2733" t="b">
        <v>1</v>
      </c>
      <c r="Q2733" t="s">
        <v>8293</v>
      </c>
    </row>
    <row r="2734" spans="1:17" ht="44.25" x14ac:dyDescent="0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0">
        <f t="shared" si="126"/>
        <v>41389.808194444442</v>
      </c>
      <c r="L2734" s="10">
        <f t="shared" si="127"/>
        <v>41422</v>
      </c>
      <c r="M2734">
        <f t="shared" si="128"/>
        <v>2013</v>
      </c>
      <c r="N2734" t="b">
        <v>0</v>
      </c>
      <c r="O2734">
        <v>146</v>
      </c>
      <c r="P2734" t="b">
        <v>1</v>
      </c>
      <c r="Q2734" t="s">
        <v>8293</v>
      </c>
    </row>
    <row r="2735" spans="1:17" ht="59" x14ac:dyDescent="0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0">
        <f t="shared" si="126"/>
        <v>42044.272847222222</v>
      </c>
      <c r="L2735" s="10">
        <f t="shared" si="127"/>
        <v>42104.231180555551</v>
      </c>
      <c r="M2735">
        <f t="shared" si="128"/>
        <v>2015</v>
      </c>
      <c r="N2735" t="b">
        <v>0</v>
      </c>
      <c r="O2735">
        <v>119</v>
      </c>
      <c r="P2735" t="b">
        <v>1</v>
      </c>
      <c r="Q2735" t="s">
        <v>8293</v>
      </c>
    </row>
    <row r="2736" spans="1:17" ht="44.25" x14ac:dyDescent="0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0">
        <f t="shared" si="126"/>
        <v>42626.668888888889</v>
      </c>
      <c r="L2736" s="10">
        <f t="shared" si="127"/>
        <v>42656.915972222225</v>
      </c>
      <c r="M2736">
        <f t="shared" si="128"/>
        <v>2016</v>
      </c>
      <c r="N2736" t="b">
        <v>0</v>
      </c>
      <c r="O2736">
        <v>163</v>
      </c>
      <c r="P2736" t="b">
        <v>1</v>
      </c>
      <c r="Q2736" t="s">
        <v>8293</v>
      </c>
    </row>
    <row r="2737" spans="1:17" ht="44.25" x14ac:dyDescent="0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0">
        <f t="shared" si="126"/>
        <v>41316.120949074073</v>
      </c>
      <c r="L2737" s="10">
        <f t="shared" si="127"/>
        <v>41346.833333333336</v>
      </c>
      <c r="M2737">
        <f t="shared" si="128"/>
        <v>2013</v>
      </c>
      <c r="N2737" t="b">
        <v>0</v>
      </c>
      <c r="O2737">
        <v>339</v>
      </c>
      <c r="P2737" t="b">
        <v>1</v>
      </c>
      <c r="Q2737" t="s">
        <v>8293</v>
      </c>
    </row>
    <row r="2738" spans="1:17" ht="59" x14ac:dyDescent="0.7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0">
        <f t="shared" si="126"/>
        <v>41722.666354166664</v>
      </c>
      <c r="L2738" s="10">
        <f t="shared" si="127"/>
        <v>41752.666354166664</v>
      </c>
      <c r="M2738">
        <f t="shared" si="128"/>
        <v>2014</v>
      </c>
      <c r="N2738" t="b">
        <v>0</v>
      </c>
      <c r="O2738">
        <v>58</v>
      </c>
      <c r="P2738" t="b">
        <v>1</v>
      </c>
      <c r="Q2738" t="s">
        <v>8293</v>
      </c>
    </row>
    <row r="2739" spans="1:17" ht="44.25" x14ac:dyDescent="0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0">
        <f t="shared" si="126"/>
        <v>41611.917673611111</v>
      </c>
      <c r="L2739" s="10">
        <f t="shared" si="127"/>
        <v>41654.791666666664</v>
      </c>
      <c r="M2739">
        <f t="shared" si="128"/>
        <v>2014</v>
      </c>
      <c r="N2739" t="b">
        <v>0</v>
      </c>
      <c r="O2739">
        <v>456</v>
      </c>
      <c r="P2739" t="b">
        <v>1</v>
      </c>
      <c r="Q2739" t="s">
        <v>8293</v>
      </c>
    </row>
    <row r="2740" spans="1:17" ht="44.25" x14ac:dyDescent="0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0">
        <f t="shared" si="126"/>
        <v>42620.143564814818</v>
      </c>
      <c r="L2740" s="10">
        <f t="shared" si="127"/>
        <v>42680.143564814818</v>
      </c>
      <c r="M2740">
        <f t="shared" si="128"/>
        <v>2016</v>
      </c>
      <c r="N2740" t="b">
        <v>0</v>
      </c>
      <c r="O2740">
        <v>15</v>
      </c>
      <c r="P2740" t="b">
        <v>1</v>
      </c>
      <c r="Q2740" t="s">
        <v>8293</v>
      </c>
    </row>
    <row r="2741" spans="1:17" ht="44.25" x14ac:dyDescent="0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0">
        <f t="shared" si="126"/>
        <v>41719.887928240743</v>
      </c>
      <c r="L2741" s="10">
        <f t="shared" si="127"/>
        <v>41764.887928240743</v>
      </c>
      <c r="M2741">
        <f t="shared" si="128"/>
        <v>2014</v>
      </c>
      <c r="N2741" t="b">
        <v>0</v>
      </c>
      <c r="O2741">
        <v>191</v>
      </c>
      <c r="P2741" t="b">
        <v>1</v>
      </c>
      <c r="Q2741" t="s">
        <v>8293</v>
      </c>
    </row>
    <row r="2742" spans="1:17" ht="44.25" x14ac:dyDescent="0.7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0">
        <f t="shared" si="126"/>
        <v>42045.031851851847</v>
      </c>
      <c r="L2742" s="10">
        <f t="shared" si="127"/>
        <v>42074.99018518519</v>
      </c>
      <c r="M2742">
        <f t="shared" si="128"/>
        <v>2015</v>
      </c>
      <c r="N2742" t="b">
        <v>0</v>
      </c>
      <c r="O2742">
        <v>17</v>
      </c>
      <c r="P2742" t="b">
        <v>1</v>
      </c>
      <c r="Q2742" t="s">
        <v>8293</v>
      </c>
    </row>
    <row r="2743" spans="1:17" ht="29.5" x14ac:dyDescent="0.7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0">
        <f t="shared" si="126"/>
        <v>41911.657430555555</v>
      </c>
      <c r="L2743" s="10">
        <f t="shared" si="127"/>
        <v>41932.088194444441</v>
      </c>
      <c r="M2743">
        <f t="shared" si="128"/>
        <v>2014</v>
      </c>
      <c r="N2743" t="b">
        <v>0</v>
      </c>
      <c r="O2743">
        <v>4</v>
      </c>
      <c r="P2743" t="b">
        <v>0</v>
      </c>
      <c r="Q2743" t="s">
        <v>8302</v>
      </c>
    </row>
    <row r="2744" spans="1:17" ht="44.25" x14ac:dyDescent="0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0">
        <f t="shared" si="126"/>
        <v>41030.719756944447</v>
      </c>
      <c r="L2744" s="10">
        <f t="shared" si="127"/>
        <v>41044.719756944447</v>
      </c>
      <c r="M2744">
        <f t="shared" si="128"/>
        <v>2012</v>
      </c>
      <c r="N2744" t="b">
        <v>0</v>
      </c>
      <c r="O2744">
        <v>18</v>
      </c>
      <c r="P2744" t="b">
        <v>0</v>
      </c>
      <c r="Q2744" t="s">
        <v>8302</v>
      </c>
    </row>
    <row r="2745" spans="1:17" ht="59" x14ac:dyDescent="0.7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0">
        <f t="shared" si="126"/>
        <v>42632.328784722224</v>
      </c>
      <c r="L2745" s="10">
        <f t="shared" si="127"/>
        <v>42662.328784722224</v>
      </c>
      <c r="M2745">
        <f t="shared" si="128"/>
        <v>2016</v>
      </c>
      <c r="N2745" t="b">
        <v>0</v>
      </c>
      <c r="O2745">
        <v>0</v>
      </c>
      <c r="P2745" t="b">
        <v>0</v>
      </c>
      <c r="Q2745" t="s">
        <v>8302</v>
      </c>
    </row>
    <row r="2746" spans="1:17" ht="44.25" x14ac:dyDescent="0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0">
        <f t="shared" si="126"/>
        <v>40938.062476851854</v>
      </c>
      <c r="L2746" s="10">
        <f t="shared" si="127"/>
        <v>40968.062476851854</v>
      </c>
      <c r="M2746">
        <f t="shared" si="128"/>
        <v>2012</v>
      </c>
      <c r="N2746" t="b">
        <v>0</v>
      </c>
      <c r="O2746">
        <v>22</v>
      </c>
      <c r="P2746" t="b">
        <v>0</v>
      </c>
      <c r="Q2746" t="s">
        <v>8302</v>
      </c>
    </row>
    <row r="2747" spans="1:17" ht="44.25" x14ac:dyDescent="0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0">
        <f t="shared" si="126"/>
        <v>41044.988055555557</v>
      </c>
      <c r="L2747" s="10">
        <f t="shared" si="127"/>
        <v>41104.988055555557</v>
      </c>
      <c r="M2747">
        <f t="shared" si="128"/>
        <v>2012</v>
      </c>
      <c r="N2747" t="b">
        <v>0</v>
      </c>
      <c r="O2747">
        <v>49</v>
      </c>
      <c r="P2747" t="b">
        <v>0</v>
      </c>
      <c r="Q2747" t="s">
        <v>8302</v>
      </c>
    </row>
    <row r="2748" spans="1:17" ht="44.25" x14ac:dyDescent="0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0">
        <f t="shared" si="126"/>
        <v>41850.781377314815</v>
      </c>
      <c r="L2748" s="10">
        <f t="shared" si="127"/>
        <v>41880.781377314815</v>
      </c>
      <c r="M2748">
        <f t="shared" si="128"/>
        <v>2014</v>
      </c>
      <c r="N2748" t="b">
        <v>0</v>
      </c>
      <c r="O2748">
        <v>19</v>
      </c>
      <c r="P2748" t="b">
        <v>0</v>
      </c>
      <c r="Q2748" t="s">
        <v>8302</v>
      </c>
    </row>
    <row r="2749" spans="1:17" ht="44.25" x14ac:dyDescent="0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0">
        <f t="shared" si="126"/>
        <v>41044.64811342593</v>
      </c>
      <c r="L2749" s="10">
        <f t="shared" si="127"/>
        <v>41076.131944444445</v>
      </c>
      <c r="M2749">
        <f t="shared" si="128"/>
        <v>2012</v>
      </c>
      <c r="N2749" t="b">
        <v>0</v>
      </c>
      <c r="O2749">
        <v>4</v>
      </c>
      <c r="P2749" t="b">
        <v>0</v>
      </c>
      <c r="Q2749" t="s">
        <v>8302</v>
      </c>
    </row>
    <row r="2750" spans="1:17" ht="44.25" x14ac:dyDescent="0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0">
        <f t="shared" si="126"/>
        <v>42585.7106712963</v>
      </c>
      <c r="L2750" s="10">
        <f t="shared" si="127"/>
        <v>42615.7106712963</v>
      </c>
      <c r="M2750">
        <f t="shared" si="128"/>
        <v>2016</v>
      </c>
      <c r="N2750" t="b">
        <v>0</v>
      </c>
      <c r="O2750">
        <v>4</v>
      </c>
      <c r="P2750" t="b">
        <v>0</v>
      </c>
      <c r="Q2750" t="s">
        <v>8302</v>
      </c>
    </row>
    <row r="2751" spans="1:17" ht="29.5" x14ac:dyDescent="0.7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0">
        <f t="shared" si="126"/>
        <v>42068.799039351856</v>
      </c>
      <c r="L2751" s="10">
        <f t="shared" si="127"/>
        <v>42098.757372685184</v>
      </c>
      <c r="M2751">
        <f t="shared" si="128"/>
        <v>2015</v>
      </c>
      <c r="N2751" t="b">
        <v>0</v>
      </c>
      <c r="O2751">
        <v>2</v>
      </c>
      <c r="P2751" t="b">
        <v>0</v>
      </c>
      <c r="Q2751" t="s">
        <v>8302</v>
      </c>
    </row>
    <row r="2752" spans="1:17" ht="44.25" x14ac:dyDescent="0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0">
        <f t="shared" si="126"/>
        <v>41078.899826388886</v>
      </c>
      <c r="L2752" s="10">
        <f t="shared" si="127"/>
        <v>41090.833333333336</v>
      </c>
      <c r="M2752">
        <f t="shared" si="128"/>
        <v>2012</v>
      </c>
      <c r="N2752" t="b">
        <v>0</v>
      </c>
      <c r="O2752">
        <v>0</v>
      </c>
      <c r="P2752" t="b">
        <v>0</v>
      </c>
      <c r="Q2752" t="s">
        <v>8302</v>
      </c>
    </row>
    <row r="2753" spans="1:17" ht="44.25" x14ac:dyDescent="0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0">
        <f t="shared" si="126"/>
        <v>41747.887060185189</v>
      </c>
      <c r="L2753" s="10">
        <f t="shared" si="127"/>
        <v>41807.887060185189</v>
      </c>
      <c r="M2753">
        <f t="shared" si="128"/>
        <v>2014</v>
      </c>
      <c r="N2753" t="b">
        <v>0</v>
      </c>
      <c r="O2753">
        <v>0</v>
      </c>
      <c r="P2753" t="b">
        <v>0</v>
      </c>
      <c r="Q2753" t="s">
        <v>8302</v>
      </c>
    </row>
    <row r="2754" spans="1:17" ht="44.25" x14ac:dyDescent="0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0">
        <f t="shared" si="126"/>
        <v>40855.765092592592</v>
      </c>
      <c r="L2754" s="10">
        <f t="shared" si="127"/>
        <v>40895.765092592592</v>
      </c>
      <c r="M2754">
        <f t="shared" si="128"/>
        <v>2011</v>
      </c>
      <c r="N2754" t="b">
        <v>0</v>
      </c>
      <c r="O2754">
        <v>14</v>
      </c>
      <c r="P2754" t="b">
        <v>0</v>
      </c>
      <c r="Q2754" t="s">
        <v>8302</v>
      </c>
    </row>
    <row r="2755" spans="1:17" ht="44.25" x14ac:dyDescent="0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0">
        <f t="shared" ref="K2755:K2818" si="129">(((J2755/60)/60)/24)+DATE(1970,1,1)</f>
        <v>41117.900729166664</v>
      </c>
      <c r="L2755" s="10">
        <f t="shared" ref="L2755:L2818" si="130">(((I2755/60)/60)/24)+DATE(1970,1,1)</f>
        <v>41147.900729166664</v>
      </c>
      <c r="M2755">
        <f t="shared" ref="M2755:M2818" si="131">YEAR(L2755)</f>
        <v>2012</v>
      </c>
      <c r="N2755" t="b">
        <v>0</v>
      </c>
      <c r="O2755">
        <v>8</v>
      </c>
      <c r="P2755" t="b">
        <v>0</v>
      </c>
      <c r="Q2755" t="s">
        <v>8302</v>
      </c>
    </row>
    <row r="2756" spans="1:17" ht="44.25" x14ac:dyDescent="0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0">
        <f t="shared" si="129"/>
        <v>41863.636006944449</v>
      </c>
      <c r="L2756" s="10">
        <f t="shared" si="130"/>
        <v>41893.636006944449</v>
      </c>
      <c r="M2756">
        <f t="shared" si="131"/>
        <v>2014</v>
      </c>
      <c r="N2756" t="b">
        <v>0</v>
      </c>
      <c r="O2756">
        <v>0</v>
      </c>
      <c r="P2756" t="b">
        <v>0</v>
      </c>
      <c r="Q2756" t="s">
        <v>8302</v>
      </c>
    </row>
    <row r="2757" spans="1:17" ht="44.25" x14ac:dyDescent="0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0">
        <f t="shared" si="129"/>
        <v>42072.790821759263</v>
      </c>
      <c r="L2757" s="10">
        <f t="shared" si="130"/>
        <v>42102.790821759263</v>
      </c>
      <c r="M2757">
        <f t="shared" si="131"/>
        <v>2015</v>
      </c>
      <c r="N2757" t="b">
        <v>0</v>
      </c>
      <c r="O2757">
        <v>15</v>
      </c>
      <c r="P2757" t="b">
        <v>0</v>
      </c>
      <c r="Q2757" t="s">
        <v>8302</v>
      </c>
    </row>
    <row r="2758" spans="1:17" ht="44.25" x14ac:dyDescent="0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0">
        <f t="shared" si="129"/>
        <v>41620.90047453704</v>
      </c>
      <c r="L2758" s="10">
        <f t="shared" si="130"/>
        <v>41650.90047453704</v>
      </c>
      <c r="M2758">
        <f t="shared" si="131"/>
        <v>2014</v>
      </c>
      <c r="N2758" t="b">
        <v>0</v>
      </c>
      <c r="O2758">
        <v>33</v>
      </c>
      <c r="P2758" t="b">
        <v>0</v>
      </c>
      <c r="Q2758" t="s">
        <v>8302</v>
      </c>
    </row>
    <row r="2759" spans="1:17" ht="29.5" x14ac:dyDescent="0.7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0">
        <f t="shared" si="129"/>
        <v>42573.65662037037</v>
      </c>
      <c r="L2759" s="10">
        <f t="shared" si="130"/>
        <v>42588.65662037037</v>
      </c>
      <c r="M2759">
        <f t="shared" si="131"/>
        <v>2016</v>
      </c>
      <c r="N2759" t="b">
        <v>0</v>
      </c>
      <c r="O2759">
        <v>2</v>
      </c>
      <c r="P2759" t="b">
        <v>0</v>
      </c>
      <c r="Q2759" t="s">
        <v>8302</v>
      </c>
    </row>
    <row r="2760" spans="1:17" ht="59" x14ac:dyDescent="0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0">
        <f t="shared" si="129"/>
        <v>42639.441932870366</v>
      </c>
      <c r="L2760" s="10">
        <f t="shared" si="130"/>
        <v>42653.441932870366</v>
      </c>
      <c r="M2760">
        <f t="shared" si="131"/>
        <v>2016</v>
      </c>
      <c r="N2760" t="b">
        <v>0</v>
      </c>
      <c r="O2760">
        <v>6</v>
      </c>
      <c r="P2760" t="b">
        <v>0</v>
      </c>
      <c r="Q2760" t="s">
        <v>8302</v>
      </c>
    </row>
    <row r="2761" spans="1:17" ht="44.25" x14ac:dyDescent="0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0">
        <f t="shared" si="129"/>
        <v>42524.36650462963</v>
      </c>
      <c r="L2761" s="10">
        <f t="shared" si="130"/>
        <v>42567.36650462963</v>
      </c>
      <c r="M2761">
        <f t="shared" si="131"/>
        <v>2016</v>
      </c>
      <c r="N2761" t="b">
        <v>0</v>
      </c>
      <c r="O2761">
        <v>2</v>
      </c>
      <c r="P2761" t="b">
        <v>0</v>
      </c>
      <c r="Q2761" t="s">
        <v>8302</v>
      </c>
    </row>
    <row r="2762" spans="1:17" ht="44.25" x14ac:dyDescent="0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0">
        <f t="shared" si="129"/>
        <v>41415.461319444446</v>
      </c>
      <c r="L2762" s="10">
        <f t="shared" si="130"/>
        <v>41445.461319444446</v>
      </c>
      <c r="M2762">
        <f t="shared" si="131"/>
        <v>2013</v>
      </c>
      <c r="N2762" t="b">
        <v>0</v>
      </c>
      <c r="O2762">
        <v>0</v>
      </c>
      <c r="P2762" t="b">
        <v>0</v>
      </c>
      <c r="Q2762" t="s">
        <v>8302</v>
      </c>
    </row>
    <row r="2763" spans="1:17" ht="29.5" x14ac:dyDescent="0.7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0">
        <f t="shared" si="129"/>
        <v>41247.063576388886</v>
      </c>
      <c r="L2763" s="10">
        <f t="shared" si="130"/>
        <v>41277.063576388886</v>
      </c>
      <c r="M2763">
        <f t="shared" si="131"/>
        <v>2013</v>
      </c>
      <c r="N2763" t="b">
        <v>0</v>
      </c>
      <c r="O2763">
        <v>4</v>
      </c>
      <c r="P2763" t="b">
        <v>0</v>
      </c>
      <c r="Q2763" t="s">
        <v>8302</v>
      </c>
    </row>
    <row r="2764" spans="1:17" ht="44.25" x14ac:dyDescent="0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0">
        <f t="shared" si="129"/>
        <v>40927.036979166667</v>
      </c>
      <c r="L2764" s="10">
        <f t="shared" si="130"/>
        <v>40986.995312500003</v>
      </c>
      <c r="M2764">
        <f t="shared" si="131"/>
        <v>2012</v>
      </c>
      <c r="N2764" t="b">
        <v>0</v>
      </c>
      <c r="O2764">
        <v>1</v>
      </c>
      <c r="P2764" t="b">
        <v>0</v>
      </c>
      <c r="Q2764" t="s">
        <v>8302</v>
      </c>
    </row>
    <row r="2765" spans="1:17" ht="29.5" x14ac:dyDescent="0.7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0">
        <f t="shared" si="129"/>
        <v>41373.579675925925</v>
      </c>
      <c r="L2765" s="10">
        <f t="shared" si="130"/>
        <v>41418.579675925925</v>
      </c>
      <c r="M2765">
        <f t="shared" si="131"/>
        <v>2013</v>
      </c>
      <c r="N2765" t="b">
        <v>0</v>
      </c>
      <c r="O2765">
        <v>3</v>
      </c>
      <c r="P2765" t="b">
        <v>0</v>
      </c>
      <c r="Q2765" t="s">
        <v>8302</v>
      </c>
    </row>
    <row r="2766" spans="1:17" ht="44.25" x14ac:dyDescent="0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0">
        <f t="shared" si="129"/>
        <v>41030.292025462964</v>
      </c>
      <c r="L2766" s="10">
        <f t="shared" si="130"/>
        <v>41059.791666666664</v>
      </c>
      <c r="M2766">
        <f t="shared" si="131"/>
        <v>2012</v>
      </c>
      <c r="N2766" t="b">
        <v>0</v>
      </c>
      <c r="O2766">
        <v>4</v>
      </c>
      <c r="P2766" t="b">
        <v>0</v>
      </c>
      <c r="Q2766" t="s">
        <v>8302</v>
      </c>
    </row>
    <row r="2767" spans="1:17" ht="44.25" x14ac:dyDescent="0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0">
        <f t="shared" si="129"/>
        <v>41194.579027777778</v>
      </c>
      <c r="L2767" s="10">
        <f t="shared" si="130"/>
        <v>41210.579027777778</v>
      </c>
      <c r="M2767">
        <f t="shared" si="131"/>
        <v>2012</v>
      </c>
      <c r="N2767" t="b">
        <v>0</v>
      </c>
      <c r="O2767">
        <v>0</v>
      </c>
      <c r="P2767" t="b">
        <v>0</v>
      </c>
      <c r="Q2767" t="s">
        <v>8302</v>
      </c>
    </row>
    <row r="2768" spans="1:17" ht="44.25" x14ac:dyDescent="0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0">
        <f t="shared" si="129"/>
        <v>40736.668032407404</v>
      </c>
      <c r="L2768" s="10">
        <f t="shared" si="130"/>
        <v>40766.668032407404</v>
      </c>
      <c r="M2768">
        <f t="shared" si="131"/>
        <v>2011</v>
      </c>
      <c r="N2768" t="b">
        <v>0</v>
      </c>
      <c r="O2768">
        <v>4</v>
      </c>
      <c r="P2768" t="b">
        <v>0</v>
      </c>
      <c r="Q2768" t="s">
        <v>8302</v>
      </c>
    </row>
    <row r="2769" spans="1:17" ht="44.25" x14ac:dyDescent="0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0">
        <f t="shared" si="129"/>
        <v>42172.958912037036</v>
      </c>
      <c r="L2769" s="10">
        <f t="shared" si="130"/>
        <v>42232.958912037036</v>
      </c>
      <c r="M2769">
        <f t="shared" si="131"/>
        <v>2015</v>
      </c>
      <c r="N2769" t="b">
        <v>0</v>
      </c>
      <c r="O2769">
        <v>3</v>
      </c>
      <c r="P2769" t="b">
        <v>0</v>
      </c>
      <c r="Q2769" t="s">
        <v>8302</v>
      </c>
    </row>
    <row r="2770" spans="1:17" ht="44.25" x14ac:dyDescent="0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0">
        <f t="shared" si="129"/>
        <v>40967.614849537036</v>
      </c>
      <c r="L2770" s="10">
        <f t="shared" si="130"/>
        <v>40997.573182870372</v>
      </c>
      <c r="M2770">
        <f t="shared" si="131"/>
        <v>2012</v>
      </c>
      <c r="N2770" t="b">
        <v>0</v>
      </c>
      <c r="O2770">
        <v>34</v>
      </c>
      <c r="P2770" t="b">
        <v>0</v>
      </c>
      <c r="Q2770" t="s">
        <v>8302</v>
      </c>
    </row>
    <row r="2771" spans="1:17" ht="44.25" x14ac:dyDescent="0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0">
        <f t="shared" si="129"/>
        <v>41745.826273148145</v>
      </c>
      <c r="L2771" s="10">
        <f t="shared" si="130"/>
        <v>41795.826273148145</v>
      </c>
      <c r="M2771">
        <f t="shared" si="131"/>
        <v>2014</v>
      </c>
      <c r="N2771" t="b">
        <v>0</v>
      </c>
      <c r="O2771">
        <v>2</v>
      </c>
      <c r="P2771" t="b">
        <v>0</v>
      </c>
      <c r="Q2771" t="s">
        <v>8302</v>
      </c>
    </row>
    <row r="2772" spans="1:17" ht="44.25" x14ac:dyDescent="0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0">
        <f t="shared" si="129"/>
        <v>41686.705208333333</v>
      </c>
      <c r="L2772" s="10">
        <f t="shared" si="130"/>
        <v>41716.663541666669</v>
      </c>
      <c r="M2772">
        <f t="shared" si="131"/>
        <v>2014</v>
      </c>
      <c r="N2772" t="b">
        <v>0</v>
      </c>
      <c r="O2772">
        <v>33</v>
      </c>
      <c r="P2772" t="b">
        <v>0</v>
      </c>
      <c r="Q2772" t="s">
        <v>8302</v>
      </c>
    </row>
    <row r="2773" spans="1:17" ht="44.25" x14ac:dyDescent="0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0">
        <f t="shared" si="129"/>
        <v>41257.531712962962</v>
      </c>
      <c r="L2773" s="10">
        <f t="shared" si="130"/>
        <v>41306.708333333336</v>
      </c>
      <c r="M2773">
        <f t="shared" si="131"/>
        <v>2013</v>
      </c>
      <c r="N2773" t="b">
        <v>0</v>
      </c>
      <c r="O2773">
        <v>0</v>
      </c>
      <c r="P2773" t="b">
        <v>0</v>
      </c>
      <c r="Q2773" t="s">
        <v>8302</v>
      </c>
    </row>
    <row r="2774" spans="1:17" ht="44.25" x14ac:dyDescent="0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0">
        <f t="shared" si="129"/>
        <v>41537.869143518517</v>
      </c>
      <c r="L2774" s="10">
        <f t="shared" si="130"/>
        <v>41552.869143518517</v>
      </c>
      <c r="M2774">
        <f t="shared" si="131"/>
        <v>2013</v>
      </c>
      <c r="N2774" t="b">
        <v>0</v>
      </c>
      <c r="O2774">
        <v>0</v>
      </c>
      <c r="P2774" t="b">
        <v>0</v>
      </c>
      <c r="Q2774" t="s">
        <v>8302</v>
      </c>
    </row>
    <row r="2775" spans="1:17" ht="44.25" x14ac:dyDescent="0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0">
        <f t="shared" si="129"/>
        <v>42474.86482638889</v>
      </c>
      <c r="L2775" s="10">
        <f t="shared" si="130"/>
        <v>42484.86482638889</v>
      </c>
      <c r="M2775">
        <f t="shared" si="131"/>
        <v>2016</v>
      </c>
      <c r="N2775" t="b">
        <v>0</v>
      </c>
      <c r="O2775">
        <v>1</v>
      </c>
      <c r="P2775" t="b">
        <v>0</v>
      </c>
      <c r="Q2775" t="s">
        <v>8302</v>
      </c>
    </row>
    <row r="2776" spans="1:17" ht="44.25" x14ac:dyDescent="0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0">
        <f t="shared" si="129"/>
        <v>41311.126481481479</v>
      </c>
      <c r="L2776" s="10">
        <f t="shared" si="130"/>
        <v>41341.126481481479</v>
      </c>
      <c r="M2776">
        <f t="shared" si="131"/>
        <v>2013</v>
      </c>
      <c r="N2776" t="b">
        <v>0</v>
      </c>
      <c r="O2776">
        <v>13</v>
      </c>
      <c r="P2776" t="b">
        <v>0</v>
      </c>
      <c r="Q2776" t="s">
        <v>8302</v>
      </c>
    </row>
    <row r="2777" spans="1:17" ht="44.25" x14ac:dyDescent="0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0">
        <f t="shared" si="129"/>
        <v>40863.013356481482</v>
      </c>
      <c r="L2777" s="10">
        <f t="shared" si="130"/>
        <v>40893.013356481482</v>
      </c>
      <c r="M2777">
        <f t="shared" si="131"/>
        <v>2011</v>
      </c>
      <c r="N2777" t="b">
        <v>0</v>
      </c>
      <c r="O2777">
        <v>2</v>
      </c>
      <c r="P2777" t="b">
        <v>0</v>
      </c>
      <c r="Q2777" t="s">
        <v>8302</v>
      </c>
    </row>
    <row r="2778" spans="1:17" ht="59" x14ac:dyDescent="0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0">
        <f t="shared" si="129"/>
        <v>42136.297175925924</v>
      </c>
      <c r="L2778" s="10">
        <f t="shared" si="130"/>
        <v>42167.297175925924</v>
      </c>
      <c r="M2778">
        <f t="shared" si="131"/>
        <v>2015</v>
      </c>
      <c r="N2778" t="b">
        <v>0</v>
      </c>
      <c r="O2778">
        <v>36</v>
      </c>
      <c r="P2778" t="b">
        <v>0</v>
      </c>
      <c r="Q2778" t="s">
        <v>8302</v>
      </c>
    </row>
    <row r="2779" spans="1:17" ht="44.25" x14ac:dyDescent="0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0">
        <f t="shared" si="129"/>
        <v>42172.669027777782</v>
      </c>
      <c r="L2779" s="10">
        <f t="shared" si="130"/>
        <v>42202.669027777782</v>
      </c>
      <c r="M2779">
        <f t="shared" si="131"/>
        <v>2015</v>
      </c>
      <c r="N2779" t="b">
        <v>0</v>
      </c>
      <c r="O2779">
        <v>1</v>
      </c>
      <c r="P2779" t="b">
        <v>0</v>
      </c>
      <c r="Q2779" t="s">
        <v>8302</v>
      </c>
    </row>
    <row r="2780" spans="1:17" ht="59" x14ac:dyDescent="0.7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0">
        <f t="shared" si="129"/>
        <v>41846.978078703702</v>
      </c>
      <c r="L2780" s="10">
        <f t="shared" si="130"/>
        <v>41876.978078703702</v>
      </c>
      <c r="M2780">
        <f t="shared" si="131"/>
        <v>2014</v>
      </c>
      <c r="N2780" t="b">
        <v>0</v>
      </c>
      <c r="O2780">
        <v>15</v>
      </c>
      <c r="P2780" t="b">
        <v>0</v>
      </c>
      <c r="Q2780" t="s">
        <v>8302</v>
      </c>
    </row>
    <row r="2781" spans="1:17" ht="44.25" x14ac:dyDescent="0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0">
        <f t="shared" si="129"/>
        <v>42300.585891203707</v>
      </c>
      <c r="L2781" s="10">
        <f t="shared" si="130"/>
        <v>42330.627557870372</v>
      </c>
      <c r="M2781">
        <f t="shared" si="131"/>
        <v>2015</v>
      </c>
      <c r="N2781" t="b">
        <v>0</v>
      </c>
      <c r="O2781">
        <v>1</v>
      </c>
      <c r="P2781" t="b">
        <v>0</v>
      </c>
      <c r="Q2781" t="s">
        <v>8302</v>
      </c>
    </row>
    <row r="2782" spans="1:17" ht="29.5" x14ac:dyDescent="0.7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0">
        <f t="shared" si="129"/>
        <v>42774.447777777779</v>
      </c>
      <c r="L2782" s="10">
        <f t="shared" si="130"/>
        <v>42804.447777777779</v>
      </c>
      <c r="M2782">
        <f t="shared" si="131"/>
        <v>2017</v>
      </c>
      <c r="N2782" t="b">
        <v>0</v>
      </c>
      <c r="O2782">
        <v>0</v>
      </c>
      <c r="P2782" t="b">
        <v>0</v>
      </c>
      <c r="Q2782" t="s">
        <v>8302</v>
      </c>
    </row>
    <row r="2783" spans="1:17" ht="44.25" x14ac:dyDescent="0.7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0">
        <f t="shared" si="129"/>
        <v>42018.94159722222</v>
      </c>
      <c r="L2783" s="10">
        <f t="shared" si="130"/>
        <v>42047.291666666672</v>
      </c>
      <c r="M2783">
        <f t="shared" si="131"/>
        <v>2015</v>
      </c>
      <c r="N2783" t="b">
        <v>0</v>
      </c>
      <c r="O2783">
        <v>28</v>
      </c>
      <c r="P2783" t="b">
        <v>1</v>
      </c>
      <c r="Q2783" t="s">
        <v>8269</v>
      </c>
    </row>
    <row r="2784" spans="1:17" ht="29.5" x14ac:dyDescent="0.7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0">
        <f t="shared" si="129"/>
        <v>42026.924976851849</v>
      </c>
      <c r="L2784" s="10">
        <f t="shared" si="130"/>
        <v>42052.207638888889</v>
      </c>
      <c r="M2784">
        <f t="shared" si="131"/>
        <v>2015</v>
      </c>
      <c r="N2784" t="b">
        <v>0</v>
      </c>
      <c r="O2784">
        <v>18</v>
      </c>
      <c r="P2784" t="b">
        <v>1</v>
      </c>
      <c r="Q2784" t="s">
        <v>8269</v>
      </c>
    </row>
    <row r="2785" spans="1:17" ht="44.25" x14ac:dyDescent="0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0">
        <f t="shared" si="129"/>
        <v>42103.535254629634</v>
      </c>
      <c r="L2785" s="10">
        <f t="shared" si="130"/>
        <v>42117.535254629634</v>
      </c>
      <c r="M2785">
        <f t="shared" si="131"/>
        <v>2015</v>
      </c>
      <c r="N2785" t="b">
        <v>0</v>
      </c>
      <c r="O2785">
        <v>61</v>
      </c>
      <c r="P2785" t="b">
        <v>1</v>
      </c>
      <c r="Q2785" t="s">
        <v>8269</v>
      </c>
    </row>
    <row r="2786" spans="1:17" ht="44.25" x14ac:dyDescent="0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0">
        <f t="shared" si="129"/>
        <v>41920.787534722222</v>
      </c>
      <c r="L2786" s="10">
        <f t="shared" si="130"/>
        <v>41941.787534722222</v>
      </c>
      <c r="M2786">
        <f t="shared" si="131"/>
        <v>2014</v>
      </c>
      <c r="N2786" t="b">
        <v>0</v>
      </c>
      <c r="O2786">
        <v>108</v>
      </c>
      <c r="P2786" t="b">
        <v>1</v>
      </c>
      <c r="Q2786" t="s">
        <v>8269</v>
      </c>
    </row>
    <row r="2787" spans="1:17" ht="44.25" x14ac:dyDescent="0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0">
        <f t="shared" si="129"/>
        <v>42558.189432870371</v>
      </c>
      <c r="L2787" s="10">
        <f t="shared" si="130"/>
        <v>42587.875</v>
      </c>
      <c r="M2787">
        <f t="shared" si="131"/>
        <v>2016</v>
      </c>
      <c r="N2787" t="b">
        <v>0</v>
      </c>
      <c r="O2787">
        <v>142</v>
      </c>
      <c r="P2787" t="b">
        <v>1</v>
      </c>
      <c r="Q2787" t="s">
        <v>8269</v>
      </c>
    </row>
    <row r="2788" spans="1:17" ht="29.5" x14ac:dyDescent="0.7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0">
        <f t="shared" si="129"/>
        <v>41815.569212962961</v>
      </c>
      <c r="L2788" s="10">
        <f t="shared" si="130"/>
        <v>41829.569212962961</v>
      </c>
      <c r="M2788">
        <f t="shared" si="131"/>
        <v>2014</v>
      </c>
      <c r="N2788" t="b">
        <v>0</v>
      </c>
      <c r="O2788">
        <v>74</v>
      </c>
      <c r="P2788" t="b">
        <v>1</v>
      </c>
      <c r="Q2788" t="s">
        <v>8269</v>
      </c>
    </row>
    <row r="2789" spans="1:17" ht="44.25" x14ac:dyDescent="0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0">
        <f t="shared" si="129"/>
        <v>41808.198518518519</v>
      </c>
      <c r="L2789" s="10">
        <f t="shared" si="130"/>
        <v>41838.198518518519</v>
      </c>
      <c r="M2789">
        <f t="shared" si="131"/>
        <v>2014</v>
      </c>
      <c r="N2789" t="b">
        <v>0</v>
      </c>
      <c r="O2789">
        <v>38</v>
      </c>
      <c r="P2789" t="b">
        <v>1</v>
      </c>
      <c r="Q2789" t="s">
        <v>8269</v>
      </c>
    </row>
    <row r="2790" spans="1:17" ht="44.25" x14ac:dyDescent="0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0">
        <f t="shared" si="129"/>
        <v>42550.701886574068</v>
      </c>
      <c r="L2790" s="10">
        <f t="shared" si="130"/>
        <v>42580.701886574068</v>
      </c>
      <c r="M2790">
        <f t="shared" si="131"/>
        <v>2016</v>
      </c>
      <c r="N2790" t="b">
        <v>0</v>
      </c>
      <c r="O2790">
        <v>20</v>
      </c>
      <c r="P2790" t="b">
        <v>1</v>
      </c>
      <c r="Q2790" t="s">
        <v>8269</v>
      </c>
    </row>
    <row r="2791" spans="1:17" ht="29.5" x14ac:dyDescent="0.7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0">
        <f t="shared" si="129"/>
        <v>42056.013124999998</v>
      </c>
      <c r="L2791" s="10">
        <f t="shared" si="130"/>
        <v>42075.166666666672</v>
      </c>
      <c r="M2791">
        <f t="shared" si="131"/>
        <v>2015</v>
      </c>
      <c r="N2791" t="b">
        <v>0</v>
      </c>
      <c r="O2791">
        <v>24</v>
      </c>
      <c r="P2791" t="b">
        <v>1</v>
      </c>
      <c r="Q2791" t="s">
        <v>8269</v>
      </c>
    </row>
    <row r="2792" spans="1:17" ht="44.25" x14ac:dyDescent="0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0">
        <f t="shared" si="129"/>
        <v>42016.938692129625</v>
      </c>
      <c r="L2792" s="10">
        <f t="shared" si="130"/>
        <v>42046.938692129625</v>
      </c>
      <c r="M2792">
        <f t="shared" si="131"/>
        <v>2015</v>
      </c>
      <c r="N2792" t="b">
        <v>0</v>
      </c>
      <c r="O2792">
        <v>66</v>
      </c>
      <c r="P2792" t="b">
        <v>1</v>
      </c>
      <c r="Q2792" t="s">
        <v>8269</v>
      </c>
    </row>
    <row r="2793" spans="1:17" ht="59" x14ac:dyDescent="0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0">
        <f t="shared" si="129"/>
        <v>42591.899988425925</v>
      </c>
      <c r="L2793" s="10">
        <f t="shared" si="130"/>
        <v>42622.166666666672</v>
      </c>
      <c r="M2793">
        <f t="shared" si="131"/>
        <v>2016</v>
      </c>
      <c r="N2793" t="b">
        <v>0</v>
      </c>
      <c r="O2793">
        <v>28</v>
      </c>
      <c r="P2793" t="b">
        <v>1</v>
      </c>
      <c r="Q2793" t="s">
        <v>8269</v>
      </c>
    </row>
    <row r="2794" spans="1:17" ht="44.25" x14ac:dyDescent="0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0">
        <f t="shared" si="129"/>
        <v>42183.231006944443</v>
      </c>
      <c r="L2794" s="10">
        <f t="shared" si="130"/>
        <v>42228.231006944443</v>
      </c>
      <c r="M2794">
        <f t="shared" si="131"/>
        <v>2015</v>
      </c>
      <c r="N2794" t="b">
        <v>0</v>
      </c>
      <c r="O2794">
        <v>24</v>
      </c>
      <c r="P2794" t="b">
        <v>1</v>
      </c>
      <c r="Q2794" t="s">
        <v>8269</v>
      </c>
    </row>
    <row r="2795" spans="1:17" ht="59" x14ac:dyDescent="0.7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0">
        <f t="shared" si="129"/>
        <v>42176.419039351851</v>
      </c>
      <c r="L2795" s="10">
        <f t="shared" si="130"/>
        <v>42206.419039351851</v>
      </c>
      <c r="M2795">
        <f t="shared" si="131"/>
        <v>2015</v>
      </c>
      <c r="N2795" t="b">
        <v>0</v>
      </c>
      <c r="O2795">
        <v>73</v>
      </c>
      <c r="P2795" t="b">
        <v>1</v>
      </c>
      <c r="Q2795" t="s">
        <v>8269</v>
      </c>
    </row>
    <row r="2796" spans="1:17" ht="59" x14ac:dyDescent="0.7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0">
        <f t="shared" si="129"/>
        <v>42416.691655092596</v>
      </c>
      <c r="L2796" s="10">
        <f t="shared" si="130"/>
        <v>42432.791666666672</v>
      </c>
      <c r="M2796">
        <f t="shared" si="131"/>
        <v>2016</v>
      </c>
      <c r="N2796" t="b">
        <v>0</v>
      </c>
      <c r="O2796">
        <v>3</v>
      </c>
      <c r="P2796" t="b">
        <v>1</v>
      </c>
      <c r="Q2796" t="s">
        <v>8269</v>
      </c>
    </row>
    <row r="2797" spans="1:17" ht="44.25" x14ac:dyDescent="0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0">
        <f t="shared" si="129"/>
        <v>41780.525937500002</v>
      </c>
      <c r="L2797" s="10">
        <f t="shared" si="130"/>
        <v>41796.958333333336</v>
      </c>
      <c r="M2797">
        <f t="shared" si="131"/>
        <v>2014</v>
      </c>
      <c r="N2797" t="b">
        <v>0</v>
      </c>
      <c r="O2797">
        <v>20</v>
      </c>
      <c r="P2797" t="b">
        <v>1</v>
      </c>
      <c r="Q2797" t="s">
        <v>8269</v>
      </c>
    </row>
    <row r="2798" spans="1:17" ht="44.25" x14ac:dyDescent="0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0">
        <f t="shared" si="129"/>
        <v>41795.528101851851</v>
      </c>
      <c r="L2798" s="10">
        <f t="shared" si="130"/>
        <v>41825.528101851851</v>
      </c>
      <c r="M2798">
        <f t="shared" si="131"/>
        <v>2014</v>
      </c>
      <c r="N2798" t="b">
        <v>0</v>
      </c>
      <c r="O2798">
        <v>21</v>
      </c>
      <c r="P2798" t="b">
        <v>1</v>
      </c>
      <c r="Q2798" t="s">
        <v>8269</v>
      </c>
    </row>
    <row r="2799" spans="1:17" ht="44.25" x14ac:dyDescent="0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0">
        <f t="shared" si="129"/>
        <v>41798.94027777778</v>
      </c>
      <c r="L2799" s="10">
        <f t="shared" si="130"/>
        <v>41828.94027777778</v>
      </c>
      <c r="M2799">
        <f t="shared" si="131"/>
        <v>2014</v>
      </c>
      <c r="N2799" t="b">
        <v>0</v>
      </c>
      <c r="O2799">
        <v>94</v>
      </c>
      <c r="P2799" t="b">
        <v>1</v>
      </c>
      <c r="Q2799" t="s">
        <v>8269</v>
      </c>
    </row>
    <row r="2800" spans="1:17" ht="59" x14ac:dyDescent="0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0">
        <f t="shared" si="129"/>
        <v>42201.675011574072</v>
      </c>
      <c r="L2800" s="10">
        <f t="shared" si="130"/>
        <v>42216.666666666672</v>
      </c>
      <c r="M2800">
        <f t="shared" si="131"/>
        <v>2015</v>
      </c>
      <c r="N2800" t="b">
        <v>0</v>
      </c>
      <c r="O2800">
        <v>139</v>
      </c>
      <c r="P2800" t="b">
        <v>1</v>
      </c>
      <c r="Q2800" t="s">
        <v>8269</v>
      </c>
    </row>
    <row r="2801" spans="1:17" ht="59" x14ac:dyDescent="0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0">
        <f t="shared" si="129"/>
        <v>42507.264699074076</v>
      </c>
      <c r="L2801" s="10">
        <f t="shared" si="130"/>
        <v>42538.666666666672</v>
      </c>
      <c r="M2801">
        <f t="shared" si="131"/>
        <v>2016</v>
      </c>
      <c r="N2801" t="b">
        <v>0</v>
      </c>
      <c r="O2801">
        <v>130</v>
      </c>
      <c r="P2801" t="b">
        <v>1</v>
      </c>
      <c r="Q2801" t="s">
        <v>8269</v>
      </c>
    </row>
    <row r="2802" spans="1:17" ht="44.25" x14ac:dyDescent="0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0">
        <f t="shared" si="129"/>
        <v>41948.552847222221</v>
      </c>
      <c r="L2802" s="10">
        <f t="shared" si="130"/>
        <v>42008.552847222221</v>
      </c>
      <c r="M2802">
        <f t="shared" si="131"/>
        <v>2015</v>
      </c>
      <c r="N2802" t="b">
        <v>0</v>
      </c>
      <c r="O2802">
        <v>31</v>
      </c>
      <c r="P2802" t="b">
        <v>1</v>
      </c>
      <c r="Q2802" t="s">
        <v>8269</v>
      </c>
    </row>
    <row r="2803" spans="1:17" ht="44.25" x14ac:dyDescent="0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0">
        <f t="shared" si="129"/>
        <v>41900.243159722224</v>
      </c>
      <c r="L2803" s="10">
        <f t="shared" si="130"/>
        <v>41922.458333333336</v>
      </c>
      <c r="M2803">
        <f t="shared" si="131"/>
        <v>2014</v>
      </c>
      <c r="N2803" t="b">
        <v>0</v>
      </c>
      <c r="O2803">
        <v>13</v>
      </c>
      <c r="P2803" t="b">
        <v>1</v>
      </c>
      <c r="Q2803" t="s">
        <v>8269</v>
      </c>
    </row>
    <row r="2804" spans="1:17" ht="44.25" x14ac:dyDescent="0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0">
        <f t="shared" si="129"/>
        <v>42192.64707175926</v>
      </c>
      <c r="L2804" s="10">
        <f t="shared" si="130"/>
        <v>42222.64707175926</v>
      </c>
      <c r="M2804">
        <f t="shared" si="131"/>
        <v>2015</v>
      </c>
      <c r="N2804" t="b">
        <v>0</v>
      </c>
      <c r="O2804">
        <v>90</v>
      </c>
      <c r="P2804" t="b">
        <v>1</v>
      </c>
      <c r="Q2804" t="s">
        <v>8269</v>
      </c>
    </row>
    <row r="2805" spans="1:17" ht="44.25" x14ac:dyDescent="0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0">
        <f t="shared" si="129"/>
        <v>42158.065694444449</v>
      </c>
      <c r="L2805" s="10">
        <f t="shared" si="130"/>
        <v>42201</v>
      </c>
      <c r="M2805">
        <f t="shared" si="131"/>
        <v>2015</v>
      </c>
      <c r="N2805" t="b">
        <v>0</v>
      </c>
      <c r="O2805">
        <v>141</v>
      </c>
      <c r="P2805" t="b">
        <v>1</v>
      </c>
      <c r="Q2805" t="s">
        <v>8269</v>
      </c>
    </row>
    <row r="2806" spans="1:17" ht="44.25" x14ac:dyDescent="0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0">
        <f t="shared" si="129"/>
        <v>41881.453587962962</v>
      </c>
      <c r="L2806" s="10">
        <f t="shared" si="130"/>
        <v>41911.453587962962</v>
      </c>
      <c r="M2806">
        <f t="shared" si="131"/>
        <v>2014</v>
      </c>
      <c r="N2806" t="b">
        <v>0</v>
      </c>
      <c r="O2806">
        <v>23</v>
      </c>
      <c r="P2806" t="b">
        <v>1</v>
      </c>
      <c r="Q2806" t="s">
        <v>8269</v>
      </c>
    </row>
    <row r="2807" spans="1:17" ht="59" x14ac:dyDescent="0.7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0">
        <f t="shared" si="129"/>
        <v>42213.505474537036</v>
      </c>
      <c r="L2807" s="10">
        <f t="shared" si="130"/>
        <v>42238.505474537036</v>
      </c>
      <c r="M2807">
        <f t="shared" si="131"/>
        <v>2015</v>
      </c>
      <c r="N2807" t="b">
        <v>0</v>
      </c>
      <c r="O2807">
        <v>18</v>
      </c>
      <c r="P2807" t="b">
        <v>1</v>
      </c>
      <c r="Q2807" t="s">
        <v>8269</v>
      </c>
    </row>
    <row r="2808" spans="1:17" ht="44.25" x14ac:dyDescent="0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0">
        <f t="shared" si="129"/>
        <v>42185.267245370371</v>
      </c>
      <c r="L2808" s="10">
        <f t="shared" si="130"/>
        <v>42221.458333333328</v>
      </c>
      <c r="M2808">
        <f t="shared" si="131"/>
        <v>2015</v>
      </c>
      <c r="N2808" t="b">
        <v>0</v>
      </c>
      <c r="O2808">
        <v>76</v>
      </c>
      <c r="P2808" t="b">
        <v>1</v>
      </c>
      <c r="Q2808" t="s">
        <v>8269</v>
      </c>
    </row>
    <row r="2809" spans="1:17" x14ac:dyDescent="0.7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0">
        <f t="shared" si="129"/>
        <v>42154.873124999998</v>
      </c>
      <c r="L2809" s="10">
        <f t="shared" si="130"/>
        <v>42184.873124999998</v>
      </c>
      <c r="M2809">
        <f t="shared" si="131"/>
        <v>2015</v>
      </c>
      <c r="N2809" t="b">
        <v>0</v>
      </c>
      <c r="O2809">
        <v>93</v>
      </c>
      <c r="P2809" t="b">
        <v>1</v>
      </c>
      <c r="Q2809" t="s">
        <v>8269</v>
      </c>
    </row>
    <row r="2810" spans="1:17" ht="59" x14ac:dyDescent="0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0">
        <f t="shared" si="129"/>
        <v>42208.84646990741</v>
      </c>
      <c r="L2810" s="10">
        <f t="shared" si="130"/>
        <v>42238.84646990741</v>
      </c>
      <c r="M2810">
        <f t="shared" si="131"/>
        <v>2015</v>
      </c>
      <c r="N2810" t="b">
        <v>0</v>
      </c>
      <c r="O2810">
        <v>69</v>
      </c>
      <c r="P2810" t="b">
        <v>1</v>
      </c>
      <c r="Q2810" t="s">
        <v>8269</v>
      </c>
    </row>
    <row r="2811" spans="1:17" ht="44.25" x14ac:dyDescent="0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0">
        <f t="shared" si="129"/>
        <v>42451.496817129635</v>
      </c>
      <c r="L2811" s="10">
        <f t="shared" si="130"/>
        <v>42459.610416666663</v>
      </c>
      <c r="M2811">
        <f t="shared" si="131"/>
        <v>2016</v>
      </c>
      <c r="N2811" t="b">
        <v>0</v>
      </c>
      <c r="O2811">
        <v>21</v>
      </c>
      <c r="P2811" t="b">
        <v>1</v>
      </c>
      <c r="Q2811" t="s">
        <v>8269</v>
      </c>
    </row>
    <row r="2812" spans="1:17" ht="44.25" x14ac:dyDescent="0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0">
        <f t="shared" si="129"/>
        <v>41759.13962962963</v>
      </c>
      <c r="L2812" s="10">
        <f t="shared" si="130"/>
        <v>41791.165972222225</v>
      </c>
      <c r="M2812">
        <f t="shared" si="131"/>
        <v>2014</v>
      </c>
      <c r="N2812" t="b">
        <v>0</v>
      </c>
      <c r="O2812">
        <v>57</v>
      </c>
      <c r="P2812" t="b">
        <v>1</v>
      </c>
      <c r="Q2812" t="s">
        <v>8269</v>
      </c>
    </row>
    <row r="2813" spans="1:17" ht="44.25" x14ac:dyDescent="0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0">
        <f t="shared" si="129"/>
        <v>42028.496562500004</v>
      </c>
      <c r="L2813" s="10">
        <f t="shared" si="130"/>
        <v>42058.496562500004</v>
      </c>
      <c r="M2813">
        <f t="shared" si="131"/>
        <v>2015</v>
      </c>
      <c r="N2813" t="b">
        <v>0</v>
      </c>
      <c r="O2813">
        <v>108</v>
      </c>
      <c r="P2813" t="b">
        <v>1</v>
      </c>
      <c r="Q2813" t="s">
        <v>8269</v>
      </c>
    </row>
    <row r="2814" spans="1:17" ht="44.25" x14ac:dyDescent="0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0">
        <f t="shared" si="129"/>
        <v>42054.74418981481</v>
      </c>
      <c r="L2814" s="10">
        <f t="shared" si="130"/>
        <v>42100.166666666672</v>
      </c>
      <c r="M2814">
        <f t="shared" si="131"/>
        <v>2015</v>
      </c>
      <c r="N2814" t="b">
        <v>0</v>
      </c>
      <c r="O2814">
        <v>83</v>
      </c>
      <c r="P2814" t="b">
        <v>1</v>
      </c>
      <c r="Q2814" t="s">
        <v>8269</v>
      </c>
    </row>
    <row r="2815" spans="1:17" ht="44.25" x14ac:dyDescent="0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0">
        <f t="shared" si="129"/>
        <v>42693.742604166662</v>
      </c>
      <c r="L2815" s="10">
        <f t="shared" si="130"/>
        <v>42718.742604166662</v>
      </c>
      <c r="M2815">
        <f t="shared" si="131"/>
        <v>2016</v>
      </c>
      <c r="N2815" t="b">
        <v>0</v>
      </c>
      <c r="O2815">
        <v>96</v>
      </c>
      <c r="P2815" t="b">
        <v>1</v>
      </c>
      <c r="Q2815" t="s">
        <v>8269</v>
      </c>
    </row>
    <row r="2816" spans="1:17" ht="44.25" x14ac:dyDescent="0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0">
        <f t="shared" si="129"/>
        <v>42103.399479166663</v>
      </c>
      <c r="L2816" s="10">
        <f t="shared" si="130"/>
        <v>42133.399479166663</v>
      </c>
      <c r="M2816">
        <f t="shared" si="131"/>
        <v>2015</v>
      </c>
      <c r="N2816" t="b">
        <v>0</v>
      </c>
      <c r="O2816">
        <v>64</v>
      </c>
      <c r="P2816" t="b">
        <v>1</v>
      </c>
      <c r="Q2816" t="s">
        <v>8269</v>
      </c>
    </row>
    <row r="2817" spans="1:17" ht="44.25" x14ac:dyDescent="0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0">
        <f t="shared" si="129"/>
        <v>42559.776724537034</v>
      </c>
      <c r="L2817" s="10">
        <f t="shared" si="130"/>
        <v>42589.776724537034</v>
      </c>
      <c r="M2817">
        <f t="shared" si="131"/>
        <v>2016</v>
      </c>
      <c r="N2817" t="b">
        <v>0</v>
      </c>
      <c r="O2817">
        <v>14</v>
      </c>
      <c r="P2817" t="b">
        <v>1</v>
      </c>
      <c r="Q2817" t="s">
        <v>8269</v>
      </c>
    </row>
    <row r="2818" spans="1:17" ht="44.25" x14ac:dyDescent="0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0">
        <f t="shared" si="129"/>
        <v>42188.467499999999</v>
      </c>
      <c r="L2818" s="10">
        <f t="shared" si="130"/>
        <v>42218.666666666672</v>
      </c>
      <c r="M2818">
        <f t="shared" si="131"/>
        <v>2015</v>
      </c>
      <c r="N2818" t="b">
        <v>0</v>
      </c>
      <c r="O2818">
        <v>169</v>
      </c>
      <c r="P2818" t="b">
        <v>1</v>
      </c>
      <c r="Q2818" t="s">
        <v>8269</v>
      </c>
    </row>
    <row r="2819" spans="1:17" ht="59" x14ac:dyDescent="0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0">
        <f t="shared" ref="K2819:K2882" si="132">(((J2819/60)/60)/24)+DATE(1970,1,1)</f>
        <v>42023.634976851856</v>
      </c>
      <c r="L2819" s="10">
        <f t="shared" ref="L2819:L2882" si="133">(((I2819/60)/60)/24)+DATE(1970,1,1)</f>
        <v>42063.634976851856</v>
      </c>
      <c r="M2819">
        <f t="shared" ref="M2819:M2882" si="134">YEAR(L2819)</f>
        <v>2015</v>
      </c>
      <c r="N2819" t="b">
        <v>0</v>
      </c>
      <c r="O2819">
        <v>33</v>
      </c>
      <c r="P2819" t="b">
        <v>1</v>
      </c>
      <c r="Q2819" t="s">
        <v>8269</v>
      </c>
    </row>
    <row r="2820" spans="1:17" ht="44.25" x14ac:dyDescent="0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0">
        <f t="shared" si="132"/>
        <v>42250.598217592589</v>
      </c>
      <c r="L2820" s="10">
        <f t="shared" si="133"/>
        <v>42270.598217592589</v>
      </c>
      <c r="M2820">
        <f t="shared" si="134"/>
        <v>2015</v>
      </c>
      <c r="N2820" t="b">
        <v>0</v>
      </c>
      <c r="O2820">
        <v>102</v>
      </c>
      <c r="P2820" t="b">
        <v>1</v>
      </c>
      <c r="Q2820" t="s">
        <v>8269</v>
      </c>
    </row>
    <row r="2821" spans="1:17" ht="44.25" x14ac:dyDescent="0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0">
        <f t="shared" si="132"/>
        <v>42139.525567129633</v>
      </c>
      <c r="L2821" s="10">
        <f t="shared" si="133"/>
        <v>42169.525567129633</v>
      </c>
      <c r="M2821">
        <f t="shared" si="134"/>
        <v>2015</v>
      </c>
      <c r="N2821" t="b">
        <v>0</v>
      </c>
      <c r="O2821">
        <v>104</v>
      </c>
      <c r="P2821" t="b">
        <v>1</v>
      </c>
      <c r="Q2821" t="s">
        <v>8269</v>
      </c>
    </row>
    <row r="2822" spans="1:17" ht="44.25" x14ac:dyDescent="0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0">
        <f t="shared" si="132"/>
        <v>42401.610983796301</v>
      </c>
      <c r="L2822" s="10">
        <f t="shared" si="133"/>
        <v>42426</v>
      </c>
      <c r="M2822">
        <f t="shared" si="134"/>
        <v>2016</v>
      </c>
      <c r="N2822" t="b">
        <v>0</v>
      </c>
      <c r="O2822">
        <v>20</v>
      </c>
      <c r="P2822" t="b">
        <v>1</v>
      </c>
      <c r="Q2822" t="s">
        <v>8269</v>
      </c>
    </row>
    <row r="2823" spans="1:17" ht="59" x14ac:dyDescent="0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0">
        <f t="shared" si="132"/>
        <v>41875.922858796301</v>
      </c>
      <c r="L2823" s="10">
        <f t="shared" si="133"/>
        <v>41905.922858796301</v>
      </c>
      <c r="M2823">
        <f t="shared" si="134"/>
        <v>2014</v>
      </c>
      <c r="N2823" t="b">
        <v>0</v>
      </c>
      <c r="O2823">
        <v>35</v>
      </c>
      <c r="P2823" t="b">
        <v>1</v>
      </c>
      <c r="Q2823" t="s">
        <v>8269</v>
      </c>
    </row>
    <row r="2824" spans="1:17" ht="59" x14ac:dyDescent="0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0">
        <f t="shared" si="132"/>
        <v>42060.683935185181</v>
      </c>
      <c r="L2824" s="10">
        <f t="shared" si="133"/>
        <v>42090.642268518524</v>
      </c>
      <c r="M2824">
        <f t="shared" si="134"/>
        <v>2015</v>
      </c>
      <c r="N2824" t="b">
        <v>0</v>
      </c>
      <c r="O2824">
        <v>94</v>
      </c>
      <c r="P2824" t="b">
        <v>1</v>
      </c>
      <c r="Q2824" t="s">
        <v>8269</v>
      </c>
    </row>
    <row r="2825" spans="1:17" ht="59" x14ac:dyDescent="0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0">
        <f t="shared" si="132"/>
        <v>42067.011643518519</v>
      </c>
      <c r="L2825" s="10">
        <f t="shared" si="133"/>
        <v>42094.957638888889</v>
      </c>
      <c r="M2825">
        <f t="shared" si="134"/>
        <v>2015</v>
      </c>
      <c r="N2825" t="b">
        <v>0</v>
      </c>
      <c r="O2825">
        <v>14</v>
      </c>
      <c r="P2825" t="b">
        <v>1</v>
      </c>
      <c r="Q2825" t="s">
        <v>8269</v>
      </c>
    </row>
    <row r="2826" spans="1:17" ht="44.25" x14ac:dyDescent="0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0">
        <f t="shared" si="132"/>
        <v>42136.270787037036</v>
      </c>
      <c r="L2826" s="10">
        <f t="shared" si="133"/>
        <v>42168.071527777778</v>
      </c>
      <c r="M2826">
        <f t="shared" si="134"/>
        <v>2015</v>
      </c>
      <c r="N2826" t="b">
        <v>0</v>
      </c>
      <c r="O2826">
        <v>15</v>
      </c>
      <c r="P2826" t="b">
        <v>1</v>
      </c>
      <c r="Q2826" t="s">
        <v>8269</v>
      </c>
    </row>
    <row r="2827" spans="1:17" ht="59" x14ac:dyDescent="0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0">
        <f t="shared" si="132"/>
        <v>42312.792662037042</v>
      </c>
      <c r="L2827" s="10">
        <f t="shared" si="133"/>
        <v>42342.792662037042</v>
      </c>
      <c r="M2827">
        <f t="shared" si="134"/>
        <v>2015</v>
      </c>
      <c r="N2827" t="b">
        <v>0</v>
      </c>
      <c r="O2827">
        <v>51</v>
      </c>
      <c r="P2827" t="b">
        <v>1</v>
      </c>
      <c r="Q2827" t="s">
        <v>8269</v>
      </c>
    </row>
    <row r="2828" spans="1:17" ht="59" x14ac:dyDescent="0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0">
        <f t="shared" si="132"/>
        <v>42171.034861111111</v>
      </c>
      <c r="L2828" s="10">
        <f t="shared" si="133"/>
        <v>42195.291666666672</v>
      </c>
      <c r="M2828">
        <f t="shared" si="134"/>
        <v>2015</v>
      </c>
      <c r="N2828" t="b">
        <v>0</v>
      </c>
      <c r="O2828">
        <v>19</v>
      </c>
      <c r="P2828" t="b">
        <v>1</v>
      </c>
      <c r="Q2828" t="s">
        <v>8269</v>
      </c>
    </row>
    <row r="2829" spans="1:17" ht="59" x14ac:dyDescent="0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0">
        <f t="shared" si="132"/>
        <v>42494.683634259258</v>
      </c>
      <c r="L2829" s="10">
        <f t="shared" si="133"/>
        <v>42524.6875</v>
      </c>
      <c r="M2829">
        <f t="shared" si="134"/>
        <v>2016</v>
      </c>
      <c r="N2829" t="b">
        <v>0</v>
      </c>
      <c r="O2829">
        <v>23</v>
      </c>
      <c r="P2829" t="b">
        <v>1</v>
      </c>
      <c r="Q2829" t="s">
        <v>8269</v>
      </c>
    </row>
    <row r="2830" spans="1:17" ht="44.25" x14ac:dyDescent="0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0">
        <f t="shared" si="132"/>
        <v>42254.264687499999</v>
      </c>
      <c r="L2830" s="10">
        <f t="shared" si="133"/>
        <v>42279.958333333328</v>
      </c>
      <c r="M2830">
        <f t="shared" si="134"/>
        <v>2015</v>
      </c>
      <c r="N2830" t="b">
        <v>0</v>
      </c>
      <c r="O2830">
        <v>97</v>
      </c>
      <c r="P2830" t="b">
        <v>1</v>
      </c>
      <c r="Q2830" t="s">
        <v>8269</v>
      </c>
    </row>
    <row r="2831" spans="1:17" ht="44.25" x14ac:dyDescent="0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0">
        <f t="shared" si="132"/>
        <v>42495.434236111112</v>
      </c>
      <c r="L2831" s="10">
        <f t="shared" si="133"/>
        <v>42523.434236111112</v>
      </c>
      <c r="M2831">
        <f t="shared" si="134"/>
        <v>2016</v>
      </c>
      <c r="N2831" t="b">
        <v>0</v>
      </c>
      <c r="O2831">
        <v>76</v>
      </c>
      <c r="P2831" t="b">
        <v>1</v>
      </c>
      <c r="Q2831" t="s">
        <v>8269</v>
      </c>
    </row>
    <row r="2832" spans="1:17" ht="29.5" x14ac:dyDescent="0.7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0">
        <f t="shared" si="132"/>
        <v>41758.839675925927</v>
      </c>
      <c r="L2832" s="10">
        <f t="shared" si="133"/>
        <v>41771.165972222225</v>
      </c>
      <c r="M2832">
        <f t="shared" si="134"/>
        <v>2014</v>
      </c>
      <c r="N2832" t="b">
        <v>0</v>
      </c>
      <c r="O2832">
        <v>11</v>
      </c>
      <c r="P2832" t="b">
        <v>1</v>
      </c>
      <c r="Q2832" t="s">
        <v>8269</v>
      </c>
    </row>
    <row r="2833" spans="1:17" ht="44.25" x14ac:dyDescent="0.7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0">
        <f t="shared" si="132"/>
        <v>42171.824884259258</v>
      </c>
      <c r="L2833" s="10">
        <f t="shared" si="133"/>
        <v>42201.824884259258</v>
      </c>
      <c r="M2833">
        <f t="shared" si="134"/>
        <v>2015</v>
      </c>
      <c r="N2833" t="b">
        <v>0</v>
      </c>
      <c r="O2833">
        <v>52</v>
      </c>
      <c r="P2833" t="b">
        <v>1</v>
      </c>
      <c r="Q2833" t="s">
        <v>8269</v>
      </c>
    </row>
    <row r="2834" spans="1:17" ht="44.25" x14ac:dyDescent="0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0">
        <f t="shared" si="132"/>
        <v>41938.709421296298</v>
      </c>
      <c r="L2834" s="10">
        <f t="shared" si="133"/>
        <v>41966.916666666672</v>
      </c>
      <c r="M2834">
        <f t="shared" si="134"/>
        <v>2014</v>
      </c>
      <c r="N2834" t="b">
        <v>0</v>
      </c>
      <c r="O2834">
        <v>95</v>
      </c>
      <c r="P2834" t="b">
        <v>1</v>
      </c>
      <c r="Q2834" t="s">
        <v>8269</v>
      </c>
    </row>
    <row r="2835" spans="1:17" x14ac:dyDescent="0.7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0">
        <f t="shared" si="132"/>
        <v>42268.127696759257</v>
      </c>
      <c r="L2835" s="10">
        <f t="shared" si="133"/>
        <v>42288.083333333328</v>
      </c>
      <c r="M2835">
        <f t="shared" si="134"/>
        <v>2015</v>
      </c>
      <c r="N2835" t="b">
        <v>0</v>
      </c>
      <c r="O2835">
        <v>35</v>
      </c>
      <c r="P2835" t="b">
        <v>1</v>
      </c>
      <c r="Q2835" t="s">
        <v>8269</v>
      </c>
    </row>
    <row r="2836" spans="1:17" ht="44.25" x14ac:dyDescent="0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0">
        <f t="shared" si="132"/>
        <v>42019.959837962961</v>
      </c>
      <c r="L2836" s="10">
        <f t="shared" si="133"/>
        <v>42034.959837962961</v>
      </c>
      <c r="M2836">
        <f t="shared" si="134"/>
        <v>2015</v>
      </c>
      <c r="N2836" t="b">
        <v>0</v>
      </c>
      <c r="O2836">
        <v>21</v>
      </c>
      <c r="P2836" t="b">
        <v>1</v>
      </c>
      <c r="Q2836" t="s">
        <v>8269</v>
      </c>
    </row>
    <row r="2837" spans="1:17" ht="44.25" x14ac:dyDescent="0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0">
        <f t="shared" si="132"/>
        <v>42313.703900462962</v>
      </c>
      <c r="L2837" s="10">
        <f t="shared" si="133"/>
        <v>42343</v>
      </c>
      <c r="M2837">
        <f t="shared" si="134"/>
        <v>2015</v>
      </c>
      <c r="N2837" t="b">
        <v>0</v>
      </c>
      <c r="O2837">
        <v>93</v>
      </c>
      <c r="P2837" t="b">
        <v>1</v>
      </c>
      <c r="Q2837" t="s">
        <v>8269</v>
      </c>
    </row>
    <row r="2838" spans="1:17" ht="59" x14ac:dyDescent="0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0">
        <f t="shared" si="132"/>
        <v>42746.261782407411</v>
      </c>
      <c r="L2838" s="10">
        <f t="shared" si="133"/>
        <v>42784.207638888889</v>
      </c>
      <c r="M2838">
        <f t="shared" si="134"/>
        <v>2017</v>
      </c>
      <c r="N2838" t="b">
        <v>0</v>
      </c>
      <c r="O2838">
        <v>11</v>
      </c>
      <c r="P2838" t="b">
        <v>1</v>
      </c>
      <c r="Q2838" t="s">
        <v>8269</v>
      </c>
    </row>
    <row r="2839" spans="1:17" ht="59" x14ac:dyDescent="0.7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0">
        <f t="shared" si="132"/>
        <v>42307.908379629633</v>
      </c>
      <c r="L2839" s="10">
        <f t="shared" si="133"/>
        <v>42347.950046296297</v>
      </c>
      <c r="M2839">
        <f t="shared" si="134"/>
        <v>2015</v>
      </c>
      <c r="N2839" t="b">
        <v>0</v>
      </c>
      <c r="O2839">
        <v>21</v>
      </c>
      <c r="P2839" t="b">
        <v>1</v>
      </c>
      <c r="Q2839" t="s">
        <v>8269</v>
      </c>
    </row>
    <row r="2840" spans="1:17" ht="44.25" x14ac:dyDescent="0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0">
        <f t="shared" si="132"/>
        <v>41842.607592592591</v>
      </c>
      <c r="L2840" s="10">
        <f t="shared" si="133"/>
        <v>41864.916666666664</v>
      </c>
      <c r="M2840">
        <f t="shared" si="134"/>
        <v>2014</v>
      </c>
      <c r="N2840" t="b">
        <v>0</v>
      </c>
      <c r="O2840">
        <v>54</v>
      </c>
      <c r="P2840" t="b">
        <v>1</v>
      </c>
      <c r="Q2840" t="s">
        <v>8269</v>
      </c>
    </row>
    <row r="2841" spans="1:17" ht="44.25" x14ac:dyDescent="0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0">
        <f t="shared" si="132"/>
        <v>41853.240208333329</v>
      </c>
      <c r="L2841" s="10">
        <f t="shared" si="133"/>
        <v>41876.207638888889</v>
      </c>
      <c r="M2841">
        <f t="shared" si="134"/>
        <v>2014</v>
      </c>
      <c r="N2841" t="b">
        <v>0</v>
      </c>
      <c r="O2841">
        <v>31</v>
      </c>
      <c r="P2841" t="b">
        <v>1</v>
      </c>
      <c r="Q2841" t="s">
        <v>8269</v>
      </c>
    </row>
    <row r="2842" spans="1:17" ht="59" x14ac:dyDescent="0.7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0">
        <f t="shared" si="132"/>
        <v>42060.035636574074</v>
      </c>
      <c r="L2842" s="10">
        <f t="shared" si="133"/>
        <v>42081.708333333328</v>
      </c>
      <c r="M2842">
        <f t="shared" si="134"/>
        <v>2015</v>
      </c>
      <c r="N2842" t="b">
        <v>0</v>
      </c>
      <c r="O2842">
        <v>132</v>
      </c>
      <c r="P2842" t="b">
        <v>1</v>
      </c>
      <c r="Q2842" t="s">
        <v>8269</v>
      </c>
    </row>
    <row r="2843" spans="1:17" ht="44.25" x14ac:dyDescent="0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0">
        <f t="shared" si="132"/>
        <v>42291.739548611105</v>
      </c>
      <c r="L2843" s="10">
        <f t="shared" si="133"/>
        <v>42351.781215277777</v>
      </c>
      <c r="M2843">
        <f t="shared" si="134"/>
        <v>2015</v>
      </c>
      <c r="N2843" t="b">
        <v>0</v>
      </c>
      <c r="O2843">
        <v>1</v>
      </c>
      <c r="P2843" t="b">
        <v>0</v>
      </c>
      <c r="Q2843" t="s">
        <v>8269</v>
      </c>
    </row>
    <row r="2844" spans="1:17" ht="44.25" x14ac:dyDescent="0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0">
        <f t="shared" si="132"/>
        <v>41784.952488425923</v>
      </c>
      <c r="L2844" s="10">
        <f t="shared" si="133"/>
        <v>41811.458333333336</v>
      </c>
      <c r="M2844">
        <f t="shared" si="134"/>
        <v>2014</v>
      </c>
      <c r="N2844" t="b">
        <v>0</v>
      </c>
      <c r="O2844">
        <v>0</v>
      </c>
      <c r="P2844" t="b">
        <v>0</v>
      </c>
      <c r="Q2844" t="s">
        <v>8269</v>
      </c>
    </row>
    <row r="2845" spans="1:17" ht="44.25" x14ac:dyDescent="0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0">
        <f t="shared" si="132"/>
        <v>42492.737847222219</v>
      </c>
      <c r="L2845" s="10">
        <f t="shared" si="133"/>
        <v>42534.166666666672</v>
      </c>
      <c r="M2845">
        <f t="shared" si="134"/>
        <v>2016</v>
      </c>
      <c r="N2845" t="b">
        <v>0</v>
      </c>
      <c r="O2845">
        <v>0</v>
      </c>
      <c r="P2845" t="b">
        <v>0</v>
      </c>
      <c r="Q2845" t="s">
        <v>8269</v>
      </c>
    </row>
    <row r="2846" spans="1:17" ht="44.25" x14ac:dyDescent="0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0">
        <f t="shared" si="132"/>
        <v>42709.546064814815</v>
      </c>
      <c r="L2846" s="10">
        <f t="shared" si="133"/>
        <v>42739.546064814815</v>
      </c>
      <c r="M2846">
        <f t="shared" si="134"/>
        <v>2017</v>
      </c>
      <c r="N2846" t="b">
        <v>0</v>
      </c>
      <c r="O2846">
        <v>1</v>
      </c>
      <c r="P2846" t="b">
        <v>0</v>
      </c>
      <c r="Q2846" t="s">
        <v>8269</v>
      </c>
    </row>
    <row r="2847" spans="1:17" ht="44.25" x14ac:dyDescent="0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0">
        <f t="shared" si="132"/>
        <v>42103.016585648147</v>
      </c>
      <c r="L2847" s="10">
        <f t="shared" si="133"/>
        <v>42163.016585648147</v>
      </c>
      <c r="M2847">
        <f t="shared" si="134"/>
        <v>2015</v>
      </c>
      <c r="N2847" t="b">
        <v>0</v>
      </c>
      <c r="O2847">
        <v>39</v>
      </c>
      <c r="P2847" t="b">
        <v>0</v>
      </c>
      <c r="Q2847" t="s">
        <v>8269</v>
      </c>
    </row>
    <row r="2848" spans="1:17" ht="59" x14ac:dyDescent="0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0">
        <f t="shared" si="132"/>
        <v>42108.692060185189</v>
      </c>
      <c r="L2848" s="10">
        <f t="shared" si="133"/>
        <v>42153.692060185189</v>
      </c>
      <c r="M2848">
        <f t="shared" si="134"/>
        <v>2015</v>
      </c>
      <c r="N2848" t="b">
        <v>0</v>
      </c>
      <c r="O2848">
        <v>0</v>
      </c>
      <c r="P2848" t="b">
        <v>0</v>
      </c>
      <c r="Q2848" t="s">
        <v>8269</v>
      </c>
    </row>
    <row r="2849" spans="1:17" ht="44.25" x14ac:dyDescent="0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0">
        <f t="shared" si="132"/>
        <v>42453.806307870371</v>
      </c>
      <c r="L2849" s="10">
        <f t="shared" si="133"/>
        <v>42513.806307870371</v>
      </c>
      <c r="M2849">
        <f t="shared" si="134"/>
        <v>2016</v>
      </c>
      <c r="N2849" t="b">
        <v>0</v>
      </c>
      <c r="O2849">
        <v>0</v>
      </c>
      <c r="P2849" t="b">
        <v>0</v>
      </c>
      <c r="Q2849" t="s">
        <v>8269</v>
      </c>
    </row>
    <row r="2850" spans="1:17" ht="59" x14ac:dyDescent="0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0">
        <f t="shared" si="132"/>
        <v>42123.648831018523</v>
      </c>
      <c r="L2850" s="10">
        <f t="shared" si="133"/>
        <v>42153.648831018523</v>
      </c>
      <c r="M2850">
        <f t="shared" si="134"/>
        <v>2015</v>
      </c>
      <c r="N2850" t="b">
        <v>0</v>
      </c>
      <c r="O2850">
        <v>3</v>
      </c>
      <c r="P2850" t="b">
        <v>0</v>
      </c>
      <c r="Q2850" t="s">
        <v>8269</v>
      </c>
    </row>
    <row r="2851" spans="1:17" ht="44.25" x14ac:dyDescent="0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0">
        <f t="shared" si="132"/>
        <v>42453.428240740745</v>
      </c>
      <c r="L2851" s="10">
        <f t="shared" si="133"/>
        <v>42483.428240740745</v>
      </c>
      <c r="M2851">
        <f t="shared" si="134"/>
        <v>2016</v>
      </c>
      <c r="N2851" t="b">
        <v>0</v>
      </c>
      <c r="O2851">
        <v>1</v>
      </c>
      <c r="P2851" t="b">
        <v>0</v>
      </c>
      <c r="Q2851" t="s">
        <v>8269</v>
      </c>
    </row>
    <row r="2852" spans="1:17" ht="44.25" x14ac:dyDescent="0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0">
        <f t="shared" si="132"/>
        <v>41858.007071759261</v>
      </c>
      <c r="L2852" s="10">
        <f t="shared" si="133"/>
        <v>41888.007071759261</v>
      </c>
      <c r="M2852">
        <f t="shared" si="134"/>
        <v>2014</v>
      </c>
      <c r="N2852" t="b">
        <v>0</v>
      </c>
      <c r="O2852">
        <v>13</v>
      </c>
      <c r="P2852" t="b">
        <v>0</v>
      </c>
      <c r="Q2852" t="s">
        <v>8269</v>
      </c>
    </row>
    <row r="2853" spans="1:17" ht="44.25" x14ac:dyDescent="0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0">
        <f t="shared" si="132"/>
        <v>42390.002650462964</v>
      </c>
      <c r="L2853" s="10">
        <f t="shared" si="133"/>
        <v>42398.970138888893</v>
      </c>
      <c r="M2853">
        <f t="shared" si="134"/>
        <v>2016</v>
      </c>
      <c r="N2853" t="b">
        <v>0</v>
      </c>
      <c r="O2853">
        <v>0</v>
      </c>
      <c r="P2853" t="b">
        <v>0</v>
      </c>
      <c r="Q2853" t="s">
        <v>8269</v>
      </c>
    </row>
    <row r="2854" spans="1:17" ht="44.25" x14ac:dyDescent="0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0">
        <f t="shared" si="132"/>
        <v>41781.045173611114</v>
      </c>
      <c r="L2854" s="10">
        <f t="shared" si="133"/>
        <v>41811.045173611114</v>
      </c>
      <c r="M2854">
        <f t="shared" si="134"/>
        <v>2014</v>
      </c>
      <c r="N2854" t="b">
        <v>0</v>
      </c>
      <c r="O2854">
        <v>6</v>
      </c>
      <c r="P2854" t="b">
        <v>0</v>
      </c>
      <c r="Q2854" t="s">
        <v>8269</v>
      </c>
    </row>
    <row r="2855" spans="1:17" ht="44.25" x14ac:dyDescent="0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0">
        <f t="shared" si="132"/>
        <v>41836.190937499996</v>
      </c>
      <c r="L2855" s="10">
        <f t="shared" si="133"/>
        <v>41896.190937499996</v>
      </c>
      <c r="M2855">
        <f t="shared" si="134"/>
        <v>2014</v>
      </c>
      <c r="N2855" t="b">
        <v>0</v>
      </c>
      <c r="O2855">
        <v>0</v>
      </c>
      <c r="P2855" t="b">
        <v>0</v>
      </c>
      <c r="Q2855" t="s">
        <v>8269</v>
      </c>
    </row>
    <row r="2856" spans="1:17" ht="44.25" x14ac:dyDescent="0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0">
        <f t="shared" si="132"/>
        <v>42111.71665509259</v>
      </c>
      <c r="L2856" s="10">
        <f t="shared" si="133"/>
        <v>42131.71665509259</v>
      </c>
      <c r="M2856">
        <f t="shared" si="134"/>
        <v>2015</v>
      </c>
      <c r="N2856" t="b">
        <v>0</v>
      </c>
      <c r="O2856">
        <v>14</v>
      </c>
      <c r="P2856" t="b">
        <v>0</v>
      </c>
      <c r="Q2856" t="s">
        <v>8269</v>
      </c>
    </row>
    <row r="2857" spans="1:17" ht="59" x14ac:dyDescent="0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0">
        <f t="shared" si="132"/>
        <v>42370.007766203707</v>
      </c>
      <c r="L2857" s="10">
        <f t="shared" si="133"/>
        <v>42398.981944444444</v>
      </c>
      <c r="M2857">
        <f t="shared" si="134"/>
        <v>2016</v>
      </c>
      <c r="N2857" t="b">
        <v>0</v>
      </c>
      <c r="O2857">
        <v>5</v>
      </c>
      <c r="P2857" t="b">
        <v>0</v>
      </c>
      <c r="Q2857" t="s">
        <v>8269</v>
      </c>
    </row>
    <row r="2858" spans="1:17" ht="44.25" x14ac:dyDescent="0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0">
        <f t="shared" si="132"/>
        <v>42165.037581018521</v>
      </c>
      <c r="L2858" s="10">
        <f t="shared" si="133"/>
        <v>42224.898611111115</v>
      </c>
      <c r="M2858">
        <f t="shared" si="134"/>
        <v>2015</v>
      </c>
      <c r="N2858" t="b">
        <v>0</v>
      </c>
      <c r="O2858">
        <v>6</v>
      </c>
      <c r="P2858" t="b">
        <v>0</v>
      </c>
      <c r="Q2858" t="s">
        <v>8269</v>
      </c>
    </row>
    <row r="2859" spans="1:17" ht="59" x14ac:dyDescent="0.7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0">
        <f t="shared" si="132"/>
        <v>42726.920081018514</v>
      </c>
      <c r="L2859" s="10">
        <f t="shared" si="133"/>
        <v>42786.75</v>
      </c>
      <c r="M2859">
        <f t="shared" si="134"/>
        <v>2017</v>
      </c>
      <c r="N2859" t="b">
        <v>0</v>
      </c>
      <c r="O2859">
        <v>15</v>
      </c>
      <c r="P2859" t="b">
        <v>0</v>
      </c>
      <c r="Q2859" t="s">
        <v>8269</v>
      </c>
    </row>
    <row r="2860" spans="1:17" ht="44.25" x14ac:dyDescent="0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0">
        <f t="shared" si="132"/>
        <v>41954.545081018514</v>
      </c>
      <c r="L2860" s="10">
        <f t="shared" si="133"/>
        <v>41978.477777777778</v>
      </c>
      <c r="M2860">
        <f t="shared" si="134"/>
        <v>2014</v>
      </c>
      <c r="N2860" t="b">
        <v>0</v>
      </c>
      <c r="O2860">
        <v>0</v>
      </c>
      <c r="P2860" t="b">
        <v>0</v>
      </c>
      <c r="Q2860" t="s">
        <v>8269</v>
      </c>
    </row>
    <row r="2861" spans="1:17" ht="44.25" x14ac:dyDescent="0.7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0">
        <f t="shared" si="132"/>
        <v>42233.362314814818</v>
      </c>
      <c r="L2861" s="10">
        <f t="shared" si="133"/>
        <v>42293.362314814818</v>
      </c>
      <c r="M2861">
        <f t="shared" si="134"/>
        <v>2015</v>
      </c>
      <c r="N2861" t="b">
        <v>0</v>
      </c>
      <c r="O2861">
        <v>1</v>
      </c>
      <c r="P2861" t="b">
        <v>0</v>
      </c>
      <c r="Q2861" t="s">
        <v>8269</v>
      </c>
    </row>
    <row r="2862" spans="1:17" ht="59" x14ac:dyDescent="0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0">
        <f t="shared" si="132"/>
        <v>42480.800648148142</v>
      </c>
      <c r="L2862" s="10">
        <f t="shared" si="133"/>
        <v>42540.800648148142</v>
      </c>
      <c r="M2862">
        <f t="shared" si="134"/>
        <v>2016</v>
      </c>
      <c r="N2862" t="b">
        <v>0</v>
      </c>
      <c r="O2862">
        <v>9</v>
      </c>
      <c r="P2862" t="b">
        <v>0</v>
      </c>
      <c r="Q2862" t="s">
        <v>8269</v>
      </c>
    </row>
    <row r="2863" spans="1:17" ht="44.25" x14ac:dyDescent="0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0">
        <f t="shared" si="132"/>
        <v>42257.590833333335</v>
      </c>
      <c r="L2863" s="10">
        <f t="shared" si="133"/>
        <v>42271.590833333335</v>
      </c>
      <c r="M2863">
        <f t="shared" si="134"/>
        <v>2015</v>
      </c>
      <c r="N2863" t="b">
        <v>0</v>
      </c>
      <c r="O2863">
        <v>3</v>
      </c>
      <c r="P2863" t="b">
        <v>0</v>
      </c>
      <c r="Q2863" t="s">
        <v>8269</v>
      </c>
    </row>
    <row r="2864" spans="1:17" ht="44.25" x14ac:dyDescent="0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0">
        <f t="shared" si="132"/>
        <v>41784.789687500001</v>
      </c>
      <c r="L2864" s="10">
        <f t="shared" si="133"/>
        <v>41814.789687500001</v>
      </c>
      <c r="M2864">
        <f t="shared" si="134"/>
        <v>2014</v>
      </c>
      <c r="N2864" t="b">
        <v>0</v>
      </c>
      <c r="O2864">
        <v>3</v>
      </c>
      <c r="P2864" t="b">
        <v>0</v>
      </c>
      <c r="Q2864" t="s">
        <v>8269</v>
      </c>
    </row>
    <row r="2865" spans="1:17" ht="44.25" x14ac:dyDescent="0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0">
        <f t="shared" si="132"/>
        <v>41831.675034722226</v>
      </c>
      <c r="L2865" s="10">
        <f t="shared" si="133"/>
        <v>41891.675034722226</v>
      </c>
      <c r="M2865">
        <f t="shared" si="134"/>
        <v>2014</v>
      </c>
      <c r="N2865" t="b">
        <v>0</v>
      </c>
      <c r="O2865">
        <v>1</v>
      </c>
      <c r="P2865" t="b">
        <v>0</v>
      </c>
      <c r="Q2865" t="s">
        <v>8269</v>
      </c>
    </row>
    <row r="2866" spans="1:17" x14ac:dyDescent="0.7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0">
        <f t="shared" si="132"/>
        <v>42172.613506944443</v>
      </c>
      <c r="L2866" s="10">
        <f t="shared" si="133"/>
        <v>42202.554166666669</v>
      </c>
      <c r="M2866">
        <f t="shared" si="134"/>
        <v>2015</v>
      </c>
      <c r="N2866" t="b">
        <v>0</v>
      </c>
      <c r="O2866">
        <v>3</v>
      </c>
      <c r="P2866" t="b">
        <v>0</v>
      </c>
      <c r="Q2866" t="s">
        <v>8269</v>
      </c>
    </row>
    <row r="2867" spans="1:17" ht="44.25" x14ac:dyDescent="0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0">
        <f t="shared" si="132"/>
        <v>41950.114108796297</v>
      </c>
      <c r="L2867" s="10">
        <f t="shared" si="133"/>
        <v>42010.114108796297</v>
      </c>
      <c r="M2867">
        <f t="shared" si="134"/>
        <v>2015</v>
      </c>
      <c r="N2867" t="b">
        <v>0</v>
      </c>
      <c r="O2867">
        <v>0</v>
      </c>
      <c r="P2867" t="b">
        <v>0</v>
      </c>
      <c r="Q2867" t="s">
        <v>8269</v>
      </c>
    </row>
    <row r="2868" spans="1:17" ht="44.25" x14ac:dyDescent="0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0">
        <f t="shared" si="132"/>
        <v>42627.955104166671</v>
      </c>
      <c r="L2868" s="10">
        <f t="shared" si="133"/>
        <v>42657.916666666672</v>
      </c>
      <c r="M2868">
        <f t="shared" si="134"/>
        <v>2016</v>
      </c>
      <c r="N2868" t="b">
        <v>0</v>
      </c>
      <c r="O2868">
        <v>2</v>
      </c>
      <c r="P2868" t="b">
        <v>0</v>
      </c>
      <c r="Q2868" t="s">
        <v>8269</v>
      </c>
    </row>
    <row r="2869" spans="1:17" ht="59" x14ac:dyDescent="0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0">
        <f t="shared" si="132"/>
        <v>42531.195277777777</v>
      </c>
      <c r="L2869" s="10">
        <f t="shared" si="133"/>
        <v>42555.166666666672</v>
      </c>
      <c r="M2869">
        <f t="shared" si="134"/>
        <v>2016</v>
      </c>
      <c r="N2869" t="b">
        <v>0</v>
      </c>
      <c r="O2869">
        <v>10</v>
      </c>
      <c r="P2869" t="b">
        <v>0</v>
      </c>
      <c r="Q2869" t="s">
        <v>8269</v>
      </c>
    </row>
    <row r="2870" spans="1:17" ht="59" x14ac:dyDescent="0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0">
        <f t="shared" si="132"/>
        <v>42618.827013888891</v>
      </c>
      <c r="L2870" s="10">
        <f t="shared" si="133"/>
        <v>42648.827013888891</v>
      </c>
      <c r="M2870">
        <f t="shared" si="134"/>
        <v>2016</v>
      </c>
      <c r="N2870" t="b">
        <v>0</v>
      </c>
      <c r="O2870">
        <v>60</v>
      </c>
      <c r="P2870" t="b">
        <v>0</v>
      </c>
      <c r="Q2870" t="s">
        <v>8269</v>
      </c>
    </row>
    <row r="2871" spans="1:17" ht="59" x14ac:dyDescent="0.7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0">
        <f t="shared" si="132"/>
        <v>42540.593530092592</v>
      </c>
      <c r="L2871" s="10">
        <f t="shared" si="133"/>
        <v>42570.593530092592</v>
      </c>
      <c r="M2871">
        <f t="shared" si="134"/>
        <v>2016</v>
      </c>
      <c r="N2871" t="b">
        <v>0</v>
      </c>
      <c r="O2871">
        <v>5</v>
      </c>
      <c r="P2871" t="b">
        <v>0</v>
      </c>
      <c r="Q2871" t="s">
        <v>8269</v>
      </c>
    </row>
    <row r="2872" spans="1:17" ht="59" x14ac:dyDescent="0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0">
        <f t="shared" si="132"/>
        <v>41746.189409722225</v>
      </c>
      <c r="L2872" s="10">
        <f t="shared" si="133"/>
        <v>41776.189409722225</v>
      </c>
      <c r="M2872">
        <f t="shared" si="134"/>
        <v>2014</v>
      </c>
      <c r="N2872" t="b">
        <v>0</v>
      </c>
      <c r="O2872">
        <v>9</v>
      </c>
      <c r="P2872" t="b">
        <v>0</v>
      </c>
      <c r="Q2872" t="s">
        <v>8269</v>
      </c>
    </row>
    <row r="2873" spans="1:17" ht="44.25" x14ac:dyDescent="0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0">
        <f t="shared" si="132"/>
        <v>41974.738576388889</v>
      </c>
      <c r="L2873" s="10">
        <f t="shared" si="133"/>
        <v>41994.738576388889</v>
      </c>
      <c r="M2873">
        <f t="shared" si="134"/>
        <v>2014</v>
      </c>
      <c r="N2873" t="b">
        <v>0</v>
      </c>
      <c r="O2873">
        <v>13</v>
      </c>
      <c r="P2873" t="b">
        <v>0</v>
      </c>
      <c r="Q2873" t="s">
        <v>8269</v>
      </c>
    </row>
    <row r="2874" spans="1:17" ht="44.25" x14ac:dyDescent="0.7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0">
        <f t="shared" si="132"/>
        <v>42115.11618055556</v>
      </c>
      <c r="L2874" s="10">
        <f t="shared" si="133"/>
        <v>42175.11618055556</v>
      </c>
      <c r="M2874">
        <f t="shared" si="134"/>
        <v>2015</v>
      </c>
      <c r="N2874" t="b">
        <v>0</v>
      </c>
      <c r="O2874">
        <v>0</v>
      </c>
      <c r="P2874" t="b">
        <v>0</v>
      </c>
      <c r="Q2874" t="s">
        <v>8269</v>
      </c>
    </row>
    <row r="2875" spans="1:17" ht="59" x14ac:dyDescent="0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0">
        <f t="shared" si="132"/>
        <v>42002.817488425921</v>
      </c>
      <c r="L2875" s="10">
        <f t="shared" si="133"/>
        <v>42032.817488425921</v>
      </c>
      <c r="M2875">
        <f t="shared" si="134"/>
        <v>2015</v>
      </c>
      <c r="N2875" t="b">
        <v>0</v>
      </c>
      <c r="O2875">
        <v>8</v>
      </c>
      <c r="P2875" t="b">
        <v>0</v>
      </c>
      <c r="Q2875" t="s">
        <v>8269</v>
      </c>
    </row>
    <row r="2876" spans="1:17" ht="44.25" x14ac:dyDescent="0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0">
        <f t="shared" si="132"/>
        <v>42722.84474537037</v>
      </c>
      <c r="L2876" s="10">
        <f t="shared" si="133"/>
        <v>42752.84474537037</v>
      </c>
      <c r="M2876">
        <f t="shared" si="134"/>
        <v>2017</v>
      </c>
      <c r="N2876" t="b">
        <v>0</v>
      </c>
      <c r="O2876">
        <v>3</v>
      </c>
      <c r="P2876" t="b">
        <v>0</v>
      </c>
      <c r="Q2876" t="s">
        <v>8269</v>
      </c>
    </row>
    <row r="2877" spans="1:17" ht="44.25" x14ac:dyDescent="0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0">
        <f t="shared" si="132"/>
        <v>42465.128391203703</v>
      </c>
      <c r="L2877" s="10">
        <f t="shared" si="133"/>
        <v>42495.128391203703</v>
      </c>
      <c r="M2877">
        <f t="shared" si="134"/>
        <v>2016</v>
      </c>
      <c r="N2877" t="b">
        <v>0</v>
      </c>
      <c r="O2877">
        <v>3</v>
      </c>
      <c r="P2877" t="b">
        <v>0</v>
      </c>
      <c r="Q2877" t="s">
        <v>8269</v>
      </c>
    </row>
    <row r="2878" spans="1:17" ht="44.25" x14ac:dyDescent="0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0">
        <f t="shared" si="132"/>
        <v>42171.743969907402</v>
      </c>
      <c r="L2878" s="10">
        <f t="shared" si="133"/>
        <v>42201.743969907402</v>
      </c>
      <c r="M2878">
        <f t="shared" si="134"/>
        <v>2015</v>
      </c>
      <c r="N2878" t="b">
        <v>0</v>
      </c>
      <c r="O2878">
        <v>0</v>
      </c>
      <c r="P2878" t="b">
        <v>0</v>
      </c>
      <c r="Q2878" t="s">
        <v>8269</v>
      </c>
    </row>
    <row r="2879" spans="1:17" ht="44.25" x14ac:dyDescent="0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0">
        <f t="shared" si="132"/>
        <v>42672.955138888887</v>
      </c>
      <c r="L2879" s="10">
        <f t="shared" si="133"/>
        <v>42704.708333333328</v>
      </c>
      <c r="M2879">
        <f t="shared" si="134"/>
        <v>2016</v>
      </c>
      <c r="N2879" t="b">
        <v>0</v>
      </c>
      <c r="O2879">
        <v>6</v>
      </c>
      <c r="P2879" t="b">
        <v>0</v>
      </c>
      <c r="Q2879" t="s">
        <v>8269</v>
      </c>
    </row>
    <row r="2880" spans="1:17" ht="44.25" x14ac:dyDescent="0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0">
        <f t="shared" si="132"/>
        <v>42128.615682870368</v>
      </c>
      <c r="L2880" s="10">
        <f t="shared" si="133"/>
        <v>42188.615682870368</v>
      </c>
      <c r="M2880">
        <f t="shared" si="134"/>
        <v>2015</v>
      </c>
      <c r="N2880" t="b">
        <v>0</v>
      </c>
      <c r="O2880">
        <v>4</v>
      </c>
      <c r="P2880" t="b">
        <v>0</v>
      </c>
      <c r="Q2880" t="s">
        <v>8269</v>
      </c>
    </row>
    <row r="2881" spans="1:17" ht="44.25" x14ac:dyDescent="0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0">
        <f t="shared" si="132"/>
        <v>42359.725243055553</v>
      </c>
      <c r="L2881" s="10">
        <f t="shared" si="133"/>
        <v>42389.725243055553</v>
      </c>
      <c r="M2881">
        <f t="shared" si="134"/>
        <v>2016</v>
      </c>
      <c r="N2881" t="b">
        <v>0</v>
      </c>
      <c r="O2881">
        <v>1</v>
      </c>
      <c r="P2881" t="b">
        <v>0</v>
      </c>
      <c r="Q2881" t="s">
        <v>8269</v>
      </c>
    </row>
    <row r="2882" spans="1:17" ht="44.25" x14ac:dyDescent="0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0">
        <f t="shared" si="132"/>
        <v>42192.905694444446</v>
      </c>
      <c r="L2882" s="10">
        <f t="shared" si="133"/>
        <v>42236.711805555555</v>
      </c>
      <c r="M2882">
        <f t="shared" si="134"/>
        <v>2015</v>
      </c>
      <c r="N2882" t="b">
        <v>0</v>
      </c>
      <c r="O2882">
        <v>29</v>
      </c>
      <c r="P2882" t="b">
        <v>0</v>
      </c>
      <c r="Q2882" t="s">
        <v>8269</v>
      </c>
    </row>
    <row r="2883" spans="1:17" ht="44.25" x14ac:dyDescent="0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0">
        <f t="shared" ref="K2883:K2946" si="135">(((J2883/60)/60)/24)+DATE(1970,1,1)</f>
        <v>41916.597638888888</v>
      </c>
      <c r="L2883" s="10">
        <f t="shared" ref="L2883:L2946" si="136">(((I2883/60)/60)/24)+DATE(1970,1,1)</f>
        <v>41976.639305555553</v>
      </c>
      <c r="M2883">
        <f t="shared" ref="M2883:M2946" si="137">YEAR(L2883)</f>
        <v>2014</v>
      </c>
      <c r="N2883" t="b">
        <v>0</v>
      </c>
      <c r="O2883">
        <v>0</v>
      </c>
      <c r="P2883" t="b">
        <v>0</v>
      </c>
      <c r="Q2883" t="s">
        <v>8269</v>
      </c>
    </row>
    <row r="2884" spans="1:17" ht="44.25" x14ac:dyDescent="0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0">
        <f t="shared" si="135"/>
        <v>42461.596273148149</v>
      </c>
      <c r="L2884" s="10">
        <f t="shared" si="136"/>
        <v>42491.596273148149</v>
      </c>
      <c r="M2884">
        <f t="shared" si="137"/>
        <v>2016</v>
      </c>
      <c r="N2884" t="b">
        <v>0</v>
      </c>
      <c r="O2884">
        <v>4</v>
      </c>
      <c r="P2884" t="b">
        <v>0</v>
      </c>
      <c r="Q2884" t="s">
        <v>8269</v>
      </c>
    </row>
    <row r="2885" spans="1:17" ht="59" x14ac:dyDescent="0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0">
        <f t="shared" si="135"/>
        <v>42370.90320601852</v>
      </c>
      <c r="L2885" s="10">
        <f t="shared" si="136"/>
        <v>42406.207638888889</v>
      </c>
      <c r="M2885">
        <f t="shared" si="137"/>
        <v>2016</v>
      </c>
      <c r="N2885" t="b">
        <v>0</v>
      </c>
      <c r="O2885">
        <v>5</v>
      </c>
      <c r="P2885" t="b">
        <v>0</v>
      </c>
      <c r="Q2885" t="s">
        <v>8269</v>
      </c>
    </row>
    <row r="2886" spans="1:17" ht="29.5" x14ac:dyDescent="0.7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0">
        <f t="shared" si="135"/>
        <v>41948.727256944447</v>
      </c>
      <c r="L2886" s="10">
        <f t="shared" si="136"/>
        <v>41978.727256944447</v>
      </c>
      <c r="M2886">
        <f t="shared" si="137"/>
        <v>2014</v>
      </c>
      <c r="N2886" t="b">
        <v>0</v>
      </c>
      <c r="O2886">
        <v>4</v>
      </c>
      <c r="P2886" t="b">
        <v>0</v>
      </c>
      <c r="Q2886" t="s">
        <v>8269</v>
      </c>
    </row>
    <row r="2887" spans="1:17" ht="29.5" x14ac:dyDescent="0.7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0">
        <f t="shared" si="135"/>
        <v>42047.07640046296</v>
      </c>
      <c r="L2887" s="10">
        <f t="shared" si="136"/>
        <v>42077.034733796296</v>
      </c>
      <c r="M2887">
        <f t="shared" si="137"/>
        <v>2015</v>
      </c>
      <c r="N2887" t="b">
        <v>0</v>
      </c>
      <c r="O2887">
        <v>5</v>
      </c>
      <c r="P2887" t="b">
        <v>0</v>
      </c>
      <c r="Q2887" t="s">
        <v>8269</v>
      </c>
    </row>
    <row r="2888" spans="1:17" ht="44.25" x14ac:dyDescent="0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0">
        <f t="shared" si="135"/>
        <v>42261.632916666669</v>
      </c>
      <c r="L2888" s="10">
        <f t="shared" si="136"/>
        <v>42266.165972222225</v>
      </c>
      <c r="M2888">
        <f t="shared" si="137"/>
        <v>2015</v>
      </c>
      <c r="N2888" t="b">
        <v>0</v>
      </c>
      <c r="O2888">
        <v>1</v>
      </c>
      <c r="P2888" t="b">
        <v>0</v>
      </c>
      <c r="Q2888" t="s">
        <v>8269</v>
      </c>
    </row>
    <row r="2889" spans="1:17" ht="44.25" x14ac:dyDescent="0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0">
        <f t="shared" si="135"/>
        <v>41985.427361111113</v>
      </c>
      <c r="L2889" s="10">
        <f t="shared" si="136"/>
        <v>42015.427361111113</v>
      </c>
      <c r="M2889">
        <f t="shared" si="137"/>
        <v>2015</v>
      </c>
      <c r="N2889" t="b">
        <v>0</v>
      </c>
      <c r="O2889">
        <v>1</v>
      </c>
      <c r="P2889" t="b">
        <v>0</v>
      </c>
      <c r="Q2889" t="s">
        <v>8269</v>
      </c>
    </row>
    <row r="2890" spans="1:17" ht="44.25" x14ac:dyDescent="0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0">
        <f t="shared" si="135"/>
        <v>41922.535185185188</v>
      </c>
      <c r="L2890" s="10">
        <f t="shared" si="136"/>
        <v>41930.207638888889</v>
      </c>
      <c r="M2890">
        <f t="shared" si="137"/>
        <v>2014</v>
      </c>
      <c r="N2890" t="b">
        <v>0</v>
      </c>
      <c r="O2890">
        <v>0</v>
      </c>
      <c r="P2890" t="b">
        <v>0</v>
      </c>
      <c r="Q2890" t="s">
        <v>8269</v>
      </c>
    </row>
    <row r="2891" spans="1:17" ht="44.25" x14ac:dyDescent="0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0">
        <f t="shared" si="135"/>
        <v>41850.863252314812</v>
      </c>
      <c r="L2891" s="10">
        <f t="shared" si="136"/>
        <v>41880.863252314812</v>
      </c>
      <c r="M2891">
        <f t="shared" si="137"/>
        <v>2014</v>
      </c>
      <c r="N2891" t="b">
        <v>0</v>
      </c>
      <c r="O2891">
        <v>14</v>
      </c>
      <c r="P2891" t="b">
        <v>0</v>
      </c>
      <c r="Q2891" t="s">
        <v>8269</v>
      </c>
    </row>
    <row r="2892" spans="1:17" ht="44.25" x14ac:dyDescent="0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0">
        <f t="shared" si="135"/>
        <v>41831.742962962962</v>
      </c>
      <c r="L2892" s="10">
        <f t="shared" si="136"/>
        <v>41860.125</v>
      </c>
      <c r="M2892">
        <f t="shared" si="137"/>
        <v>2014</v>
      </c>
      <c r="N2892" t="b">
        <v>0</v>
      </c>
      <c r="O2892">
        <v>3</v>
      </c>
      <c r="P2892" t="b">
        <v>0</v>
      </c>
      <c r="Q2892" t="s">
        <v>8269</v>
      </c>
    </row>
    <row r="2893" spans="1:17" ht="44.25" x14ac:dyDescent="0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0">
        <f t="shared" si="135"/>
        <v>42415.883425925931</v>
      </c>
      <c r="L2893" s="10">
        <f t="shared" si="136"/>
        <v>42475.84175925926</v>
      </c>
      <c r="M2893">
        <f t="shared" si="137"/>
        <v>2016</v>
      </c>
      <c r="N2893" t="b">
        <v>0</v>
      </c>
      <c r="O2893">
        <v>10</v>
      </c>
      <c r="P2893" t="b">
        <v>0</v>
      </c>
      <c r="Q2893" t="s">
        <v>8269</v>
      </c>
    </row>
    <row r="2894" spans="1:17" ht="44.25" x14ac:dyDescent="0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0">
        <f t="shared" si="135"/>
        <v>41869.714166666665</v>
      </c>
      <c r="L2894" s="10">
        <f t="shared" si="136"/>
        <v>41876.875</v>
      </c>
      <c r="M2894">
        <f t="shared" si="137"/>
        <v>2014</v>
      </c>
      <c r="N2894" t="b">
        <v>0</v>
      </c>
      <c r="O2894">
        <v>17</v>
      </c>
      <c r="P2894" t="b">
        <v>0</v>
      </c>
      <c r="Q2894" t="s">
        <v>8269</v>
      </c>
    </row>
    <row r="2895" spans="1:17" x14ac:dyDescent="0.7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0">
        <f t="shared" si="135"/>
        <v>41953.773090277777</v>
      </c>
      <c r="L2895" s="10">
        <f t="shared" si="136"/>
        <v>42013.083333333328</v>
      </c>
      <c r="M2895">
        <f t="shared" si="137"/>
        <v>2015</v>
      </c>
      <c r="N2895" t="b">
        <v>0</v>
      </c>
      <c r="O2895">
        <v>2</v>
      </c>
      <c r="P2895" t="b">
        <v>0</v>
      </c>
      <c r="Q2895" t="s">
        <v>8269</v>
      </c>
    </row>
    <row r="2896" spans="1:17" ht="29.5" x14ac:dyDescent="0.7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0">
        <f t="shared" si="135"/>
        <v>42037.986284722225</v>
      </c>
      <c r="L2896" s="10">
        <f t="shared" si="136"/>
        <v>42097.944618055553</v>
      </c>
      <c r="M2896">
        <f t="shared" si="137"/>
        <v>2015</v>
      </c>
      <c r="N2896" t="b">
        <v>0</v>
      </c>
      <c r="O2896">
        <v>0</v>
      </c>
      <c r="P2896" t="b">
        <v>0</v>
      </c>
      <c r="Q2896" t="s">
        <v>8269</v>
      </c>
    </row>
    <row r="2897" spans="1:17" ht="44.25" x14ac:dyDescent="0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0">
        <f t="shared" si="135"/>
        <v>41811.555462962962</v>
      </c>
      <c r="L2897" s="10">
        <f t="shared" si="136"/>
        <v>41812.875</v>
      </c>
      <c r="M2897">
        <f t="shared" si="137"/>
        <v>2014</v>
      </c>
      <c r="N2897" t="b">
        <v>0</v>
      </c>
      <c r="O2897">
        <v>4</v>
      </c>
      <c r="P2897" t="b">
        <v>0</v>
      </c>
      <c r="Q2897" t="s">
        <v>8269</v>
      </c>
    </row>
    <row r="2898" spans="1:17" ht="44.25" x14ac:dyDescent="0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0">
        <f t="shared" si="135"/>
        <v>42701.908807870372</v>
      </c>
      <c r="L2898" s="10">
        <f t="shared" si="136"/>
        <v>42716.25</v>
      </c>
      <c r="M2898">
        <f t="shared" si="137"/>
        <v>2016</v>
      </c>
      <c r="N2898" t="b">
        <v>0</v>
      </c>
      <c r="O2898">
        <v>12</v>
      </c>
      <c r="P2898" t="b">
        <v>0</v>
      </c>
      <c r="Q2898" t="s">
        <v>8269</v>
      </c>
    </row>
    <row r="2899" spans="1:17" ht="44.25" x14ac:dyDescent="0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0">
        <f t="shared" si="135"/>
        <v>42258.646504629629</v>
      </c>
      <c r="L2899" s="10">
        <f t="shared" si="136"/>
        <v>42288.645196759258</v>
      </c>
      <c r="M2899">
        <f t="shared" si="137"/>
        <v>2015</v>
      </c>
      <c r="N2899" t="b">
        <v>0</v>
      </c>
      <c r="O2899">
        <v>3</v>
      </c>
      <c r="P2899" t="b">
        <v>0</v>
      </c>
      <c r="Q2899" t="s">
        <v>8269</v>
      </c>
    </row>
    <row r="2900" spans="1:17" ht="44.25" x14ac:dyDescent="0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0">
        <f t="shared" si="135"/>
        <v>42278.664965277778</v>
      </c>
      <c r="L2900" s="10">
        <f t="shared" si="136"/>
        <v>42308.664965277778</v>
      </c>
      <c r="M2900">
        <f t="shared" si="137"/>
        <v>2015</v>
      </c>
      <c r="N2900" t="b">
        <v>0</v>
      </c>
      <c r="O2900">
        <v>12</v>
      </c>
      <c r="P2900" t="b">
        <v>0</v>
      </c>
      <c r="Q2900" t="s">
        <v>8269</v>
      </c>
    </row>
    <row r="2901" spans="1:17" ht="44.25" x14ac:dyDescent="0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0">
        <f t="shared" si="135"/>
        <v>42515.078217592592</v>
      </c>
      <c r="L2901" s="10">
        <f t="shared" si="136"/>
        <v>42575.078217592592</v>
      </c>
      <c r="M2901">
        <f t="shared" si="137"/>
        <v>2016</v>
      </c>
      <c r="N2901" t="b">
        <v>0</v>
      </c>
      <c r="O2901">
        <v>0</v>
      </c>
      <c r="P2901" t="b">
        <v>0</v>
      </c>
      <c r="Q2901" t="s">
        <v>8269</v>
      </c>
    </row>
    <row r="2902" spans="1:17" ht="59" x14ac:dyDescent="0.7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0">
        <f t="shared" si="135"/>
        <v>41830.234166666669</v>
      </c>
      <c r="L2902" s="10">
        <f t="shared" si="136"/>
        <v>41860.234166666669</v>
      </c>
      <c r="M2902">
        <f t="shared" si="137"/>
        <v>2014</v>
      </c>
      <c r="N2902" t="b">
        <v>0</v>
      </c>
      <c r="O2902">
        <v>7</v>
      </c>
      <c r="P2902" t="b">
        <v>0</v>
      </c>
      <c r="Q2902" t="s">
        <v>8269</v>
      </c>
    </row>
    <row r="2903" spans="1:17" ht="44.25" x14ac:dyDescent="0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0">
        <f t="shared" si="135"/>
        <v>41982.904386574075</v>
      </c>
      <c r="L2903" s="10">
        <f t="shared" si="136"/>
        <v>42042.904386574075</v>
      </c>
      <c r="M2903">
        <f t="shared" si="137"/>
        <v>2015</v>
      </c>
      <c r="N2903" t="b">
        <v>0</v>
      </c>
      <c r="O2903">
        <v>2</v>
      </c>
      <c r="P2903" t="b">
        <v>0</v>
      </c>
      <c r="Q2903" t="s">
        <v>8269</v>
      </c>
    </row>
    <row r="2904" spans="1:17" ht="44.25" x14ac:dyDescent="0.7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0">
        <f t="shared" si="135"/>
        <v>42210.439768518518</v>
      </c>
      <c r="L2904" s="10">
        <f t="shared" si="136"/>
        <v>42240.439768518518</v>
      </c>
      <c r="M2904">
        <f t="shared" si="137"/>
        <v>2015</v>
      </c>
      <c r="N2904" t="b">
        <v>0</v>
      </c>
      <c r="O2904">
        <v>1</v>
      </c>
      <c r="P2904" t="b">
        <v>0</v>
      </c>
      <c r="Q2904" t="s">
        <v>8269</v>
      </c>
    </row>
    <row r="2905" spans="1:17" ht="44.25" x14ac:dyDescent="0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0">
        <f t="shared" si="135"/>
        <v>42196.166874999995</v>
      </c>
      <c r="L2905" s="10">
        <f t="shared" si="136"/>
        <v>42256.166874999995</v>
      </c>
      <c r="M2905">
        <f t="shared" si="137"/>
        <v>2015</v>
      </c>
      <c r="N2905" t="b">
        <v>0</v>
      </c>
      <c r="O2905">
        <v>4</v>
      </c>
      <c r="P2905" t="b">
        <v>0</v>
      </c>
      <c r="Q2905" t="s">
        <v>8269</v>
      </c>
    </row>
    <row r="2906" spans="1:17" ht="44.25" x14ac:dyDescent="0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0">
        <f t="shared" si="135"/>
        <v>41940.967951388891</v>
      </c>
      <c r="L2906" s="10">
        <f t="shared" si="136"/>
        <v>41952.5</v>
      </c>
      <c r="M2906">
        <f t="shared" si="137"/>
        <v>2014</v>
      </c>
      <c r="N2906" t="b">
        <v>0</v>
      </c>
      <c r="O2906">
        <v>4</v>
      </c>
      <c r="P2906" t="b">
        <v>0</v>
      </c>
      <c r="Q2906" t="s">
        <v>8269</v>
      </c>
    </row>
    <row r="2907" spans="1:17" ht="44.25" x14ac:dyDescent="0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0">
        <f t="shared" si="135"/>
        <v>42606.056863425925</v>
      </c>
      <c r="L2907" s="10">
        <f t="shared" si="136"/>
        <v>42620.056863425925</v>
      </c>
      <c r="M2907">
        <f t="shared" si="137"/>
        <v>2016</v>
      </c>
      <c r="N2907" t="b">
        <v>0</v>
      </c>
      <c r="O2907">
        <v>17</v>
      </c>
      <c r="P2907" t="b">
        <v>0</v>
      </c>
      <c r="Q2907" t="s">
        <v>8269</v>
      </c>
    </row>
    <row r="2908" spans="1:17" ht="59" x14ac:dyDescent="0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0">
        <f t="shared" si="135"/>
        <v>42199.648912037039</v>
      </c>
      <c r="L2908" s="10">
        <f t="shared" si="136"/>
        <v>42217.041666666672</v>
      </c>
      <c r="M2908">
        <f t="shared" si="137"/>
        <v>2015</v>
      </c>
      <c r="N2908" t="b">
        <v>0</v>
      </c>
      <c r="O2908">
        <v>7</v>
      </c>
      <c r="P2908" t="b">
        <v>0</v>
      </c>
      <c r="Q2908" t="s">
        <v>8269</v>
      </c>
    </row>
    <row r="2909" spans="1:17" ht="44.25" x14ac:dyDescent="0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0">
        <f t="shared" si="135"/>
        <v>42444.877743055549</v>
      </c>
      <c r="L2909" s="10">
        <f t="shared" si="136"/>
        <v>42504.877743055549</v>
      </c>
      <c r="M2909">
        <f t="shared" si="137"/>
        <v>2016</v>
      </c>
      <c r="N2909" t="b">
        <v>0</v>
      </c>
      <c r="O2909">
        <v>2</v>
      </c>
      <c r="P2909" t="b">
        <v>0</v>
      </c>
      <c r="Q2909" t="s">
        <v>8269</v>
      </c>
    </row>
    <row r="2910" spans="1:17" ht="59" x14ac:dyDescent="0.7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0">
        <f t="shared" si="135"/>
        <v>42499.731701388882</v>
      </c>
      <c r="L2910" s="10">
        <f t="shared" si="136"/>
        <v>42529.731701388882</v>
      </c>
      <c r="M2910">
        <f t="shared" si="137"/>
        <v>2016</v>
      </c>
      <c r="N2910" t="b">
        <v>0</v>
      </c>
      <c r="O2910">
        <v>5</v>
      </c>
      <c r="P2910" t="b">
        <v>0</v>
      </c>
      <c r="Q2910" t="s">
        <v>8269</v>
      </c>
    </row>
    <row r="2911" spans="1:17" ht="59" x14ac:dyDescent="0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0">
        <f t="shared" si="135"/>
        <v>41929.266215277778</v>
      </c>
      <c r="L2911" s="10">
        <f t="shared" si="136"/>
        <v>41968.823611111111</v>
      </c>
      <c r="M2911">
        <f t="shared" si="137"/>
        <v>2014</v>
      </c>
      <c r="N2911" t="b">
        <v>0</v>
      </c>
      <c r="O2911">
        <v>1</v>
      </c>
      <c r="P2911" t="b">
        <v>0</v>
      </c>
      <c r="Q2911" t="s">
        <v>8269</v>
      </c>
    </row>
    <row r="2912" spans="1:17" ht="44.25" x14ac:dyDescent="0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0">
        <f t="shared" si="135"/>
        <v>42107.841284722221</v>
      </c>
      <c r="L2912" s="10">
        <f t="shared" si="136"/>
        <v>42167.841284722221</v>
      </c>
      <c r="M2912">
        <f t="shared" si="137"/>
        <v>2015</v>
      </c>
      <c r="N2912" t="b">
        <v>0</v>
      </c>
      <c r="O2912">
        <v>1</v>
      </c>
      <c r="P2912" t="b">
        <v>0</v>
      </c>
      <c r="Q2912" t="s">
        <v>8269</v>
      </c>
    </row>
    <row r="2913" spans="1:17" ht="59" x14ac:dyDescent="0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0">
        <f t="shared" si="135"/>
        <v>42142.768819444449</v>
      </c>
      <c r="L2913" s="10">
        <f t="shared" si="136"/>
        <v>42182.768819444449</v>
      </c>
      <c r="M2913">
        <f t="shared" si="137"/>
        <v>2015</v>
      </c>
      <c r="N2913" t="b">
        <v>0</v>
      </c>
      <c r="O2913">
        <v>14</v>
      </c>
      <c r="P2913" t="b">
        <v>0</v>
      </c>
      <c r="Q2913" t="s">
        <v>8269</v>
      </c>
    </row>
    <row r="2914" spans="1:17" ht="44.25" x14ac:dyDescent="0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0">
        <f t="shared" si="135"/>
        <v>42354.131643518514</v>
      </c>
      <c r="L2914" s="10">
        <f t="shared" si="136"/>
        <v>42384.131643518514</v>
      </c>
      <c r="M2914">
        <f t="shared" si="137"/>
        <v>2016</v>
      </c>
      <c r="N2914" t="b">
        <v>0</v>
      </c>
      <c r="O2914">
        <v>26</v>
      </c>
      <c r="P2914" t="b">
        <v>0</v>
      </c>
      <c r="Q2914" t="s">
        <v>8269</v>
      </c>
    </row>
    <row r="2915" spans="1:17" ht="44.25" x14ac:dyDescent="0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0">
        <f t="shared" si="135"/>
        <v>41828.922905092593</v>
      </c>
      <c r="L2915" s="10">
        <f t="shared" si="136"/>
        <v>41888.922905092593</v>
      </c>
      <c r="M2915">
        <f t="shared" si="137"/>
        <v>2014</v>
      </c>
      <c r="N2915" t="b">
        <v>0</v>
      </c>
      <c r="O2915">
        <v>2</v>
      </c>
      <c r="P2915" t="b">
        <v>0</v>
      </c>
      <c r="Q2915" t="s">
        <v>8269</v>
      </c>
    </row>
    <row r="2916" spans="1:17" ht="29.5" x14ac:dyDescent="0.7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0">
        <f t="shared" si="135"/>
        <v>42017.907337962963</v>
      </c>
      <c r="L2916" s="10">
        <f t="shared" si="136"/>
        <v>42077.865671296298</v>
      </c>
      <c r="M2916">
        <f t="shared" si="137"/>
        <v>2015</v>
      </c>
      <c r="N2916" t="b">
        <v>0</v>
      </c>
      <c r="O2916">
        <v>1</v>
      </c>
      <c r="P2916" t="b">
        <v>0</v>
      </c>
      <c r="Q2916" t="s">
        <v>8269</v>
      </c>
    </row>
    <row r="2917" spans="1:17" ht="44.25" x14ac:dyDescent="0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0">
        <f t="shared" si="135"/>
        <v>42415.398032407407</v>
      </c>
      <c r="L2917" s="10">
        <f t="shared" si="136"/>
        <v>42445.356365740736</v>
      </c>
      <c r="M2917">
        <f t="shared" si="137"/>
        <v>2016</v>
      </c>
      <c r="N2917" t="b">
        <v>0</v>
      </c>
      <c r="O2917">
        <v>3</v>
      </c>
      <c r="P2917" t="b">
        <v>0</v>
      </c>
      <c r="Q2917" t="s">
        <v>8269</v>
      </c>
    </row>
    <row r="2918" spans="1:17" ht="44.25" x14ac:dyDescent="0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0">
        <f t="shared" si="135"/>
        <v>41755.476724537039</v>
      </c>
      <c r="L2918" s="10">
        <f t="shared" si="136"/>
        <v>41778.476724537039</v>
      </c>
      <c r="M2918">
        <f t="shared" si="137"/>
        <v>2014</v>
      </c>
      <c r="N2918" t="b">
        <v>0</v>
      </c>
      <c r="O2918">
        <v>7</v>
      </c>
      <c r="P2918" t="b">
        <v>0</v>
      </c>
      <c r="Q2918" t="s">
        <v>8269</v>
      </c>
    </row>
    <row r="2919" spans="1:17" ht="44.25" x14ac:dyDescent="0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0">
        <f t="shared" si="135"/>
        <v>42245.234340277777</v>
      </c>
      <c r="L2919" s="10">
        <f t="shared" si="136"/>
        <v>42263.234340277777</v>
      </c>
      <c r="M2919">
        <f t="shared" si="137"/>
        <v>2015</v>
      </c>
      <c r="N2919" t="b">
        <v>0</v>
      </c>
      <c r="O2919">
        <v>9</v>
      </c>
      <c r="P2919" t="b">
        <v>0</v>
      </c>
      <c r="Q2919" t="s">
        <v>8269</v>
      </c>
    </row>
    <row r="2920" spans="1:17" ht="44.25" x14ac:dyDescent="0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0">
        <f t="shared" si="135"/>
        <v>42278.629710648151</v>
      </c>
      <c r="L2920" s="10">
        <f t="shared" si="136"/>
        <v>42306.629710648151</v>
      </c>
      <c r="M2920">
        <f t="shared" si="137"/>
        <v>2015</v>
      </c>
      <c r="N2920" t="b">
        <v>0</v>
      </c>
      <c r="O2920">
        <v>20</v>
      </c>
      <c r="P2920" t="b">
        <v>0</v>
      </c>
      <c r="Q2920" t="s">
        <v>8269</v>
      </c>
    </row>
    <row r="2921" spans="1:17" ht="44.25" x14ac:dyDescent="0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0">
        <f t="shared" si="135"/>
        <v>41826.61954861111</v>
      </c>
      <c r="L2921" s="10">
        <f t="shared" si="136"/>
        <v>41856.61954861111</v>
      </c>
      <c r="M2921">
        <f t="shared" si="137"/>
        <v>2014</v>
      </c>
      <c r="N2921" t="b">
        <v>0</v>
      </c>
      <c r="O2921">
        <v>6</v>
      </c>
      <c r="P2921" t="b">
        <v>0</v>
      </c>
      <c r="Q2921" t="s">
        <v>8269</v>
      </c>
    </row>
    <row r="2922" spans="1:17" ht="44.25" x14ac:dyDescent="0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0">
        <f t="shared" si="135"/>
        <v>42058.792476851857</v>
      </c>
      <c r="L2922" s="10">
        <f t="shared" si="136"/>
        <v>42088.750810185185</v>
      </c>
      <c r="M2922">
        <f t="shared" si="137"/>
        <v>2015</v>
      </c>
      <c r="N2922" t="b">
        <v>0</v>
      </c>
      <c r="O2922">
        <v>13</v>
      </c>
      <c r="P2922" t="b">
        <v>0</v>
      </c>
      <c r="Q2922" t="s">
        <v>8269</v>
      </c>
    </row>
    <row r="2923" spans="1:17" ht="29.5" x14ac:dyDescent="0.7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0">
        <f t="shared" si="135"/>
        <v>41877.886620370373</v>
      </c>
      <c r="L2923" s="10">
        <f t="shared" si="136"/>
        <v>41907.886620370373</v>
      </c>
      <c r="M2923">
        <f t="shared" si="137"/>
        <v>2014</v>
      </c>
      <c r="N2923" t="b">
        <v>0</v>
      </c>
      <c r="O2923">
        <v>3</v>
      </c>
      <c r="P2923" t="b">
        <v>1</v>
      </c>
      <c r="Q2923" t="s">
        <v>8303</v>
      </c>
    </row>
    <row r="2924" spans="1:17" ht="44.25" x14ac:dyDescent="0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0">
        <f t="shared" si="135"/>
        <v>42097.874155092592</v>
      </c>
      <c r="L2924" s="10">
        <f t="shared" si="136"/>
        <v>42142.874155092592</v>
      </c>
      <c r="M2924">
        <f t="shared" si="137"/>
        <v>2015</v>
      </c>
      <c r="N2924" t="b">
        <v>0</v>
      </c>
      <c r="O2924">
        <v>6</v>
      </c>
      <c r="P2924" t="b">
        <v>1</v>
      </c>
      <c r="Q2924" t="s">
        <v>8303</v>
      </c>
    </row>
    <row r="2925" spans="1:17" ht="44.25" x14ac:dyDescent="0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0">
        <f t="shared" si="135"/>
        <v>42013.15253472222</v>
      </c>
      <c r="L2925" s="10">
        <f t="shared" si="136"/>
        <v>42028.125</v>
      </c>
      <c r="M2925">
        <f t="shared" si="137"/>
        <v>2015</v>
      </c>
      <c r="N2925" t="b">
        <v>0</v>
      </c>
      <c r="O2925">
        <v>10</v>
      </c>
      <c r="P2925" t="b">
        <v>1</v>
      </c>
      <c r="Q2925" t="s">
        <v>8303</v>
      </c>
    </row>
    <row r="2926" spans="1:17" ht="44.25" x14ac:dyDescent="0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0">
        <f t="shared" si="135"/>
        <v>42103.556828703702</v>
      </c>
      <c r="L2926" s="10">
        <f t="shared" si="136"/>
        <v>42133.165972222225</v>
      </c>
      <c r="M2926">
        <f t="shared" si="137"/>
        <v>2015</v>
      </c>
      <c r="N2926" t="b">
        <v>0</v>
      </c>
      <c r="O2926">
        <v>147</v>
      </c>
      <c r="P2926" t="b">
        <v>1</v>
      </c>
      <c r="Q2926" t="s">
        <v>8303</v>
      </c>
    </row>
    <row r="2927" spans="1:17" ht="44.25" x14ac:dyDescent="0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0">
        <f t="shared" si="135"/>
        <v>41863.584120370368</v>
      </c>
      <c r="L2927" s="10">
        <f t="shared" si="136"/>
        <v>41893.584120370368</v>
      </c>
      <c r="M2927">
        <f t="shared" si="137"/>
        <v>2014</v>
      </c>
      <c r="N2927" t="b">
        <v>0</v>
      </c>
      <c r="O2927">
        <v>199</v>
      </c>
      <c r="P2927" t="b">
        <v>1</v>
      </c>
      <c r="Q2927" t="s">
        <v>8303</v>
      </c>
    </row>
    <row r="2928" spans="1:17" ht="44.25" x14ac:dyDescent="0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0">
        <f t="shared" si="135"/>
        <v>42044.765960648147</v>
      </c>
      <c r="L2928" s="10">
        <f t="shared" si="136"/>
        <v>42058.765960648147</v>
      </c>
      <c r="M2928">
        <f t="shared" si="137"/>
        <v>2015</v>
      </c>
      <c r="N2928" t="b">
        <v>0</v>
      </c>
      <c r="O2928">
        <v>50</v>
      </c>
      <c r="P2928" t="b">
        <v>1</v>
      </c>
      <c r="Q2928" t="s">
        <v>8303</v>
      </c>
    </row>
    <row r="2929" spans="1:17" ht="44.25" x14ac:dyDescent="0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0">
        <f t="shared" si="135"/>
        <v>41806.669317129628</v>
      </c>
      <c r="L2929" s="10">
        <f t="shared" si="136"/>
        <v>41835.208333333336</v>
      </c>
      <c r="M2929">
        <f t="shared" si="137"/>
        <v>2014</v>
      </c>
      <c r="N2929" t="b">
        <v>0</v>
      </c>
      <c r="O2929">
        <v>21</v>
      </c>
      <c r="P2929" t="b">
        <v>1</v>
      </c>
      <c r="Q2929" t="s">
        <v>8303</v>
      </c>
    </row>
    <row r="2930" spans="1:17" ht="29.5" x14ac:dyDescent="0.7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0">
        <f t="shared" si="135"/>
        <v>42403.998217592598</v>
      </c>
      <c r="L2930" s="10">
        <f t="shared" si="136"/>
        <v>42433.998217592598</v>
      </c>
      <c r="M2930">
        <f t="shared" si="137"/>
        <v>2016</v>
      </c>
      <c r="N2930" t="b">
        <v>0</v>
      </c>
      <c r="O2930">
        <v>24</v>
      </c>
      <c r="P2930" t="b">
        <v>1</v>
      </c>
      <c r="Q2930" t="s">
        <v>8303</v>
      </c>
    </row>
    <row r="2931" spans="1:17" ht="44.25" x14ac:dyDescent="0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0">
        <f t="shared" si="135"/>
        <v>41754.564328703702</v>
      </c>
      <c r="L2931" s="10">
        <f t="shared" si="136"/>
        <v>41784.564328703702</v>
      </c>
      <c r="M2931">
        <f t="shared" si="137"/>
        <v>2014</v>
      </c>
      <c r="N2931" t="b">
        <v>0</v>
      </c>
      <c r="O2931">
        <v>32</v>
      </c>
      <c r="P2931" t="b">
        <v>1</v>
      </c>
      <c r="Q2931" t="s">
        <v>8303</v>
      </c>
    </row>
    <row r="2932" spans="1:17" ht="44.25" x14ac:dyDescent="0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0">
        <f t="shared" si="135"/>
        <v>42101.584074074075</v>
      </c>
      <c r="L2932" s="10">
        <f t="shared" si="136"/>
        <v>42131.584074074075</v>
      </c>
      <c r="M2932">
        <f t="shared" si="137"/>
        <v>2015</v>
      </c>
      <c r="N2932" t="b">
        <v>0</v>
      </c>
      <c r="O2932">
        <v>62</v>
      </c>
      <c r="P2932" t="b">
        <v>1</v>
      </c>
      <c r="Q2932" t="s">
        <v>8303</v>
      </c>
    </row>
    <row r="2933" spans="1:17" ht="59" x14ac:dyDescent="0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0">
        <f t="shared" si="135"/>
        <v>41872.291238425925</v>
      </c>
      <c r="L2933" s="10">
        <f t="shared" si="136"/>
        <v>41897.255555555559</v>
      </c>
      <c r="M2933">
        <f t="shared" si="137"/>
        <v>2014</v>
      </c>
      <c r="N2933" t="b">
        <v>0</v>
      </c>
      <c r="O2933">
        <v>9</v>
      </c>
      <c r="P2933" t="b">
        <v>1</v>
      </c>
      <c r="Q2933" t="s">
        <v>8303</v>
      </c>
    </row>
    <row r="2934" spans="1:17" ht="44.25" x14ac:dyDescent="0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0">
        <f t="shared" si="135"/>
        <v>42025.164780092593</v>
      </c>
      <c r="L2934" s="10">
        <f t="shared" si="136"/>
        <v>42056.458333333328</v>
      </c>
      <c r="M2934">
        <f t="shared" si="137"/>
        <v>2015</v>
      </c>
      <c r="N2934" t="b">
        <v>0</v>
      </c>
      <c r="O2934">
        <v>38</v>
      </c>
      <c r="P2934" t="b">
        <v>1</v>
      </c>
      <c r="Q2934" t="s">
        <v>8303</v>
      </c>
    </row>
    <row r="2935" spans="1:17" ht="44.25" x14ac:dyDescent="0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0">
        <f t="shared" si="135"/>
        <v>42495.956631944442</v>
      </c>
      <c r="L2935" s="10">
        <f t="shared" si="136"/>
        <v>42525.956631944442</v>
      </c>
      <c r="M2935">
        <f t="shared" si="137"/>
        <v>2016</v>
      </c>
      <c r="N2935" t="b">
        <v>0</v>
      </c>
      <c r="O2935">
        <v>54</v>
      </c>
      <c r="P2935" t="b">
        <v>1</v>
      </c>
      <c r="Q2935" t="s">
        <v>8303</v>
      </c>
    </row>
    <row r="2936" spans="1:17" ht="44.25" x14ac:dyDescent="0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0">
        <f t="shared" si="135"/>
        <v>41775.636157407411</v>
      </c>
      <c r="L2936" s="10">
        <f t="shared" si="136"/>
        <v>41805.636157407411</v>
      </c>
      <c r="M2936">
        <f t="shared" si="137"/>
        <v>2014</v>
      </c>
      <c r="N2936" t="b">
        <v>0</v>
      </c>
      <c r="O2936">
        <v>37</v>
      </c>
      <c r="P2936" t="b">
        <v>1</v>
      </c>
      <c r="Q2936" t="s">
        <v>8303</v>
      </c>
    </row>
    <row r="2937" spans="1:17" ht="44.25" x14ac:dyDescent="0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0">
        <f t="shared" si="135"/>
        <v>42553.583425925928</v>
      </c>
      <c r="L2937" s="10">
        <f t="shared" si="136"/>
        <v>42611.708333333328</v>
      </c>
      <c r="M2937">
        <f t="shared" si="137"/>
        <v>2016</v>
      </c>
      <c r="N2937" t="b">
        <v>0</v>
      </c>
      <c r="O2937">
        <v>39</v>
      </c>
      <c r="P2937" t="b">
        <v>1</v>
      </c>
      <c r="Q2937" t="s">
        <v>8303</v>
      </c>
    </row>
    <row r="2938" spans="1:17" ht="44.25" x14ac:dyDescent="0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0">
        <f t="shared" si="135"/>
        <v>41912.650729166664</v>
      </c>
      <c r="L2938" s="10">
        <f t="shared" si="136"/>
        <v>41925.207638888889</v>
      </c>
      <c r="M2938">
        <f t="shared" si="137"/>
        <v>2014</v>
      </c>
      <c r="N2938" t="b">
        <v>0</v>
      </c>
      <c r="O2938">
        <v>34</v>
      </c>
      <c r="P2938" t="b">
        <v>1</v>
      </c>
      <c r="Q2938" t="s">
        <v>8303</v>
      </c>
    </row>
    <row r="2939" spans="1:17" ht="29.5" x14ac:dyDescent="0.7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0">
        <f t="shared" si="135"/>
        <v>41803.457326388889</v>
      </c>
      <c r="L2939" s="10">
        <f t="shared" si="136"/>
        <v>41833.457326388889</v>
      </c>
      <c r="M2939">
        <f t="shared" si="137"/>
        <v>2014</v>
      </c>
      <c r="N2939" t="b">
        <v>0</v>
      </c>
      <c r="O2939">
        <v>55</v>
      </c>
      <c r="P2939" t="b">
        <v>1</v>
      </c>
      <c r="Q2939" t="s">
        <v>8303</v>
      </c>
    </row>
    <row r="2940" spans="1:17" ht="44.25" x14ac:dyDescent="0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0">
        <f t="shared" si="135"/>
        <v>42004.703865740739</v>
      </c>
      <c r="L2940" s="10">
        <f t="shared" si="136"/>
        <v>42034.703865740739</v>
      </c>
      <c r="M2940">
        <f t="shared" si="137"/>
        <v>2015</v>
      </c>
      <c r="N2940" t="b">
        <v>0</v>
      </c>
      <c r="O2940">
        <v>32</v>
      </c>
      <c r="P2940" t="b">
        <v>1</v>
      </c>
      <c r="Q2940" t="s">
        <v>8303</v>
      </c>
    </row>
    <row r="2941" spans="1:17" ht="44.25" x14ac:dyDescent="0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0">
        <f t="shared" si="135"/>
        <v>41845.809166666666</v>
      </c>
      <c r="L2941" s="10">
        <f t="shared" si="136"/>
        <v>41879.041666666664</v>
      </c>
      <c r="M2941">
        <f t="shared" si="137"/>
        <v>2014</v>
      </c>
      <c r="N2941" t="b">
        <v>0</v>
      </c>
      <c r="O2941">
        <v>25</v>
      </c>
      <c r="P2941" t="b">
        <v>1</v>
      </c>
      <c r="Q2941" t="s">
        <v>8303</v>
      </c>
    </row>
    <row r="2942" spans="1:17" ht="44.25" x14ac:dyDescent="0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0">
        <f t="shared" si="135"/>
        <v>41982.773356481484</v>
      </c>
      <c r="L2942" s="10">
        <f t="shared" si="136"/>
        <v>42022.773356481484</v>
      </c>
      <c r="M2942">
        <f t="shared" si="137"/>
        <v>2015</v>
      </c>
      <c r="N2942" t="b">
        <v>0</v>
      </c>
      <c r="O2942">
        <v>33</v>
      </c>
      <c r="P2942" t="b">
        <v>1</v>
      </c>
      <c r="Q2942" t="s">
        <v>8303</v>
      </c>
    </row>
    <row r="2943" spans="1:17" ht="44.25" x14ac:dyDescent="0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0">
        <f t="shared" si="135"/>
        <v>42034.960127314815</v>
      </c>
      <c r="L2943" s="10">
        <f t="shared" si="136"/>
        <v>42064.960127314815</v>
      </c>
      <c r="M2943">
        <f t="shared" si="137"/>
        <v>2015</v>
      </c>
      <c r="N2943" t="b">
        <v>0</v>
      </c>
      <c r="O2943">
        <v>1</v>
      </c>
      <c r="P2943" t="b">
        <v>0</v>
      </c>
      <c r="Q2943" t="s">
        <v>8301</v>
      </c>
    </row>
    <row r="2944" spans="1:17" ht="44.25" x14ac:dyDescent="0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0">
        <f t="shared" si="135"/>
        <v>42334.803923611107</v>
      </c>
      <c r="L2944" s="10">
        <f t="shared" si="136"/>
        <v>42354.845833333333</v>
      </c>
      <c r="M2944">
        <f t="shared" si="137"/>
        <v>2015</v>
      </c>
      <c r="N2944" t="b">
        <v>0</v>
      </c>
      <c r="O2944">
        <v>202</v>
      </c>
      <c r="P2944" t="b">
        <v>0</v>
      </c>
      <c r="Q2944" t="s">
        <v>8301</v>
      </c>
    </row>
    <row r="2945" spans="1:17" ht="44.25" x14ac:dyDescent="0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0">
        <f t="shared" si="135"/>
        <v>42077.129398148143</v>
      </c>
      <c r="L2945" s="10">
        <f t="shared" si="136"/>
        <v>42107.129398148143</v>
      </c>
      <c r="M2945">
        <f t="shared" si="137"/>
        <v>2015</v>
      </c>
      <c r="N2945" t="b">
        <v>0</v>
      </c>
      <c r="O2945">
        <v>0</v>
      </c>
      <c r="P2945" t="b">
        <v>0</v>
      </c>
      <c r="Q2945" t="s">
        <v>8301</v>
      </c>
    </row>
    <row r="2946" spans="1:17" ht="44.25" x14ac:dyDescent="0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0">
        <f t="shared" si="135"/>
        <v>42132.9143287037</v>
      </c>
      <c r="L2946" s="10">
        <f t="shared" si="136"/>
        <v>42162.9143287037</v>
      </c>
      <c r="M2946">
        <f t="shared" si="137"/>
        <v>2015</v>
      </c>
      <c r="N2946" t="b">
        <v>0</v>
      </c>
      <c r="O2946">
        <v>1</v>
      </c>
      <c r="P2946" t="b">
        <v>0</v>
      </c>
      <c r="Q2946" t="s">
        <v>8301</v>
      </c>
    </row>
    <row r="2947" spans="1:17" ht="59" x14ac:dyDescent="0.7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0">
        <f t="shared" ref="K2947:K3010" si="138">(((J2947/60)/60)/24)+DATE(1970,1,1)</f>
        <v>42118.139583333337</v>
      </c>
      <c r="L2947" s="10">
        <f t="shared" ref="L2947:L3010" si="139">(((I2947/60)/60)/24)+DATE(1970,1,1)</f>
        <v>42148.139583333337</v>
      </c>
      <c r="M2947">
        <f t="shared" ref="M2947:M3010" si="140">YEAR(L2947)</f>
        <v>2015</v>
      </c>
      <c r="N2947" t="b">
        <v>0</v>
      </c>
      <c r="O2947">
        <v>0</v>
      </c>
      <c r="P2947" t="b">
        <v>0</v>
      </c>
      <c r="Q2947" t="s">
        <v>8301</v>
      </c>
    </row>
    <row r="2948" spans="1:17" ht="44.25" x14ac:dyDescent="0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0">
        <f t="shared" si="138"/>
        <v>42567.531157407408</v>
      </c>
      <c r="L2948" s="10">
        <f t="shared" si="139"/>
        <v>42597.531157407408</v>
      </c>
      <c r="M2948">
        <f t="shared" si="140"/>
        <v>2016</v>
      </c>
      <c r="N2948" t="b">
        <v>0</v>
      </c>
      <c r="O2948">
        <v>2</v>
      </c>
      <c r="P2948" t="b">
        <v>0</v>
      </c>
      <c r="Q2948" t="s">
        <v>8301</v>
      </c>
    </row>
    <row r="2949" spans="1:17" ht="59" x14ac:dyDescent="0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0">
        <f t="shared" si="138"/>
        <v>42649.562118055561</v>
      </c>
      <c r="L2949" s="10">
        <f t="shared" si="139"/>
        <v>42698.715972222228</v>
      </c>
      <c r="M2949">
        <f t="shared" si="140"/>
        <v>2016</v>
      </c>
      <c r="N2949" t="b">
        <v>0</v>
      </c>
      <c r="O2949">
        <v>13</v>
      </c>
      <c r="P2949" t="b">
        <v>0</v>
      </c>
      <c r="Q2949" t="s">
        <v>8301</v>
      </c>
    </row>
    <row r="2950" spans="1:17" ht="59" x14ac:dyDescent="0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0">
        <f t="shared" si="138"/>
        <v>42097.649224537032</v>
      </c>
      <c r="L2950" s="10">
        <f t="shared" si="139"/>
        <v>42157.649224537032</v>
      </c>
      <c r="M2950">
        <f t="shared" si="140"/>
        <v>2015</v>
      </c>
      <c r="N2950" t="b">
        <v>0</v>
      </c>
      <c r="O2950">
        <v>9</v>
      </c>
      <c r="P2950" t="b">
        <v>0</v>
      </c>
      <c r="Q2950" t="s">
        <v>8301</v>
      </c>
    </row>
    <row r="2951" spans="1:17" ht="44.25" x14ac:dyDescent="0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0">
        <f t="shared" si="138"/>
        <v>42297.823113425926</v>
      </c>
      <c r="L2951" s="10">
        <f t="shared" si="139"/>
        <v>42327.864780092597</v>
      </c>
      <c r="M2951">
        <f t="shared" si="140"/>
        <v>2015</v>
      </c>
      <c r="N2951" t="b">
        <v>0</v>
      </c>
      <c r="O2951">
        <v>2</v>
      </c>
      <c r="P2951" t="b">
        <v>0</v>
      </c>
      <c r="Q2951" t="s">
        <v>8301</v>
      </c>
    </row>
    <row r="2952" spans="1:17" ht="44.25" x14ac:dyDescent="0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0">
        <f t="shared" si="138"/>
        <v>42362.36518518519</v>
      </c>
      <c r="L2952" s="10">
        <f t="shared" si="139"/>
        <v>42392.36518518519</v>
      </c>
      <c r="M2952">
        <f t="shared" si="140"/>
        <v>2016</v>
      </c>
      <c r="N2952" t="b">
        <v>0</v>
      </c>
      <c r="O2952">
        <v>0</v>
      </c>
      <c r="P2952" t="b">
        <v>0</v>
      </c>
      <c r="Q2952" t="s">
        <v>8301</v>
      </c>
    </row>
    <row r="2953" spans="1:17" ht="59" x14ac:dyDescent="0.7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0">
        <f t="shared" si="138"/>
        <v>41872.802928240737</v>
      </c>
      <c r="L2953" s="10">
        <f t="shared" si="139"/>
        <v>41917.802928240737</v>
      </c>
      <c r="M2953">
        <f t="shared" si="140"/>
        <v>2014</v>
      </c>
      <c r="N2953" t="b">
        <v>0</v>
      </c>
      <c r="O2953">
        <v>58</v>
      </c>
      <c r="P2953" t="b">
        <v>0</v>
      </c>
      <c r="Q2953" t="s">
        <v>8301</v>
      </c>
    </row>
    <row r="2954" spans="1:17" ht="44.25" x14ac:dyDescent="0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0">
        <f t="shared" si="138"/>
        <v>42628.690266203703</v>
      </c>
      <c r="L2954" s="10">
        <f t="shared" si="139"/>
        <v>42660.166666666672</v>
      </c>
      <c r="M2954">
        <f t="shared" si="140"/>
        <v>2016</v>
      </c>
      <c r="N2954" t="b">
        <v>0</v>
      </c>
      <c r="O2954">
        <v>8</v>
      </c>
      <c r="P2954" t="b">
        <v>0</v>
      </c>
      <c r="Q2954" t="s">
        <v>8301</v>
      </c>
    </row>
    <row r="2955" spans="1:17" ht="44.25" x14ac:dyDescent="0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0">
        <f t="shared" si="138"/>
        <v>42255.791909722218</v>
      </c>
      <c r="L2955" s="10">
        <f t="shared" si="139"/>
        <v>42285.791909722218</v>
      </c>
      <c r="M2955">
        <f t="shared" si="140"/>
        <v>2015</v>
      </c>
      <c r="N2955" t="b">
        <v>0</v>
      </c>
      <c r="O2955">
        <v>3</v>
      </c>
      <c r="P2955" t="b">
        <v>0</v>
      </c>
      <c r="Q2955" t="s">
        <v>8301</v>
      </c>
    </row>
    <row r="2956" spans="1:17" ht="44.25" x14ac:dyDescent="0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0">
        <f t="shared" si="138"/>
        <v>42790.583368055552</v>
      </c>
      <c r="L2956" s="10">
        <f t="shared" si="139"/>
        <v>42810.541701388895</v>
      </c>
      <c r="M2956">
        <f t="shared" si="140"/>
        <v>2017</v>
      </c>
      <c r="N2956" t="b">
        <v>0</v>
      </c>
      <c r="O2956">
        <v>0</v>
      </c>
      <c r="P2956" t="b">
        <v>0</v>
      </c>
      <c r="Q2956" t="s">
        <v>8301</v>
      </c>
    </row>
    <row r="2957" spans="1:17" ht="29.5" x14ac:dyDescent="0.7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0">
        <f t="shared" si="138"/>
        <v>42141.741307870368</v>
      </c>
      <c r="L2957" s="10">
        <f t="shared" si="139"/>
        <v>42171.741307870368</v>
      </c>
      <c r="M2957">
        <f t="shared" si="140"/>
        <v>2015</v>
      </c>
      <c r="N2957" t="b">
        <v>0</v>
      </c>
      <c r="O2957">
        <v>11</v>
      </c>
      <c r="P2957" t="b">
        <v>0</v>
      </c>
      <c r="Q2957" t="s">
        <v>8301</v>
      </c>
    </row>
    <row r="2958" spans="1:17" ht="44.25" x14ac:dyDescent="0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0">
        <f t="shared" si="138"/>
        <v>42464.958912037036</v>
      </c>
      <c r="L2958" s="10">
        <f t="shared" si="139"/>
        <v>42494.958912037036</v>
      </c>
      <c r="M2958">
        <f t="shared" si="140"/>
        <v>2016</v>
      </c>
      <c r="N2958" t="b">
        <v>0</v>
      </c>
      <c r="O2958">
        <v>20</v>
      </c>
      <c r="P2958" t="b">
        <v>0</v>
      </c>
      <c r="Q2958" t="s">
        <v>8301</v>
      </c>
    </row>
    <row r="2959" spans="1:17" ht="44.25" x14ac:dyDescent="0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0">
        <f t="shared" si="138"/>
        <v>42031.011249999996</v>
      </c>
      <c r="L2959" s="10">
        <f t="shared" si="139"/>
        <v>42090.969583333332</v>
      </c>
      <c r="M2959">
        <f t="shared" si="140"/>
        <v>2015</v>
      </c>
      <c r="N2959" t="b">
        <v>0</v>
      </c>
      <c r="O2959">
        <v>3</v>
      </c>
      <c r="P2959" t="b">
        <v>0</v>
      </c>
      <c r="Q2959" t="s">
        <v>8301</v>
      </c>
    </row>
    <row r="2960" spans="1:17" ht="44.25" x14ac:dyDescent="0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0">
        <f t="shared" si="138"/>
        <v>42438.779131944444</v>
      </c>
      <c r="L2960" s="10">
        <f t="shared" si="139"/>
        <v>42498.73746527778</v>
      </c>
      <c r="M2960">
        <f t="shared" si="140"/>
        <v>2016</v>
      </c>
      <c r="N2960" t="b">
        <v>0</v>
      </c>
      <c r="O2960">
        <v>0</v>
      </c>
      <c r="P2960" t="b">
        <v>0</v>
      </c>
      <c r="Q2960" t="s">
        <v>8301</v>
      </c>
    </row>
    <row r="2961" spans="1:17" ht="44.25" x14ac:dyDescent="0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0">
        <f t="shared" si="138"/>
        <v>42498.008391203708</v>
      </c>
      <c r="L2961" s="10">
        <f t="shared" si="139"/>
        <v>42528.008391203708</v>
      </c>
      <c r="M2961">
        <f t="shared" si="140"/>
        <v>2016</v>
      </c>
      <c r="N2961" t="b">
        <v>0</v>
      </c>
      <c r="O2961">
        <v>0</v>
      </c>
      <c r="P2961" t="b">
        <v>0</v>
      </c>
      <c r="Q2961" t="s">
        <v>8301</v>
      </c>
    </row>
    <row r="2962" spans="1:17" ht="44.25" x14ac:dyDescent="0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0">
        <f t="shared" si="138"/>
        <v>41863.757210648146</v>
      </c>
      <c r="L2962" s="10">
        <f t="shared" si="139"/>
        <v>41893.757210648146</v>
      </c>
      <c r="M2962">
        <f t="shared" si="140"/>
        <v>2014</v>
      </c>
      <c r="N2962" t="b">
        <v>0</v>
      </c>
      <c r="O2962">
        <v>0</v>
      </c>
      <c r="P2962" t="b">
        <v>0</v>
      </c>
      <c r="Q2962" t="s">
        <v>8301</v>
      </c>
    </row>
    <row r="2963" spans="1:17" ht="44.25" x14ac:dyDescent="0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0">
        <f t="shared" si="138"/>
        <v>42061.212488425925</v>
      </c>
      <c r="L2963" s="10">
        <f t="shared" si="139"/>
        <v>42089.166666666672</v>
      </c>
      <c r="M2963">
        <f t="shared" si="140"/>
        <v>2015</v>
      </c>
      <c r="N2963" t="b">
        <v>0</v>
      </c>
      <c r="O2963">
        <v>108</v>
      </c>
      <c r="P2963" t="b">
        <v>1</v>
      </c>
      <c r="Q2963" t="s">
        <v>8269</v>
      </c>
    </row>
    <row r="2964" spans="1:17" ht="44.25" x14ac:dyDescent="0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0">
        <f t="shared" si="138"/>
        <v>42036.24428240741</v>
      </c>
      <c r="L2964" s="10">
        <f t="shared" si="139"/>
        <v>42064.290972222225</v>
      </c>
      <c r="M2964">
        <f t="shared" si="140"/>
        <v>2015</v>
      </c>
      <c r="N2964" t="b">
        <v>0</v>
      </c>
      <c r="O2964">
        <v>20</v>
      </c>
      <c r="P2964" t="b">
        <v>1</v>
      </c>
      <c r="Q2964" t="s">
        <v>8269</v>
      </c>
    </row>
    <row r="2965" spans="1:17" ht="59" x14ac:dyDescent="0.7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0">
        <f t="shared" si="138"/>
        <v>42157.470185185186</v>
      </c>
      <c r="L2965" s="10">
        <f t="shared" si="139"/>
        <v>42187.470185185186</v>
      </c>
      <c r="M2965">
        <f t="shared" si="140"/>
        <v>2015</v>
      </c>
      <c r="N2965" t="b">
        <v>0</v>
      </c>
      <c r="O2965">
        <v>98</v>
      </c>
      <c r="P2965" t="b">
        <v>1</v>
      </c>
      <c r="Q2965" t="s">
        <v>8269</v>
      </c>
    </row>
    <row r="2966" spans="1:17" ht="44.25" x14ac:dyDescent="0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0">
        <f t="shared" si="138"/>
        <v>41827.909942129627</v>
      </c>
      <c r="L2966" s="10">
        <f t="shared" si="139"/>
        <v>41857.897222222222</v>
      </c>
      <c r="M2966">
        <f t="shared" si="140"/>
        <v>2014</v>
      </c>
      <c r="N2966" t="b">
        <v>0</v>
      </c>
      <c r="O2966">
        <v>196</v>
      </c>
      <c r="P2966" t="b">
        <v>1</v>
      </c>
      <c r="Q2966" t="s">
        <v>8269</v>
      </c>
    </row>
    <row r="2967" spans="1:17" ht="59" x14ac:dyDescent="0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0">
        <f t="shared" si="138"/>
        <v>42162.729548611111</v>
      </c>
      <c r="L2967" s="10">
        <f t="shared" si="139"/>
        <v>42192.729548611111</v>
      </c>
      <c r="M2967">
        <f t="shared" si="140"/>
        <v>2015</v>
      </c>
      <c r="N2967" t="b">
        <v>0</v>
      </c>
      <c r="O2967">
        <v>39</v>
      </c>
      <c r="P2967" t="b">
        <v>1</v>
      </c>
      <c r="Q2967" t="s">
        <v>8269</v>
      </c>
    </row>
    <row r="2968" spans="1:17" ht="44.25" x14ac:dyDescent="0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0">
        <f t="shared" si="138"/>
        <v>42233.738564814819</v>
      </c>
      <c r="L2968" s="10">
        <f t="shared" si="139"/>
        <v>42263.738564814819</v>
      </c>
      <c r="M2968">
        <f t="shared" si="140"/>
        <v>2015</v>
      </c>
      <c r="N2968" t="b">
        <v>0</v>
      </c>
      <c r="O2968">
        <v>128</v>
      </c>
      <c r="P2968" t="b">
        <v>1</v>
      </c>
      <c r="Q2968" t="s">
        <v>8269</v>
      </c>
    </row>
    <row r="2969" spans="1:17" ht="44.25" x14ac:dyDescent="0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0">
        <f t="shared" si="138"/>
        <v>42042.197824074072</v>
      </c>
      <c r="L2969" s="10">
        <f t="shared" si="139"/>
        <v>42072.156157407408</v>
      </c>
      <c r="M2969">
        <f t="shared" si="140"/>
        <v>2015</v>
      </c>
      <c r="N2969" t="b">
        <v>0</v>
      </c>
      <c r="O2969">
        <v>71</v>
      </c>
      <c r="P2969" t="b">
        <v>1</v>
      </c>
      <c r="Q2969" t="s">
        <v>8269</v>
      </c>
    </row>
    <row r="2970" spans="1:17" ht="29.5" x14ac:dyDescent="0.7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0">
        <f t="shared" si="138"/>
        <v>42585.523842592593</v>
      </c>
      <c r="L2970" s="10">
        <f t="shared" si="139"/>
        <v>42599.165972222225</v>
      </c>
      <c r="M2970">
        <f t="shared" si="140"/>
        <v>2016</v>
      </c>
      <c r="N2970" t="b">
        <v>0</v>
      </c>
      <c r="O2970">
        <v>47</v>
      </c>
      <c r="P2970" t="b">
        <v>1</v>
      </c>
      <c r="Q2970" t="s">
        <v>8269</v>
      </c>
    </row>
    <row r="2971" spans="1:17" ht="44.25" x14ac:dyDescent="0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0">
        <f t="shared" si="138"/>
        <v>42097.786493055552</v>
      </c>
      <c r="L2971" s="10">
        <f t="shared" si="139"/>
        <v>42127.952083333337</v>
      </c>
      <c r="M2971">
        <f t="shared" si="140"/>
        <v>2015</v>
      </c>
      <c r="N2971" t="b">
        <v>0</v>
      </c>
      <c r="O2971">
        <v>17</v>
      </c>
      <c r="P2971" t="b">
        <v>1</v>
      </c>
      <c r="Q2971" t="s">
        <v>8269</v>
      </c>
    </row>
    <row r="2972" spans="1:17" ht="44.25" x14ac:dyDescent="0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0">
        <f t="shared" si="138"/>
        <v>41808.669571759259</v>
      </c>
      <c r="L2972" s="10">
        <f t="shared" si="139"/>
        <v>41838.669571759259</v>
      </c>
      <c r="M2972">
        <f t="shared" si="140"/>
        <v>2014</v>
      </c>
      <c r="N2972" t="b">
        <v>0</v>
      </c>
      <c r="O2972">
        <v>91</v>
      </c>
      <c r="P2972" t="b">
        <v>1</v>
      </c>
      <c r="Q2972" t="s">
        <v>8269</v>
      </c>
    </row>
    <row r="2973" spans="1:17" ht="44.25" x14ac:dyDescent="0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0">
        <f t="shared" si="138"/>
        <v>41852.658310185187</v>
      </c>
      <c r="L2973" s="10">
        <f t="shared" si="139"/>
        <v>41882.658310185187</v>
      </c>
      <c r="M2973">
        <f t="shared" si="140"/>
        <v>2014</v>
      </c>
      <c r="N2973" t="b">
        <v>0</v>
      </c>
      <c r="O2973">
        <v>43</v>
      </c>
      <c r="P2973" t="b">
        <v>1</v>
      </c>
      <c r="Q2973" t="s">
        <v>8269</v>
      </c>
    </row>
    <row r="2974" spans="1:17" ht="29.5" x14ac:dyDescent="0.7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0">
        <f t="shared" si="138"/>
        <v>42694.110185185185</v>
      </c>
      <c r="L2974" s="10">
        <f t="shared" si="139"/>
        <v>42709.041666666672</v>
      </c>
      <c r="M2974">
        <f t="shared" si="140"/>
        <v>2016</v>
      </c>
      <c r="N2974" t="b">
        <v>0</v>
      </c>
      <c r="O2974">
        <v>17</v>
      </c>
      <c r="P2974" t="b">
        <v>1</v>
      </c>
      <c r="Q2974" t="s">
        <v>8269</v>
      </c>
    </row>
    <row r="2975" spans="1:17" ht="44.25" x14ac:dyDescent="0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0">
        <f t="shared" si="138"/>
        <v>42341.818379629629</v>
      </c>
      <c r="L2975" s="10">
        <f t="shared" si="139"/>
        <v>42370.166666666672</v>
      </c>
      <c r="M2975">
        <f t="shared" si="140"/>
        <v>2016</v>
      </c>
      <c r="N2975" t="b">
        <v>0</v>
      </c>
      <c r="O2975">
        <v>33</v>
      </c>
      <c r="P2975" t="b">
        <v>1</v>
      </c>
      <c r="Q2975" t="s">
        <v>8269</v>
      </c>
    </row>
    <row r="2976" spans="1:17" ht="59" x14ac:dyDescent="0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0">
        <f t="shared" si="138"/>
        <v>41880.061006944445</v>
      </c>
      <c r="L2976" s="10">
        <f t="shared" si="139"/>
        <v>41908.065972222219</v>
      </c>
      <c r="M2976">
        <f t="shared" si="140"/>
        <v>2014</v>
      </c>
      <c r="N2976" t="b">
        <v>0</v>
      </c>
      <c r="O2976">
        <v>87</v>
      </c>
      <c r="P2976" t="b">
        <v>1</v>
      </c>
      <c r="Q2976" t="s">
        <v>8269</v>
      </c>
    </row>
    <row r="2977" spans="1:17" ht="44.25" x14ac:dyDescent="0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0">
        <f t="shared" si="138"/>
        <v>41941.683865740742</v>
      </c>
      <c r="L2977" s="10">
        <f t="shared" si="139"/>
        <v>41970.125</v>
      </c>
      <c r="M2977">
        <f t="shared" si="140"/>
        <v>2014</v>
      </c>
      <c r="N2977" t="b">
        <v>0</v>
      </c>
      <c r="O2977">
        <v>113</v>
      </c>
      <c r="P2977" t="b">
        <v>1</v>
      </c>
      <c r="Q2977" t="s">
        <v>8269</v>
      </c>
    </row>
    <row r="2978" spans="1:17" ht="44.25" x14ac:dyDescent="0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0">
        <f t="shared" si="138"/>
        <v>42425.730671296296</v>
      </c>
      <c r="L2978" s="10">
        <f t="shared" si="139"/>
        <v>42442.5</v>
      </c>
      <c r="M2978">
        <f t="shared" si="140"/>
        <v>2016</v>
      </c>
      <c r="N2978" t="b">
        <v>0</v>
      </c>
      <c r="O2978">
        <v>14</v>
      </c>
      <c r="P2978" t="b">
        <v>1</v>
      </c>
      <c r="Q2978" t="s">
        <v>8269</v>
      </c>
    </row>
    <row r="2979" spans="1:17" ht="59" x14ac:dyDescent="0.7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0">
        <f t="shared" si="138"/>
        <v>42026.88118055556</v>
      </c>
      <c r="L2979" s="10">
        <f t="shared" si="139"/>
        <v>42086.093055555553</v>
      </c>
      <c r="M2979">
        <f t="shared" si="140"/>
        <v>2015</v>
      </c>
      <c r="N2979" t="b">
        <v>0</v>
      </c>
      <c r="O2979">
        <v>30</v>
      </c>
      <c r="P2979" t="b">
        <v>1</v>
      </c>
      <c r="Q2979" t="s">
        <v>8269</v>
      </c>
    </row>
    <row r="2980" spans="1:17" ht="59" x14ac:dyDescent="0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0">
        <f t="shared" si="138"/>
        <v>41922.640590277777</v>
      </c>
      <c r="L2980" s="10">
        <f t="shared" si="139"/>
        <v>41932.249305555553</v>
      </c>
      <c r="M2980">
        <f t="shared" si="140"/>
        <v>2014</v>
      </c>
      <c r="N2980" t="b">
        <v>0</v>
      </c>
      <c r="O2980">
        <v>16</v>
      </c>
      <c r="P2980" t="b">
        <v>1</v>
      </c>
      <c r="Q2980" t="s">
        <v>8269</v>
      </c>
    </row>
    <row r="2981" spans="1:17" ht="44.25" x14ac:dyDescent="0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0">
        <f t="shared" si="138"/>
        <v>41993.824340277773</v>
      </c>
      <c r="L2981" s="10">
        <f t="shared" si="139"/>
        <v>42010.25</v>
      </c>
      <c r="M2981">
        <f t="shared" si="140"/>
        <v>2015</v>
      </c>
      <c r="N2981" t="b">
        <v>0</v>
      </c>
      <c r="O2981">
        <v>46</v>
      </c>
      <c r="P2981" t="b">
        <v>1</v>
      </c>
      <c r="Q2981" t="s">
        <v>8269</v>
      </c>
    </row>
    <row r="2982" spans="1:17" ht="44.25" x14ac:dyDescent="0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0">
        <f t="shared" si="138"/>
        <v>42219.915856481486</v>
      </c>
      <c r="L2982" s="10">
        <f t="shared" si="139"/>
        <v>42240.083333333328</v>
      </c>
      <c r="M2982">
        <f t="shared" si="140"/>
        <v>2015</v>
      </c>
      <c r="N2982" t="b">
        <v>0</v>
      </c>
      <c r="O2982">
        <v>24</v>
      </c>
      <c r="P2982" t="b">
        <v>1</v>
      </c>
      <c r="Q2982" t="s">
        <v>8269</v>
      </c>
    </row>
    <row r="2983" spans="1:17" ht="59" x14ac:dyDescent="0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0">
        <f t="shared" si="138"/>
        <v>42225.559675925921</v>
      </c>
      <c r="L2983" s="10">
        <f t="shared" si="139"/>
        <v>42270.559675925921</v>
      </c>
      <c r="M2983">
        <f t="shared" si="140"/>
        <v>2015</v>
      </c>
      <c r="N2983" t="b">
        <v>1</v>
      </c>
      <c r="O2983">
        <v>97</v>
      </c>
      <c r="P2983" t="b">
        <v>1</v>
      </c>
      <c r="Q2983" t="s">
        <v>8301</v>
      </c>
    </row>
    <row r="2984" spans="1:17" ht="44.25" x14ac:dyDescent="0.7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0">
        <f t="shared" si="138"/>
        <v>42381.686840277776</v>
      </c>
      <c r="L2984" s="10">
        <f t="shared" si="139"/>
        <v>42411.686840277776</v>
      </c>
      <c r="M2984">
        <f t="shared" si="140"/>
        <v>2016</v>
      </c>
      <c r="N2984" t="b">
        <v>1</v>
      </c>
      <c r="O2984">
        <v>59</v>
      </c>
      <c r="P2984" t="b">
        <v>1</v>
      </c>
      <c r="Q2984" t="s">
        <v>8301</v>
      </c>
    </row>
    <row r="2985" spans="1:17" ht="44.25" x14ac:dyDescent="0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0">
        <f t="shared" si="138"/>
        <v>41894.632361111115</v>
      </c>
      <c r="L2985" s="10">
        <f t="shared" si="139"/>
        <v>41954.674027777779</v>
      </c>
      <c r="M2985">
        <f t="shared" si="140"/>
        <v>2014</v>
      </c>
      <c r="N2985" t="b">
        <v>1</v>
      </c>
      <c r="O2985">
        <v>1095</v>
      </c>
      <c r="P2985" t="b">
        <v>1</v>
      </c>
      <c r="Q2985" t="s">
        <v>8301</v>
      </c>
    </row>
    <row r="2986" spans="1:17" ht="59" x14ac:dyDescent="0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0">
        <f t="shared" si="138"/>
        <v>42576.278715277775</v>
      </c>
      <c r="L2986" s="10">
        <f t="shared" si="139"/>
        <v>42606.278715277775</v>
      </c>
      <c r="M2986">
        <f t="shared" si="140"/>
        <v>2016</v>
      </c>
      <c r="N2986" t="b">
        <v>1</v>
      </c>
      <c r="O2986">
        <v>218</v>
      </c>
      <c r="P2986" t="b">
        <v>1</v>
      </c>
      <c r="Q2986" t="s">
        <v>8301</v>
      </c>
    </row>
    <row r="2987" spans="1:17" ht="59" x14ac:dyDescent="0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0">
        <f t="shared" si="138"/>
        <v>42654.973703703698</v>
      </c>
      <c r="L2987" s="10">
        <f t="shared" si="139"/>
        <v>42674.166666666672</v>
      </c>
      <c r="M2987">
        <f t="shared" si="140"/>
        <v>2016</v>
      </c>
      <c r="N2987" t="b">
        <v>0</v>
      </c>
      <c r="O2987">
        <v>111</v>
      </c>
      <c r="P2987" t="b">
        <v>1</v>
      </c>
      <c r="Q2987" t="s">
        <v>8301</v>
      </c>
    </row>
    <row r="2988" spans="1:17" ht="44.25" x14ac:dyDescent="0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0">
        <f t="shared" si="138"/>
        <v>42431.500069444446</v>
      </c>
      <c r="L2988" s="10">
        <f t="shared" si="139"/>
        <v>42491.458402777775</v>
      </c>
      <c r="M2988">
        <f t="shared" si="140"/>
        <v>2016</v>
      </c>
      <c r="N2988" t="b">
        <v>0</v>
      </c>
      <c r="O2988">
        <v>56</v>
      </c>
      <c r="P2988" t="b">
        <v>1</v>
      </c>
      <c r="Q2988" t="s">
        <v>8301</v>
      </c>
    </row>
    <row r="2989" spans="1:17" ht="59" x14ac:dyDescent="0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0">
        <f t="shared" si="138"/>
        <v>42627.307303240741</v>
      </c>
      <c r="L2989" s="10">
        <f t="shared" si="139"/>
        <v>42656</v>
      </c>
      <c r="M2989">
        <f t="shared" si="140"/>
        <v>2016</v>
      </c>
      <c r="N2989" t="b">
        <v>0</v>
      </c>
      <c r="O2989">
        <v>265</v>
      </c>
      <c r="P2989" t="b">
        <v>1</v>
      </c>
      <c r="Q2989" t="s">
        <v>8301</v>
      </c>
    </row>
    <row r="2990" spans="1:17" ht="44.25" x14ac:dyDescent="0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0">
        <f t="shared" si="138"/>
        <v>42511.362048611118</v>
      </c>
      <c r="L2990" s="10">
        <f t="shared" si="139"/>
        <v>42541.362048611118</v>
      </c>
      <c r="M2990">
        <f t="shared" si="140"/>
        <v>2016</v>
      </c>
      <c r="N2990" t="b">
        <v>0</v>
      </c>
      <c r="O2990">
        <v>28</v>
      </c>
      <c r="P2990" t="b">
        <v>1</v>
      </c>
      <c r="Q2990" t="s">
        <v>8301</v>
      </c>
    </row>
    <row r="2991" spans="1:17" x14ac:dyDescent="0.7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0">
        <f t="shared" si="138"/>
        <v>42337.02039351852</v>
      </c>
      <c r="L2991" s="10">
        <f t="shared" si="139"/>
        <v>42359.207638888889</v>
      </c>
      <c r="M2991">
        <f t="shared" si="140"/>
        <v>2015</v>
      </c>
      <c r="N2991" t="b">
        <v>0</v>
      </c>
      <c r="O2991">
        <v>364</v>
      </c>
      <c r="P2991" t="b">
        <v>1</v>
      </c>
      <c r="Q2991" t="s">
        <v>8301</v>
      </c>
    </row>
    <row r="2992" spans="1:17" ht="44.25" x14ac:dyDescent="0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0">
        <f t="shared" si="138"/>
        <v>42341.57430555555</v>
      </c>
      <c r="L2992" s="10">
        <f t="shared" si="139"/>
        <v>42376.57430555555</v>
      </c>
      <c r="M2992">
        <f t="shared" si="140"/>
        <v>2016</v>
      </c>
      <c r="N2992" t="b">
        <v>0</v>
      </c>
      <c r="O2992">
        <v>27</v>
      </c>
      <c r="P2992" t="b">
        <v>1</v>
      </c>
      <c r="Q2992" t="s">
        <v>8301</v>
      </c>
    </row>
    <row r="2993" spans="1:17" ht="44.25" x14ac:dyDescent="0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0">
        <f t="shared" si="138"/>
        <v>42740.837152777778</v>
      </c>
      <c r="L2993" s="10">
        <f t="shared" si="139"/>
        <v>42762.837152777778</v>
      </c>
      <c r="M2993">
        <f t="shared" si="140"/>
        <v>2017</v>
      </c>
      <c r="N2993" t="b">
        <v>0</v>
      </c>
      <c r="O2993">
        <v>93</v>
      </c>
      <c r="P2993" t="b">
        <v>1</v>
      </c>
      <c r="Q2993" t="s">
        <v>8301</v>
      </c>
    </row>
    <row r="2994" spans="1:17" ht="44.25" x14ac:dyDescent="0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0">
        <f t="shared" si="138"/>
        <v>42622.767476851848</v>
      </c>
      <c r="L2994" s="10">
        <f t="shared" si="139"/>
        <v>42652.767476851848</v>
      </c>
      <c r="M2994">
        <f t="shared" si="140"/>
        <v>2016</v>
      </c>
      <c r="N2994" t="b">
        <v>0</v>
      </c>
      <c r="O2994">
        <v>64</v>
      </c>
      <c r="P2994" t="b">
        <v>1</v>
      </c>
      <c r="Q2994" t="s">
        <v>8301</v>
      </c>
    </row>
    <row r="2995" spans="1:17" x14ac:dyDescent="0.7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0">
        <f t="shared" si="138"/>
        <v>42390.838738425926</v>
      </c>
      <c r="L2995" s="10">
        <f t="shared" si="139"/>
        <v>42420.838738425926</v>
      </c>
      <c r="M2995">
        <f t="shared" si="140"/>
        <v>2016</v>
      </c>
      <c r="N2995" t="b">
        <v>0</v>
      </c>
      <c r="O2995">
        <v>22</v>
      </c>
      <c r="P2995" t="b">
        <v>1</v>
      </c>
      <c r="Q2995" t="s">
        <v>8301</v>
      </c>
    </row>
    <row r="2996" spans="1:17" ht="44.25" x14ac:dyDescent="0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0">
        <f t="shared" si="138"/>
        <v>41885.478842592594</v>
      </c>
      <c r="L2996" s="10">
        <f t="shared" si="139"/>
        <v>41915.478842592594</v>
      </c>
      <c r="M2996">
        <f t="shared" si="140"/>
        <v>2014</v>
      </c>
      <c r="N2996" t="b">
        <v>0</v>
      </c>
      <c r="O2996">
        <v>59</v>
      </c>
      <c r="P2996" t="b">
        <v>1</v>
      </c>
      <c r="Q2996" t="s">
        <v>8301</v>
      </c>
    </row>
    <row r="2997" spans="1:17" ht="44.25" x14ac:dyDescent="0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0">
        <f t="shared" si="138"/>
        <v>42724.665173611109</v>
      </c>
      <c r="L2997" s="10">
        <f t="shared" si="139"/>
        <v>42754.665173611109</v>
      </c>
      <c r="M2997">
        <f t="shared" si="140"/>
        <v>2017</v>
      </c>
      <c r="N2997" t="b">
        <v>0</v>
      </c>
      <c r="O2997">
        <v>249</v>
      </c>
      <c r="P2997" t="b">
        <v>1</v>
      </c>
      <c r="Q2997" t="s">
        <v>8301</v>
      </c>
    </row>
    <row r="2998" spans="1:17" ht="29.5" x14ac:dyDescent="0.7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0">
        <f t="shared" si="138"/>
        <v>42090.912500000006</v>
      </c>
      <c r="L2998" s="10">
        <f t="shared" si="139"/>
        <v>42150.912500000006</v>
      </c>
      <c r="M2998">
        <f t="shared" si="140"/>
        <v>2015</v>
      </c>
      <c r="N2998" t="b">
        <v>0</v>
      </c>
      <c r="O2998">
        <v>392</v>
      </c>
      <c r="P2998" t="b">
        <v>1</v>
      </c>
      <c r="Q2998" t="s">
        <v>8301</v>
      </c>
    </row>
    <row r="2999" spans="1:17" ht="44.25" x14ac:dyDescent="0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0">
        <f t="shared" si="138"/>
        <v>42775.733715277776</v>
      </c>
      <c r="L2999" s="10">
        <f t="shared" si="139"/>
        <v>42793.207638888889</v>
      </c>
      <c r="M2999">
        <f t="shared" si="140"/>
        <v>2017</v>
      </c>
      <c r="N2999" t="b">
        <v>0</v>
      </c>
      <c r="O2999">
        <v>115</v>
      </c>
      <c r="P2999" t="b">
        <v>1</v>
      </c>
      <c r="Q2999" t="s">
        <v>8301</v>
      </c>
    </row>
    <row r="3000" spans="1:17" ht="44.25" x14ac:dyDescent="0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0">
        <f t="shared" si="138"/>
        <v>41778.193622685183</v>
      </c>
      <c r="L3000" s="10">
        <f t="shared" si="139"/>
        <v>41806.184027777781</v>
      </c>
      <c r="M3000">
        <f t="shared" si="140"/>
        <v>2014</v>
      </c>
      <c r="N3000" t="b">
        <v>0</v>
      </c>
      <c r="O3000">
        <v>433</v>
      </c>
      <c r="P3000" t="b">
        <v>1</v>
      </c>
      <c r="Q3000" t="s">
        <v>8301</v>
      </c>
    </row>
    <row r="3001" spans="1:17" ht="44.25" x14ac:dyDescent="0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0">
        <f t="shared" si="138"/>
        <v>42780.740277777775</v>
      </c>
      <c r="L3001" s="10">
        <f t="shared" si="139"/>
        <v>42795.083333333328</v>
      </c>
      <c r="M3001">
        <f t="shared" si="140"/>
        <v>2017</v>
      </c>
      <c r="N3001" t="b">
        <v>0</v>
      </c>
      <c r="O3001">
        <v>20</v>
      </c>
      <c r="P3001" t="b">
        <v>1</v>
      </c>
      <c r="Q3001" t="s">
        <v>8301</v>
      </c>
    </row>
    <row r="3002" spans="1:17" ht="44.25" x14ac:dyDescent="0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0">
        <f t="shared" si="138"/>
        <v>42752.827199074076</v>
      </c>
      <c r="L3002" s="10">
        <f t="shared" si="139"/>
        <v>42766.75</v>
      </c>
      <c r="M3002">
        <f t="shared" si="140"/>
        <v>2017</v>
      </c>
      <c r="N3002" t="b">
        <v>0</v>
      </c>
      <c r="O3002">
        <v>8</v>
      </c>
      <c r="P3002" t="b">
        <v>1</v>
      </c>
      <c r="Q3002" t="s">
        <v>8301</v>
      </c>
    </row>
    <row r="3003" spans="1:17" ht="44.25" x14ac:dyDescent="0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0">
        <f t="shared" si="138"/>
        <v>42534.895625000005</v>
      </c>
      <c r="L3003" s="10">
        <f t="shared" si="139"/>
        <v>42564.895625000005</v>
      </c>
      <c r="M3003">
        <f t="shared" si="140"/>
        <v>2016</v>
      </c>
      <c r="N3003" t="b">
        <v>0</v>
      </c>
      <c r="O3003">
        <v>175</v>
      </c>
      <c r="P3003" t="b">
        <v>1</v>
      </c>
      <c r="Q3003" t="s">
        <v>8301</v>
      </c>
    </row>
    <row r="3004" spans="1:17" ht="29.5" x14ac:dyDescent="0.7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0">
        <f t="shared" si="138"/>
        <v>41239.83625</v>
      </c>
      <c r="L3004" s="10">
        <f t="shared" si="139"/>
        <v>41269.83625</v>
      </c>
      <c r="M3004">
        <f t="shared" si="140"/>
        <v>2012</v>
      </c>
      <c r="N3004" t="b">
        <v>0</v>
      </c>
      <c r="O3004">
        <v>104</v>
      </c>
      <c r="P3004" t="b">
        <v>1</v>
      </c>
      <c r="Q3004" t="s">
        <v>8301</v>
      </c>
    </row>
    <row r="3005" spans="1:17" ht="44.25" x14ac:dyDescent="0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0">
        <f t="shared" si="138"/>
        <v>42398.849259259259</v>
      </c>
      <c r="L3005" s="10">
        <f t="shared" si="139"/>
        <v>42430.249305555553</v>
      </c>
      <c r="M3005">
        <f t="shared" si="140"/>
        <v>2016</v>
      </c>
      <c r="N3005" t="b">
        <v>0</v>
      </c>
      <c r="O3005">
        <v>17</v>
      </c>
      <c r="P3005" t="b">
        <v>1</v>
      </c>
      <c r="Q3005" t="s">
        <v>8301</v>
      </c>
    </row>
    <row r="3006" spans="1:17" ht="59" x14ac:dyDescent="0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0">
        <f t="shared" si="138"/>
        <v>41928.881064814814</v>
      </c>
      <c r="L3006" s="10">
        <f t="shared" si="139"/>
        <v>41958.922731481478</v>
      </c>
      <c r="M3006">
        <f t="shared" si="140"/>
        <v>2014</v>
      </c>
      <c r="N3006" t="b">
        <v>0</v>
      </c>
      <c r="O3006">
        <v>277</v>
      </c>
      <c r="P3006" t="b">
        <v>1</v>
      </c>
      <c r="Q3006" t="s">
        <v>8301</v>
      </c>
    </row>
    <row r="3007" spans="1:17" ht="59" x14ac:dyDescent="0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0">
        <f t="shared" si="138"/>
        <v>41888.674826388888</v>
      </c>
      <c r="L3007" s="10">
        <f t="shared" si="139"/>
        <v>41918.674826388888</v>
      </c>
      <c r="M3007">
        <f t="shared" si="140"/>
        <v>2014</v>
      </c>
      <c r="N3007" t="b">
        <v>0</v>
      </c>
      <c r="O3007">
        <v>118</v>
      </c>
      <c r="P3007" t="b">
        <v>1</v>
      </c>
      <c r="Q3007" t="s">
        <v>8301</v>
      </c>
    </row>
    <row r="3008" spans="1:17" ht="29.5" x14ac:dyDescent="0.7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0">
        <f t="shared" si="138"/>
        <v>41957.756840277783</v>
      </c>
      <c r="L3008" s="10">
        <f t="shared" si="139"/>
        <v>41987.756840277783</v>
      </c>
      <c r="M3008">
        <f t="shared" si="140"/>
        <v>2014</v>
      </c>
      <c r="N3008" t="b">
        <v>0</v>
      </c>
      <c r="O3008">
        <v>97</v>
      </c>
      <c r="P3008" t="b">
        <v>1</v>
      </c>
      <c r="Q3008" t="s">
        <v>8301</v>
      </c>
    </row>
    <row r="3009" spans="1:17" ht="29.5" x14ac:dyDescent="0.7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0">
        <f t="shared" si="138"/>
        <v>42098.216238425928</v>
      </c>
      <c r="L3009" s="10">
        <f t="shared" si="139"/>
        <v>42119.216238425928</v>
      </c>
      <c r="M3009">
        <f t="shared" si="140"/>
        <v>2015</v>
      </c>
      <c r="N3009" t="b">
        <v>0</v>
      </c>
      <c r="O3009">
        <v>20</v>
      </c>
      <c r="P3009" t="b">
        <v>1</v>
      </c>
      <c r="Q3009" t="s">
        <v>8301</v>
      </c>
    </row>
    <row r="3010" spans="1:17" ht="44.25" x14ac:dyDescent="0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0">
        <f t="shared" si="138"/>
        <v>42360.212025462963</v>
      </c>
      <c r="L3010" s="10">
        <f t="shared" si="139"/>
        <v>42390.212025462963</v>
      </c>
      <c r="M3010">
        <f t="shared" si="140"/>
        <v>2016</v>
      </c>
      <c r="N3010" t="b">
        <v>0</v>
      </c>
      <c r="O3010">
        <v>26</v>
      </c>
      <c r="P3010" t="b">
        <v>1</v>
      </c>
      <c r="Q3010" t="s">
        <v>8301</v>
      </c>
    </row>
    <row r="3011" spans="1:17" ht="44.25" x14ac:dyDescent="0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0">
        <f t="shared" ref="K3011:K3074" si="141">(((J3011/60)/60)/24)+DATE(1970,1,1)</f>
        <v>41939.569907407407</v>
      </c>
      <c r="L3011" s="10">
        <f t="shared" ref="L3011:L3074" si="142">(((I3011/60)/60)/24)+DATE(1970,1,1)</f>
        <v>41969.611574074079</v>
      </c>
      <c r="M3011">
        <f t="shared" ref="M3011:M3074" si="143">YEAR(L3011)</f>
        <v>2014</v>
      </c>
      <c r="N3011" t="b">
        <v>0</v>
      </c>
      <c r="O3011">
        <v>128</v>
      </c>
      <c r="P3011" t="b">
        <v>1</v>
      </c>
      <c r="Q3011" t="s">
        <v>8301</v>
      </c>
    </row>
    <row r="3012" spans="1:17" ht="44.25" x14ac:dyDescent="0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0">
        <f t="shared" si="141"/>
        <v>41996.832395833335</v>
      </c>
      <c r="L3012" s="10">
        <f t="shared" si="142"/>
        <v>42056.832395833335</v>
      </c>
      <c r="M3012">
        <f t="shared" si="143"/>
        <v>2015</v>
      </c>
      <c r="N3012" t="b">
        <v>0</v>
      </c>
      <c r="O3012">
        <v>15</v>
      </c>
      <c r="P3012" t="b">
        <v>1</v>
      </c>
      <c r="Q3012" t="s">
        <v>8301</v>
      </c>
    </row>
    <row r="3013" spans="1:17" ht="44.25" x14ac:dyDescent="0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0">
        <f t="shared" si="141"/>
        <v>42334.468935185185</v>
      </c>
      <c r="L3013" s="10">
        <f t="shared" si="142"/>
        <v>42361.957638888889</v>
      </c>
      <c r="M3013">
        <f t="shared" si="143"/>
        <v>2015</v>
      </c>
      <c r="N3013" t="b">
        <v>0</v>
      </c>
      <c r="O3013">
        <v>25</v>
      </c>
      <c r="P3013" t="b">
        <v>1</v>
      </c>
      <c r="Q3013" t="s">
        <v>8301</v>
      </c>
    </row>
    <row r="3014" spans="1:17" ht="44.25" x14ac:dyDescent="0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0">
        <f t="shared" si="141"/>
        <v>42024.702893518523</v>
      </c>
      <c r="L3014" s="10">
        <f t="shared" si="142"/>
        <v>42045.702893518523</v>
      </c>
      <c r="M3014">
        <f t="shared" si="143"/>
        <v>2015</v>
      </c>
      <c r="N3014" t="b">
        <v>0</v>
      </c>
      <c r="O3014">
        <v>55</v>
      </c>
      <c r="P3014" t="b">
        <v>1</v>
      </c>
      <c r="Q3014" t="s">
        <v>8301</v>
      </c>
    </row>
    <row r="3015" spans="1:17" ht="44.25" x14ac:dyDescent="0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0">
        <f t="shared" si="141"/>
        <v>42146.836215277777</v>
      </c>
      <c r="L3015" s="10">
        <f t="shared" si="142"/>
        <v>42176.836215277777</v>
      </c>
      <c r="M3015">
        <f t="shared" si="143"/>
        <v>2015</v>
      </c>
      <c r="N3015" t="b">
        <v>0</v>
      </c>
      <c r="O3015">
        <v>107</v>
      </c>
      <c r="P3015" t="b">
        <v>1</v>
      </c>
      <c r="Q3015" t="s">
        <v>8301</v>
      </c>
    </row>
    <row r="3016" spans="1:17" ht="44.25" x14ac:dyDescent="0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0">
        <f t="shared" si="141"/>
        <v>41920.123611111114</v>
      </c>
      <c r="L3016" s="10">
        <f t="shared" si="142"/>
        <v>41948.208333333336</v>
      </c>
      <c r="M3016">
        <f t="shared" si="143"/>
        <v>2014</v>
      </c>
      <c r="N3016" t="b">
        <v>0</v>
      </c>
      <c r="O3016">
        <v>557</v>
      </c>
      <c r="P3016" t="b">
        <v>1</v>
      </c>
      <c r="Q3016" t="s">
        <v>8301</v>
      </c>
    </row>
    <row r="3017" spans="1:17" ht="44.25" x14ac:dyDescent="0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0">
        <f t="shared" si="141"/>
        <v>41785.72729166667</v>
      </c>
      <c r="L3017" s="10">
        <f t="shared" si="142"/>
        <v>41801.166666666664</v>
      </c>
      <c r="M3017">
        <f t="shared" si="143"/>
        <v>2014</v>
      </c>
      <c r="N3017" t="b">
        <v>0</v>
      </c>
      <c r="O3017">
        <v>40</v>
      </c>
      <c r="P3017" t="b">
        <v>1</v>
      </c>
      <c r="Q3017" t="s">
        <v>8301</v>
      </c>
    </row>
    <row r="3018" spans="1:17" ht="59" x14ac:dyDescent="0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0">
        <f t="shared" si="141"/>
        <v>41778.548055555555</v>
      </c>
      <c r="L3018" s="10">
        <f t="shared" si="142"/>
        <v>41838.548055555555</v>
      </c>
      <c r="M3018">
        <f t="shared" si="143"/>
        <v>2014</v>
      </c>
      <c r="N3018" t="b">
        <v>0</v>
      </c>
      <c r="O3018">
        <v>36</v>
      </c>
      <c r="P3018" t="b">
        <v>1</v>
      </c>
      <c r="Q3018" t="s">
        <v>8301</v>
      </c>
    </row>
    <row r="3019" spans="1:17" ht="44.25" x14ac:dyDescent="0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0">
        <f t="shared" si="141"/>
        <v>41841.850034722222</v>
      </c>
      <c r="L3019" s="10">
        <f t="shared" si="142"/>
        <v>41871.850034722222</v>
      </c>
      <c r="M3019">
        <f t="shared" si="143"/>
        <v>2014</v>
      </c>
      <c r="N3019" t="b">
        <v>0</v>
      </c>
      <c r="O3019">
        <v>159</v>
      </c>
      <c r="P3019" t="b">
        <v>1</v>
      </c>
      <c r="Q3019" t="s">
        <v>8301</v>
      </c>
    </row>
    <row r="3020" spans="1:17" ht="44.25" x14ac:dyDescent="0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0">
        <f t="shared" si="141"/>
        <v>42163.29833333334</v>
      </c>
      <c r="L3020" s="10">
        <f t="shared" si="142"/>
        <v>42205.916666666672</v>
      </c>
      <c r="M3020">
        <f t="shared" si="143"/>
        <v>2015</v>
      </c>
      <c r="N3020" t="b">
        <v>0</v>
      </c>
      <c r="O3020">
        <v>41</v>
      </c>
      <c r="P3020" t="b">
        <v>1</v>
      </c>
      <c r="Q3020" t="s">
        <v>8301</v>
      </c>
    </row>
    <row r="3021" spans="1:17" ht="44.25" x14ac:dyDescent="0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0">
        <f t="shared" si="141"/>
        <v>41758.833564814813</v>
      </c>
      <c r="L3021" s="10">
        <f t="shared" si="142"/>
        <v>41786.125</v>
      </c>
      <c r="M3021">
        <f t="shared" si="143"/>
        <v>2014</v>
      </c>
      <c r="N3021" t="b">
        <v>0</v>
      </c>
      <c r="O3021">
        <v>226</v>
      </c>
      <c r="P3021" t="b">
        <v>1</v>
      </c>
      <c r="Q3021" t="s">
        <v>8301</v>
      </c>
    </row>
    <row r="3022" spans="1:17" ht="59" x14ac:dyDescent="0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0">
        <f t="shared" si="141"/>
        <v>42170.846446759257</v>
      </c>
      <c r="L3022" s="10">
        <f t="shared" si="142"/>
        <v>42230.846446759257</v>
      </c>
      <c r="M3022">
        <f t="shared" si="143"/>
        <v>2015</v>
      </c>
      <c r="N3022" t="b">
        <v>0</v>
      </c>
      <c r="O3022">
        <v>30</v>
      </c>
      <c r="P3022" t="b">
        <v>1</v>
      </c>
      <c r="Q3022" t="s">
        <v>8301</v>
      </c>
    </row>
    <row r="3023" spans="1:17" ht="44.25" x14ac:dyDescent="0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0">
        <f t="shared" si="141"/>
        <v>42660.618854166663</v>
      </c>
      <c r="L3023" s="10">
        <f t="shared" si="142"/>
        <v>42696.249305555553</v>
      </c>
      <c r="M3023">
        <f t="shared" si="143"/>
        <v>2016</v>
      </c>
      <c r="N3023" t="b">
        <v>0</v>
      </c>
      <c r="O3023">
        <v>103</v>
      </c>
      <c r="P3023" t="b">
        <v>1</v>
      </c>
      <c r="Q3023" t="s">
        <v>8301</v>
      </c>
    </row>
    <row r="3024" spans="1:17" ht="44.25" x14ac:dyDescent="0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0">
        <f t="shared" si="141"/>
        <v>42564.95380787037</v>
      </c>
      <c r="L3024" s="10">
        <f t="shared" si="142"/>
        <v>42609.95380787037</v>
      </c>
      <c r="M3024">
        <f t="shared" si="143"/>
        <v>2016</v>
      </c>
      <c r="N3024" t="b">
        <v>0</v>
      </c>
      <c r="O3024">
        <v>62</v>
      </c>
      <c r="P3024" t="b">
        <v>1</v>
      </c>
      <c r="Q3024" t="s">
        <v>8301</v>
      </c>
    </row>
    <row r="3025" spans="1:17" ht="59" x14ac:dyDescent="0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0">
        <f t="shared" si="141"/>
        <v>42121.675763888896</v>
      </c>
      <c r="L3025" s="10">
        <f t="shared" si="142"/>
        <v>42166.675763888896</v>
      </c>
      <c r="M3025">
        <f t="shared" si="143"/>
        <v>2015</v>
      </c>
      <c r="N3025" t="b">
        <v>0</v>
      </c>
      <c r="O3025">
        <v>6</v>
      </c>
      <c r="P3025" t="b">
        <v>1</v>
      </c>
      <c r="Q3025" t="s">
        <v>8301</v>
      </c>
    </row>
    <row r="3026" spans="1:17" ht="44.25" x14ac:dyDescent="0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0">
        <f t="shared" si="141"/>
        <v>41158.993923611109</v>
      </c>
      <c r="L3026" s="10">
        <f t="shared" si="142"/>
        <v>41188.993923611109</v>
      </c>
      <c r="M3026">
        <f t="shared" si="143"/>
        <v>2012</v>
      </c>
      <c r="N3026" t="b">
        <v>0</v>
      </c>
      <c r="O3026">
        <v>182</v>
      </c>
      <c r="P3026" t="b">
        <v>1</v>
      </c>
      <c r="Q3026" t="s">
        <v>8301</v>
      </c>
    </row>
    <row r="3027" spans="1:17" ht="44.25" x14ac:dyDescent="0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0">
        <f t="shared" si="141"/>
        <v>41761.509409722225</v>
      </c>
      <c r="L3027" s="10">
        <f t="shared" si="142"/>
        <v>41789.666666666664</v>
      </c>
      <c r="M3027">
        <f t="shared" si="143"/>
        <v>2014</v>
      </c>
      <c r="N3027" t="b">
        <v>0</v>
      </c>
      <c r="O3027">
        <v>145</v>
      </c>
      <c r="P3027" t="b">
        <v>1</v>
      </c>
      <c r="Q3027" t="s">
        <v>8301</v>
      </c>
    </row>
    <row r="3028" spans="1:17" ht="59" x14ac:dyDescent="0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0">
        <f t="shared" si="141"/>
        <v>42783.459398148145</v>
      </c>
      <c r="L3028" s="10">
        <f t="shared" si="142"/>
        <v>42797.459398148145</v>
      </c>
      <c r="M3028">
        <f t="shared" si="143"/>
        <v>2017</v>
      </c>
      <c r="N3028" t="b">
        <v>0</v>
      </c>
      <c r="O3028">
        <v>25</v>
      </c>
      <c r="P3028" t="b">
        <v>1</v>
      </c>
      <c r="Q3028" t="s">
        <v>8301</v>
      </c>
    </row>
    <row r="3029" spans="1:17" ht="44.25" x14ac:dyDescent="0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0">
        <f t="shared" si="141"/>
        <v>42053.704293981486</v>
      </c>
      <c r="L3029" s="10">
        <f t="shared" si="142"/>
        <v>42083.662627314814</v>
      </c>
      <c r="M3029">
        <f t="shared" si="143"/>
        <v>2015</v>
      </c>
      <c r="N3029" t="b">
        <v>0</v>
      </c>
      <c r="O3029">
        <v>320</v>
      </c>
      <c r="P3029" t="b">
        <v>1</v>
      </c>
      <c r="Q3029" t="s">
        <v>8301</v>
      </c>
    </row>
    <row r="3030" spans="1:17" ht="29.5" x14ac:dyDescent="0.7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0">
        <f t="shared" si="141"/>
        <v>42567.264178240745</v>
      </c>
      <c r="L3030" s="10">
        <f t="shared" si="142"/>
        <v>42597.264178240745</v>
      </c>
      <c r="M3030">
        <f t="shared" si="143"/>
        <v>2016</v>
      </c>
      <c r="N3030" t="b">
        <v>0</v>
      </c>
      <c r="O3030">
        <v>99</v>
      </c>
      <c r="P3030" t="b">
        <v>1</v>
      </c>
      <c r="Q3030" t="s">
        <v>8301</v>
      </c>
    </row>
    <row r="3031" spans="1:17" ht="44.25" x14ac:dyDescent="0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0">
        <f t="shared" si="141"/>
        <v>41932.708877314813</v>
      </c>
      <c r="L3031" s="10">
        <f t="shared" si="142"/>
        <v>41961.190972222219</v>
      </c>
      <c r="M3031">
        <f t="shared" si="143"/>
        <v>2014</v>
      </c>
      <c r="N3031" t="b">
        <v>0</v>
      </c>
      <c r="O3031">
        <v>348</v>
      </c>
      <c r="P3031" t="b">
        <v>1</v>
      </c>
      <c r="Q3031" t="s">
        <v>8301</v>
      </c>
    </row>
    <row r="3032" spans="1:17" ht="44.25" x14ac:dyDescent="0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0">
        <f t="shared" si="141"/>
        <v>42233.747349537036</v>
      </c>
      <c r="L3032" s="10">
        <f t="shared" si="142"/>
        <v>42263.747349537036</v>
      </c>
      <c r="M3032">
        <f t="shared" si="143"/>
        <v>2015</v>
      </c>
      <c r="N3032" t="b">
        <v>0</v>
      </c>
      <c r="O3032">
        <v>41</v>
      </c>
      <c r="P3032" t="b">
        <v>1</v>
      </c>
      <c r="Q3032" t="s">
        <v>8301</v>
      </c>
    </row>
    <row r="3033" spans="1:17" ht="73.75" x14ac:dyDescent="0.7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0">
        <f t="shared" si="141"/>
        <v>42597.882488425923</v>
      </c>
      <c r="L3033" s="10">
        <f t="shared" si="142"/>
        <v>42657.882488425923</v>
      </c>
      <c r="M3033">
        <f t="shared" si="143"/>
        <v>2016</v>
      </c>
      <c r="N3033" t="b">
        <v>0</v>
      </c>
      <c r="O3033">
        <v>29</v>
      </c>
      <c r="P3033" t="b">
        <v>1</v>
      </c>
      <c r="Q3033" t="s">
        <v>8301</v>
      </c>
    </row>
    <row r="3034" spans="1:17" ht="44.25" x14ac:dyDescent="0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0">
        <f t="shared" si="141"/>
        <v>42228.044664351852</v>
      </c>
      <c r="L3034" s="10">
        <f t="shared" si="142"/>
        <v>42258.044664351852</v>
      </c>
      <c r="M3034">
        <f t="shared" si="143"/>
        <v>2015</v>
      </c>
      <c r="N3034" t="b">
        <v>0</v>
      </c>
      <c r="O3034">
        <v>25</v>
      </c>
      <c r="P3034" t="b">
        <v>1</v>
      </c>
      <c r="Q3034" t="s">
        <v>8301</v>
      </c>
    </row>
    <row r="3035" spans="1:17" ht="44.25" x14ac:dyDescent="0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0">
        <f t="shared" si="141"/>
        <v>42570.110243055555</v>
      </c>
      <c r="L3035" s="10">
        <f t="shared" si="142"/>
        <v>42600.110243055555</v>
      </c>
      <c r="M3035">
        <f t="shared" si="143"/>
        <v>2016</v>
      </c>
      <c r="N3035" t="b">
        <v>0</v>
      </c>
      <c r="O3035">
        <v>23</v>
      </c>
      <c r="P3035" t="b">
        <v>1</v>
      </c>
      <c r="Q3035" t="s">
        <v>8301</v>
      </c>
    </row>
    <row r="3036" spans="1:17" ht="73.75" x14ac:dyDescent="0.7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0">
        <f t="shared" si="141"/>
        <v>42644.535358796296</v>
      </c>
      <c r="L3036" s="10">
        <f t="shared" si="142"/>
        <v>42675.165972222225</v>
      </c>
      <c r="M3036">
        <f t="shared" si="143"/>
        <v>2016</v>
      </c>
      <c r="N3036" t="b">
        <v>0</v>
      </c>
      <c r="O3036">
        <v>1260</v>
      </c>
      <c r="P3036" t="b">
        <v>1</v>
      </c>
      <c r="Q3036" t="s">
        <v>8301</v>
      </c>
    </row>
    <row r="3037" spans="1:17" ht="29.5" x14ac:dyDescent="0.7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0">
        <f t="shared" si="141"/>
        <v>41368.560289351852</v>
      </c>
      <c r="L3037" s="10">
        <f t="shared" si="142"/>
        <v>41398.560289351852</v>
      </c>
      <c r="M3037">
        <f t="shared" si="143"/>
        <v>2013</v>
      </c>
      <c r="N3037" t="b">
        <v>0</v>
      </c>
      <c r="O3037">
        <v>307</v>
      </c>
      <c r="P3037" t="b">
        <v>1</v>
      </c>
      <c r="Q3037" t="s">
        <v>8301</v>
      </c>
    </row>
    <row r="3038" spans="1:17" ht="44.25" x14ac:dyDescent="0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0">
        <f t="shared" si="141"/>
        <v>41466.785231481481</v>
      </c>
      <c r="L3038" s="10">
        <f t="shared" si="142"/>
        <v>41502.499305555553</v>
      </c>
      <c r="M3038">
        <f t="shared" si="143"/>
        <v>2013</v>
      </c>
      <c r="N3038" t="b">
        <v>0</v>
      </c>
      <c r="O3038">
        <v>329</v>
      </c>
      <c r="P3038" t="b">
        <v>1</v>
      </c>
      <c r="Q3038" t="s">
        <v>8301</v>
      </c>
    </row>
    <row r="3039" spans="1:17" ht="59" x14ac:dyDescent="0.7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0">
        <f t="shared" si="141"/>
        <v>40378.893206018518</v>
      </c>
      <c r="L3039" s="10">
        <f t="shared" si="142"/>
        <v>40453.207638888889</v>
      </c>
      <c r="M3039">
        <f t="shared" si="143"/>
        <v>2010</v>
      </c>
      <c r="N3039" t="b">
        <v>0</v>
      </c>
      <c r="O3039">
        <v>32</v>
      </c>
      <c r="P3039" t="b">
        <v>1</v>
      </c>
      <c r="Q3039" t="s">
        <v>8301</v>
      </c>
    </row>
    <row r="3040" spans="1:17" ht="44.25" x14ac:dyDescent="0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0">
        <f t="shared" si="141"/>
        <v>42373.252280092594</v>
      </c>
      <c r="L3040" s="10">
        <f t="shared" si="142"/>
        <v>42433.252280092594</v>
      </c>
      <c r="M3040">
        <f t="shared" si="143"/>
        <v>2016</v>
      </c>
      <c r="N3040" t="b">
        <v>0</v>
      </c>
      <c r="O3040">
        <v>27</v>
      </c>
      <c r="P3040" t="b">
        <v>1</v>
      </c>
      <c r="Q3040" t="s">
        <v>8301</v>
      </c>
    </row>
    <row r="3041" spans="1:17" ht="44.25" x14ac:dyDescent="0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0">
        <f t="shared" si="141"/>
        <v>41610.794421296298</v>
      </c>
      <c r="L3041" s="10">
        <f t="shared" si="142"/>
        <v>41637.332638888889</v>
      </c>
      <c r="M3041">
        <f t="shared" si="143"/>
        <v>2013</v>
      </c>
      <c r="N3041" t="b">
        <v>0</v>
      </c>
      <c r="O3041">
        <v>236</v>
      </c>
      <c r="P3041" t="b">
        <v>1</v>
      </c>
      <c r="Q3041" t="s">
        <v>8301</v>
      </c>
    </row>
    <row r="3042" spans="1:17" ht="44.25" x14ac:dyDescent="0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0">
        <f t="shared" si="141"/>
        <v>42177.791909722218</v>
      </c>
      <c r="L3042" s="10">
        <f t="shared" si="142"/>
        <v>42181.958333333328</v>
      </c>
      <c r="M3042">
        <f t="shared" si="143"/>
        <v>2015</v>
      </c>
      <c r="N3042" t="b">
        <v>0</v>
      </c>
      <c r="O3042">
        <v>42</v>
      </c>
      <c r="P3042" t="b">
        <v>1</v>
      </c>
      <c r="Q3042" t="s">
        <v>8301</v>
      </c>
    </row>
    <row r="3043" spans="1:17" ht="29.5" x14ac:dyDescent="0.7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0">
        <f t="shared" si="141"/>
        <v>42359.868611111116</v>
      </c>
      <c r="L3043" s="10">
        <f t="shared" si="142"/>
        <v>42389.868611111116</v>
      </c>
      <c r="M3043">
        <f t="shared" si="143"/>
        <v>2016</v>
      </c>
      <c r="N3043" t="b">
        <v>0</v>
      </c>
      <c r="O3043">
        <v>95</v>
      </c>
      <c r="P3043" t="b">
        <v>1</v>
      </c>
      <c r="Q3043" t="s">
        <v>8301</v>
      </c>
    </row>
    <row r="3044" spans="1:17" ht="59" x14ac:dyDescent="0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0">
        <f t="shared" si="141"/>
        <v>42253.688043981485</v>
      </c>
      <c r="L3044" s="10">
        <f t="shared" si="142"/>
        <v>42283.688043981485</v>
      </c>
      <c r="M3044">
        <f t="shared" si="143"/>
        <v>2015</v>
      </c>
      <c r="N3044" t="b">
        <v>0</v>
      </c>
      <c r="O3044">
        <v>37</v>
      </c>
      <c r="P3044" t="b">
        <v>1</v>
      </c>
      <c r="Q3044" t="s">
        <v>8301</v>
      </c>
    </row>
    <row r="3045" spans="1:17" ht="44.25" x14ac:dyDescent="0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0">
        <f t="shared" si="141"/>
        <v>42083.070590277777</v>
      </c>
      <c r="L3045" s="10">
        <f t="shared" si="142"/>
        <v>42110.118055555555</v>
      </c>
      <c r="M3045">
        <f t="shared" si="143"/>
        <v>2015</v>
      </c>
      <c r="N3045" t="b">
        <v>0</v>
      </c>
      <c r="O3045">
        <v>128</v>
      </c>
      <c r="P3045" t="b">
        <v>1</v>
      </c>
      <c r="Q3045" t="s">
        <v>8301</v>
      </c>
    </row>
    <row r="3046" spans="1:17" ht="44.25" x14ac:dyDescent="0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0">
        <f t="shared" si="141"/>
        <v>42387.7268287037</v>
      </c>
      <c r="L3046" s="10">
        <f t="shared" si="142"/>
        <v>42402.7268287037</v>
      </c>
      <c r="M3046">
        <f t="shared" si="143"/>
        <v>2016</v>
      </c>
      <c r="N3046" t="b">
        <v>0</v>
      </c>
      <c r="O3046">
        <v>156</v>
      </c>
      <c r="P3046" t="b">
        <v>1</v>
      </c>
      <c r="Q3046" t="s">
        <v>8301</v>
      </c>
    </row>
    <row r="3047" spans="1:17" ht="59" x14ac:dyDescent="0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0">
        <f t="shared" si="141"/>
        <v>41843.155729166669</v>
      </c>
      <c r="L3047" s="10">
        <f t="shared" si="142"/>
        <v>41873.155729166669</v>
      </c>
      <c r="M3047">
        <f t="shared" si="143"/>
        <v>2014</v>
      </c>
      <c r="N3047" t="b">
        <v>0</v>
      </c>
      <c r="O3047">
        <v>64</v>
      </c>
      <c r="P3047" t="b">
        <v>1</v>
      </c>
      <c r="Q3047" t="s">
        <v>8301</v>
      </c>
    </row>
    <row r="3048" spans="1:17" ht="59" x14ac:dyDescent="0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0">
        <f t="shared" si="141"/>
        <v>41862.803078703706</v>
      </c>
      <c r="L3048" s="10">
        <f t="shared" si="142"/>
        <v>41892.202777777777</v>
      </c>
      <c r="M3048">
        <f t="shared" si="143"/>
        <v>2014</v>
      </c>
      <c r="N3048" t="b">
        <v>0</v>
      </c>
      <c r="O3048">
        <v>58</v>
      </c>
      <c r="P3048" t="b">
        <v>1</v>
      </c>
      <c r="Q3048" t="s">
        <v>8301</v>
      </c>
    </row>
    <row r="3049" spans="1:17" ht="44.25" x14ac:dyDescent="0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0">
        <f t="shared" si="141"/>
        <v>42443.989050925928</v>
      </c>
      <c r="L3049" s="10">
        <f t="shared" si="142"/>
        <v>42487.552777777775</v>
      </c>
      <c r="M3049">
        <f t="shared" si="143"/>
        <v>2016</v>
      </c>
      <c r="N3049" t="b">
        <v>0</v>
      </c>
      <c r="O3049">
        <v>20</v>
      </c>
      <c r="P3049" t="b">
        <v>1</v>
      </c>
      <c r="Q3049" t="s">
        <v>8301</v>
      </c>
    </row>
    <row r="3050" spans="1:17" ht="59" x14ac:dyDescent="0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0">
        <f t="shared" si="141"/>
        <v>41975.901180555549</v>
      </c>
      <c r="L3050" s="10">
        <f t="shared" si="142"/>
        <v>42004.890277777777</v>
      </c>
      <c r="M3050">
        <f t="shared" si="143"/>
        <v>2014</v>
      </c>
      <c r="N3050" t="b">
        <v>0</v>
      </c>
      <c r="O3050">
        <v>47</v>
      </c>
      <c r="P3050" t="b">
        <v>1</v>
      </c>
      <c r="Q3050" t="s">
        <v>8301</v>
      </c>
    </row>
    <row r="3051" spans="1:17" ht="59" x14ac:dyDescent="0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0">
        <f t="shared" si="141"/>
        <v>42139.014525462961</v>
      </c>
      <c r="L3051" s="10">
        <f t="shared" si="142"/>
        <v>42169.014525462961</v>
      </c>
      <c r="M3051">
        <f t="shared" si="143"/>
        <v>2015</v>
      </c>
      <c r="N3051" t="b">
        <v>0</v>
      </c>
      <c r="O3051">
        <v>54</v>
      </c>
      <c r="P3051" t="b">
        <v>1</v>
      </c>
      <c r="Q3051" t="s">
        <v>8301</v>
      </c>
    </row>
    <row r="3052" spans="1:17" ht="29.5" x14ac:dyDescent="0.7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0">
        <f t="shared" si="141"/>
        <v>42465.16851851852</v>
      </c>
      <c r="L3052" s="10">
        <f t="shared" si="142"/>
        <v>42495.16851851852</v>
      </c>
      <c r="M3052">
        <f t="shared" si="143"/>
        <v>2016</v>
      </c>
      <c r="N3052" t="b">
        <v>0</v>
      </c>
      <c r="O3052">
        <v>9</v>
      </c>
      <c r="P3052" t="b">
        <v>1</v>
      </c>
      <c r="Q3052" t="s">
        <v>8301</v>
      </c>
    </row>
    <row r="3053" spans="1:17" ht="59" x14ac:dyDescent="0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0">
        <f t="shared" si="141"/>
        <v>42744.416030092587</v>
      </c>
      <c r="L3053" s="10">
        <f t="shared" si="142"/>
        <v>42774.416030092587</v>
      </c>
      <c r="M3053">
        <f t="shared" si="143"/>
        <v>2017</v>
      </c>
      <c r="N3053" t="b">
        <v>1</v>
      </c>
      <c r="O3053">
        <v>35</v>
      </c>
      <c r="P3053" t="b">
        <v>0</v>
      </c>
      <c r="Q3053" t="s">
        <v>8301</v>
      </c>
    </row>
    <row r="3054" spans="1:17" ht="44.25" x14ac:dyDescent="0.7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0">
        <f t="shared" si="141"/>
        <v>42122.670069444444</v>
      </c>
      <c r="L3054" s="10">
        <f t="shared" si="142"/>
        <v>42152.665972222225</v>
      </c>
      <c r="M3054">
        <f t="shared" si="143"/>
        <v>2015</v>
      </c>
      <c r="N3054" t="b">
        <v>0</v>
      </c>
      <c r="O3054">
        <v>2</v>
      </c>
      <c r="P3054" t="b">
        <v>0</v>
      </c>
      <c r="Q3054" t="s">
        <v>8301</v>
      </c>
    </row>
    <row r="3055" spans="1:17" ht="59" x14ac:dyDescent="0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0">
        <f t="shared" si="141"/>
        <v>41862.761724537035</v>
      </c>
      <c r="L3055" s="10">
        <f t="shared" si="142"/>
        <v>41914.165972222225</v>
      </c>
      <c r="M3055">
        <f t="shared" si="143"/>
        <v>2014</v>
      </c>
      <c r="N3055" t="b">
        <v>0</v>
      </c>
      <c r="O3055">
        <v>3</v>
      </c>
      <c r="P3055" t="b">
        <v>0</v>
      </c>
      <c r="Q3055" t="s">
        <v>8301</v>
      </c>
    </row>
    <row r="3056" spans="1:17" ht="59" x14ac:dyDescent="0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0">
        <f t="shared" si="141"/>
        <v>42027.832800925928</v>
      </c>
      <c r="L3056" s="10">
        <f t="shared" si="142"/>
        <v>42065.044444444444</v>
      </c>
      <c r="M3056">
        <f t="shared" si="143"/>
        <v>2015</v>
      </c>
      <c r="N3056" t="b">
        <v>0</v>
      </c>
      <c r="O3056">
        <v>0</v>
      </c>
      <c r="P3056" t="b">
        <v>0</v>
      </c>
      <c r="Q3056" t="s">
        <v>8301</v>
      </c>
    </row>
    <row r="3057" spans="1:17" ht="44.25" x14ac:dyDescent="0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0">
        <f t="shared" si="141"/>
        <v>41953.95821759259</v>
      </c>
      <c r="L3057" s="10">
        <f t="shared" si="142"/>
        <v>42013.95821759259</v>
      </c>
      <c r="M3057">
        <f t="shared" si="143"/>
        <v>2015</v>
      </c>
      <c r="N3057" t="b">
        <v>0</v>
      </c>
      <c r="O3057">
        <v>1</v>
      </c>
      <c r="P3057" t="b">
        <v>0</v>
      </c>
      <c r="Q3057" t="s">
        <v>8301</v>
      </c>
    </row>
    <row r="3058" spans="1:17" ht="44.25" x14ac:dyDescent="0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0">
        <f t="shared" si="141"/>
        <v>41851.636388888888</v>
      </c>
      <c r="L3058" s="10">
        <f t="shared" si="142"/>
        <v>41911.636388888888</v>
      </c>
      <c r="M3058">
        <f t="shared" si="143"/>
        <v>2014</v>
      </c>
      <c r="N3058" t="b">
        <v>0</v>
      </c>
      <c r="O3058">
        <v>0</v>
      </c>
      <c r="P3058" t="b">
        <v>0</v>
      </c>
      <c r="Q3058" t="s">
        <v>8301</v>
      </c>
    </row>
    <row r="3059" spans="1:17" ht="44.25" x14ac:dyDescent="0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0">
        <f t="shared" si="141"/>
        <v>42433.650590277779</v>
      </c>
      <c r="L3059" s="10">
        <f t="shared" si="142"/>
        <v>42463.608923611115</v>
      </c>
      <c r="M3059">
        <f t="shared" si="143"/>
        <v>2016</v>
      </c>
      <c r="N3059" t="b">
        <v>0</v>
      </c>
      <c r="O3059">
        <v>0</v>
      </c>
      <c r="P3059" t="b">
        <v>0</v>
      </c>
      <c r="Q3059" t="s">
        <v>8301</v>
      </c>
    </row>
    <row r="3060" spans="1:17" ht="59" x14ac:dyDescent="0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0">
        <f t="shared" si="141"/>
        <v>42460.374305555553</v>
      </c>
      <c r="L3060" s="10">
        <f t="shared" si="142"/>
        <v>42510.374305555553</v>
      </c>
      <c r="M3060">
        <f t="shared" si="143"/>
        <v>2016</v>
      </c>
      <c r="N3060" t="b">
        <v>0</v>
      </c>
      <c r="O3060">
        <v>3</v>
      </c>
      <c r="P3060" t="b">
        <v>0</v>
      </c>
      <c r="Q3060" t="s">
        <v>8301</v>
      </c>
    </row>
    <row r="3061" spans="1:17" ht="44.25" x14ac:dyDescent="0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0">
        <f t="shared" si="141"/>
        <v>41829.935717592591</v>
      </c>
      <c r="L3061" s="10">
        <f t="shared" si="142"/>
        <v>41859.935717592591</v>
      </c>
      <c r="M3061">
        <f t="shared" si="143"/>
        <v>2014</v>
      </c>
      <c r="N3061" t="b">
        <v>0</v>
      </c>
      <c r="O3061">
        <v>11</v>
      </c>
      <c r="P3061" t="b">
        <v>0</v>
      </c>
      <c r="Q3061" t="s">
        <v>8301</v>
      </c>
    </row>
    <row r="3062" spans="1:17" ht="29.5" x14ac:dyDescent="0.7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0">
        <f t="shared" si="141"/>
        <v>42245.274699074071</v>
      </c>
      <c r="L3062" s="10">
        <f t="shared" si="142"/>
        <v>42275.274699074071</v>
      </c>
      <c r="M3062">
        <f t="shared" si="143"/>
        <v>2015</v>
      </c>
      <c r="N3062" t="b">
        <v>0</v>
      </c>
      <c r="O3062">
        <v>6</v>
      </c>
      <c r="P3062" t="b">
        <v>0</v>
      </c>
      <c r="Q3062" t="s">
        <v>8301</v>
      </c>
    </row>
    <row r="3063" spans="1:17" x14ac:dyDescent="0.7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0">
        <f t="shared" si="141"/>
        <v>41834.784120370372</v>
      </c>
      <c r="L3063" s="10">
        <f t="shared" si="142"/>
        <v>41864.784120370372</v>
      </c>
      <c r="M3063">
        <f t="shared" si="143"/>
        <v>2014</v>
      </c>
      <c r="N3063" t="b">
        <v>0</v>
      </c>
      <c r="O3063">
        <v>0</v>
      </c>
      <c r="P3063" t="b">
        <v>0</v>
      </c>
      <c r="Q3063" t="s">
        <v>8301</v>
      </c>
    </row>
    <row r="3064" spans="1:17" ht="44.25" x14ac:dyDescent="0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0">
        <f t="shared" si="141"/>
        <v>42248.535787037035</v>
      </c>
      <c r="L3064" s="10">
        <f t="shared" si="142"/>
        <v>42277.75</v>
      </c>
      <c r="M3064">
        <f t="shared" si="143"/>
        <v>2015</v>
      </c>
      <c r="N3064" t="b">
        <v>0</v>
      </c>
      <c r="O3064">
        <v>67</v>
      </c>
      <c r="P3064" t="b">
        <v>0</v>
      </c>
      <c r="Q3064" t="s">
        <v>8301</v>
      </c>
    </row>
    <row r="3065" spans="1:17" ht="44.25" x14ac:dyDescent="0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0">
        <f t="shared" si="141"/>
        <v>42630.922893518517</v>
      </c>
      <c r="L3065" s="10">
        <f t="shared" si="142"/>
        <v>42665.922893518517</v>
      </c>
      <c r="M3065">
        <f t="shared" si="143"/>
        <v>2016</v>
      </c>
      <c r="N3065" t="b">
        <v>0</v>
      </c>
      <c r="O3065">
        <v>23</v>
      </c>
      <c r="P3065" t="b">
        <v>0</v>
      </c>
      <c r="Q3065" t="s">
        <v>8301</v>
      </c>
    </row>
    <row r="3066" spans="1:17" ht="29.5" x14ac:dyDescent="0.7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0">
        <f t="shared" si="141"/>
        <v>42299.130162037036</v>
      </c>
      <c r="L3066" s="10">
        <f t="shared" si="142"/>
        <v>42330.290972222225</v>
      </c>
      <c r="M3066">
        <f t="shared" si="143"/>
        <v>2015</v>
      </c>
      <c r="N3066" t="b">
        <v>0</v>
      </c>
      <c r="O3066">
        <v>72</v>
      </c>
      <c r="P3066" t="b">
        <v>0</v>
      </c>
      <c r="Q3066" t="s">
        <v>8301</v>
      </c>
    </row>
    <row r="3067" spans="1:17" ht="44.25" x14ac:dyDescent="0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0">
        <f t="shared" si="141"/>
        <v>41825.055231481485</v>
      </c>
      <c r="L3067" s="10">
        <f t="shared" si="142"/>
        <v>41850.055231481485</v>
      </c>
      <c r="M3067">
        <f t="shared" si="143"/>
        <v>2014</v>
      </c>
      <c r="N3067" t="b">
        <v>0</v>
      </c>
      <c r="O3067">
        <v>2</v>
      </c>
      <c r="P3067" t="b">
        <v>0</v>
      </c>
      <c r="Q3067" t="s">
        <v>8301</v>
      </c>
    </row>
    <row r="3068" spans="1:17" ht="44.25" x14ac:dyDescent="0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0">
        <f t="shared" si="141"/>
        <v>42531.228437500002</v>
      </c>
      <c r="L3068" s="10">
        <f t="shared" si="142"/>
        <v>42561.228437500002</v>
      </c>
      <c r="M3068">
        <f t="shared" si="143"/>
        <v>2016</v>
      </c>
      <c r="N3068" t="b">
        <v>0</v>
      </c>
      <c r="O3068">
        <v>15</v>
      </c>
      <c r="P3068" t="b">
        <v>0</v>
      </c>
      <c r="Q3068" t="s">
        <v>8301</v>
      </c>
    </row>
    <row r="3069" spans="1:17" ht="44.25" x14ac:dyDescent="0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0">
        <f t="shared" si="141"/>
        <v>42226.938414351855</v>
      </c>
      <c r="L3069" s="10">
        <f t="shared" si="142"/>
        <v>42256.938414351855</v>
      </c>
      <c r="M3069">
        <f t="shared" si="143"/>
        <v>2015</v>
      </c>
      <c r="N3069" t="b">
        <v>0</v>
      </c>
      <c r="O3069">
        <v>1</v>
      </c>
      <c r="P3069" t="b">
        <v>0</v>
      </c>
      <c r="Q3069" t="s">
        <v>8301</v>
      </c>
    </row>
    <row r="3070" spans="1:17" ht="59" x14ac:dyDescent="0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0">
        <f t="shared" si="141"/>
        <v>42263.691574074073</v>
      </c>
      <c r="L3070" s="10">
        <f t="shared" si="142"/>
        <v>42293.691574074073</v>
      </c>
      <c r="M3070">
        <f t="shared" si="143"/>
        <v>2015</v>
      </c>
      <c r="N3070" t="b">
        <v>0</v>
      </c>
      <c r="O3070">
        <v>2</v>
      </c>
      <c r="P3070" t="b">
        <v>0</v>
      </c>
      <c r="Q3070" t="s">
        <v>8301</v>
      </c>
    </row>
    <row r="3071" spans="1:17" ht="44.25" x14ac:dyDescent="0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0">
        <f t="shared" si="141"/>
        <v>41957.833726851852</v>
      </c>
      <c r="L3071" s="10">
        <f t="shared" si="142"/>
        <v>41987.833726851852</v>
      </c>
      <c r="M3071">
        <f t="shared" si="143"/>
        <v>2014</v>
      </c>
      <c r="N3071" t="b">
        <v>0</v>
      </c>
      <c r="O3071">
        <v>7</v>
      </c>
      <c r="P3071" t="b">
        <v>0</v>
      </c>
      <c r="Q3071" t="s">
        <v>8301</v>
      </c>
    </row>
    <row r="3072" spans="1:17" ht="44.25" x14ac:dyDescent="0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0">
        <f t="shared" si="141"/>
        <v>42690.733437499999</v>
      </c>
      <c r="L3072" s="10">
        <f t="shared" si="142"/>
        <v>42711.733437499999</v>
      </c>
      <c r="M3072">
        <f t="shared" si="143"/>
        <v>2016</v>
      </c>
      <c r="N3072" t="b">
        <v>0</v>
      </c>
      <c r="O3072">
        <v>16</v>
      </c>
      <c r="P3072" t="b">
        <v>0</v>
      </c>
      <c r="Q3072" t="s">
        <v>8301</v>
      </c>
    </row>
    <row r="3073" spans="1:17" ht="44.25" x14ac:dyDescent="0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0">
        <f t="shared" si="141"/>
        <v>42097.732418981483</v>
      </c>
      <c r="L3073" s="10">
        <f t="shared" si="142"/>
        <v>42115.249305555553</v>
      </c>
      <c r="M3073">
        <f t="shared" si="143"/>
        <v>2015</v>
      </c>
      <c r="N3073" t="b">
        <v>0</v>
      </c>
      <c r="O3073">
        <v>117</v>
      </c>
      <c r="P3073" t="b">
        <v>0</v>
      </c>
      <c r="Q3073" t="s">
        <v>8301</v>
      </c>
    </row>
    <row r="3074" spans="1:17" ht="59" x14ac:dyDescent="0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0">
        <f t="shared" si="141"/>
        <v>42658.690532407403</v>
      </c>
      <c r="L3074" s="10">
        <f t="shared" si="142"/>
        <v>42673.073611111111</v>
      </c>
      <c r="M3074">
        <f t="shared" si="143"/>
        <v>2016</v>
      </c>
      <c r="N3074" t="b">
        <v>0</v>
      </c>
      <c r="O3074">
        <v>2</v>
      </c>
      <c r="P3074" t="b">
        <v>0</v>
      </c>
      <c r="Q3074" t="s">
        <v>8301</v>
      </c>
    </row>
    <row r="3075" spans="1:17" ht="44.25" x14ac:dyDescent="0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0">
        <f t="shared" ref="K3075:K3138" si="144">(((J3075/60)/60)/24)+DATE(1970,1,1)</f>
        <v>42111.684027777781</v>
      </c>
      <c r="L3075" s="10">
        <f t="shared" ref="L3075:L3138" si="145">(((I3075/60)/60)/24)+DATE(1970,1,1)</f>
        <v>42169.804861111115</v>
      </c>
      <c r="M3075">
        <f t="shared" ref="M3075:M3138" si="146">YEAR(L3075)</f>
        <v>2015</v>
      </c>
      <c r="N3075" t="b">
        <v>0</v>
      </c>
      <c r="O3075">
        <v>7</v>
      </c>
      <c r="P3075" t="b">
        <v>0</v>
      </c>
      <c r="Q3075" t="s">
        <v>8301</v>
      </c>
    </row>
    <row r="3076" spans="1:17" ht="59" x14ac:dyDescent="0.7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0">
        <f t="shared" si="144"/>
        <v>42409.571284722217</v>
      </c>
      <c r="L3076" s="10">
        <f t="shared" si="145"/>
        <v>42439.571284722217</v>
      </c>
      <c r="M3076">
        <f t="shared" si="146"/>
        <v>2016</v>
      </c>
      <c r="N3076" t="b">
        <v>0</v>
      </c>
      <c r="O3076">
        <v>3</v>
      </c>
      <c r="P3076" t="b">
        <v>0</v>
      </c>
      <c r="Q3076" t="s">
        <v>8301</v>
      </c>
    </row>
    <row r="3077" spans="1:17" ht="44.25" x14ac:dyDescent="0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0">
        <f t="shared" si="144"/>
        <v>42551.102314814809</v>
      </c>
      <c r="L3077" s="10">
        <f t="shared" si="145"/>
        <v>42601.102314814809</v>
      </c>
      <c r="M3077">
        <f t="shared" si="146"/>
        <v>2016</v>
      </c>
      <c r="N3077" t="b">
        <v>0</v>
      </c>
      <c r="O3077">
        <v>20</v>
      </c>
      <c r="P3077" t="b">
        <v>0</v>
      </c>
      <c r="Q3077" t="s">
        <v>8301</v>
      </c>
    </row>
    <row r="3078" spans="1:17" ht="29.5" x14ac:dyDescent="0.7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0">
        <f t="shared" si="144"/>
        <v>42226.651886574073</v>
      </c>
      <c r="L3078" s="10">
        <f t="shared" si="145"/>
        <v>42286.651886574073</v>
      </c>
      <c r="M3078">
        <f t="shared" si="146"/>
        <v>2015</v>
      </c>
      <c r="N3078" t="b">
        <v>0</v>
      </c>
      <c r="O3078">
        <v>50</v>
      </c>
      <c r="P3078" t="b">
        <v>0</v>
      </c>
      <c r="Q3078" t="s">
        <v>8301</v>
      </c>
    </row>
    <row r="3079" spans="1:17" ht="44.25" x14ac:dyDescent="0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0">
        <f t="shared" si="144"/>
        <v>42766.956921296296</v>
      </c>
      <c r="L3079" s="10">
        <f t="shared" si="145"/>
        <v>42796.956921296296</v>
      </c>
      <c r="M3079">
        <f t="shared" si="146"/>
        <v>2017</v>
      </c>
      <c r="N3079" t="b">
        <v>0</v>
      </c>
      <c r="O3079">
        <v>2</v>
      </c>
      <c r="P3079" t="b">
        <v>0</v>
      </c>
      <c r="Q3079" t="s">
        <v>8301</v>
      </c>
    </row>
    <row r="3080" spans="1:17" ht="44.25" x14ac:dyDescent="0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0">
        <f t="shared" si="144"/>
        <v>42031.138831018514</v>
      </c>
      <c r="L3080" s="10">
        <f t="shared" si="145"/>
        <v>42061.138831018514</v>
      </c>
      <c r="M3080">
        <f t="shared" si="146"/>
        <v>2015</v>
      </c>
      <c r="N3080" t="b">
        <v>0</v>
      </c>
      <c r="O3080">
        <v>3</v>
      </c>
      <c r="P3080" t="b">
        <v>0</v>
      </c>
      <c r="Q3080" t="s">
        <v>8301</v>
      </c>
    </row>
    <row r="3081" spans="1:17" ht="44.25" x14ac:dyDescent="0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0">
        <f t="shared" si="144"/>
        <v>42055.713368055556</v>
      </c>
      <c r="L3081" s="10">
        <f t="shared" si="145"/>
        <v>42085.671701388885</v>
      </c>
      <c r="M3081">
        <f t="shared" si="146"/>
        <v>2015</v>
      </c>
      <c r="N3081" t="b">
        <v>0</v>
      </c>
      <c r="O3081">
        <v>27</v>
      </c>
      <c r="P3081" t="b">
        <v>0</v>
      </c>
      <c r="Q3081" t="s">
        <v>8301</v>
      </c>
    </row>
    <row r="3082" spans="1:17" ht="44.25" x14ac:dyDescent="0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0">
        <f t="shared" si="144"/>
        <v>41940.028287037036</v>
      </c>
      <c r="L3082" s="10">
        <f t="shared" si="145"/>
        <v>42000.0699537037</v>
      </c>
      <c r="M3082">
        <f t="shared" si="146"/>
        <v>2014</v>
      </c>
      <c r="N3082" t="b">
        <v>0</v>
      </c>
      <c r="O3082">
        <v>7</v>
      </c>
      <c r="P3082" t="b">
        <v>0</v>
      </c>
      <c r="Q3082" t="s">
        <v>8301</v>
      </c>
    </row>
    <row r="3083" spans="1:17" ht="44.25" x14ac:dyDescent="0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0">
        <f t="shared" si="144"/>
        <v>42237.181608796294</v>
      </c>
      <c r="L3083" s="10">
        <f t="shared" si="145"/>
        <v>42267.181608796294</v>
      </c>
      <c r="M3083">
        <f t="shared" si="146"/>
        <v>2015</v>
      </c>
      <c r="N3083" t="b">
        <v>0</v>
      </c>
      <c r="O3083">
        <v>5</v>
      </c>
      <c r="P3083" t="b">
        <v>0</v>
      </c>
      <c r="Q3083" t="s">
        <v>8301</v>
      </c>
    </row>
    <row r="3084" spans="1:17" ht="44.25" x14ac:dyDescent="0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0">
        <f t="shared" si="144"/>
        <v>42293.922986111109</v>
      </c>
      <c r="L3084" s="10">
        <f t="shared" si="145"/>
        <v>42323.96465277778</v>
      </c>
      <c r="M3084">
        <f t="shared" si="146"/>
        <v>2015</v>
      </c>
      <c r="N3084" t="b">
        <v>0</v>
      </c>
      <c r="O3084">
        <v>0</v>
      </c>
      <c r="P3084" t="b">
        <v>0</v>
      </c>
      <c r="Q3084" t="s">
        <v>8301</v>
      </c>
    </row>
    <row r="3085" spans="1:17" ht="59" x14ac:dyDescent="0.7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0">
        <f t="shared" si="144"/>
        <v>41853.563402777778</v>
      </c>
      <c r="L3085" s="10">
        <f t="shared" si="145"/>
        <v>41883.208333333336</v>
      </c>
      <c r="M3085">
        <f t="shared" si="146"/>
        <v>2014</v>
      </c>
      <c r="N3085" t="b">
        <v>0</v>
      </c>
      <c r="O3085">
        <v>3</v>
      </c>
      <c r="P3085" t="b">
        <v>0</v>
      </c>
      <c r="Q3085" t="s">
        <v>8301</v>
      </c>
    </row>
    <row r="3086" spans="1:17" ht="59" x14ac:dyDescent="0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0">
        <f t="shared" si="144"/>
        <v>42100.723738425921</v>
      </c>
      <c r="L3086" s="10">
        <f t="shared" si="145"/>
        <v>42129.783333333333</v>
      </c>
      <c r="M3086">
        <f t="shared" si="146"/>
        <v>2015</v>
      </c>
      <c r="N3086" t="b">
        <v>0</v>
      </c>
      <c r="O3086">
        <v>6</v>
      </c>
      <c r="P3086" t="b">
        <v>0</v>
      </c>
      <c r="Q3086" t="s">
        <v>8301</v>
      </c>
    </row>
    <row r="3087" spans="1:17" ht="44.25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0">
        <f t="shared" si="144"/>
        <v>42246.883784722217</v>
      </c>
      <c r="L3087" s="10">
        <f t="shared" si="145"/>
        <v>42276.883784722217</v>
      </c>
      <c r="M3087">
        <f t="shared" si="146"/>
        <v>2015</v>
      </c>
      <c r="N3087" t="b">
        <v>0</v>
      </c>
      <c r="O3087">
        <v>9</v>
      </c>
      <c r="P3087" t="b">
        <v>0</v>
      </c>
      <c r="Q3087" t="s">
        <v>8301</v>
      </c>
    </row>
    <row r="3088" spans="1:17" ht="59" x14ac:dyDescent="0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0">
        <f t="shared" si="144"/>
        <v>42173.67082175926</v>
      </c>
      <c r="L3088" s="10">
        <f t="shared" si="145"/>
        <v>42233.67082175926</v>
      </c>
      <c r="M3088">
        <f t="shared" si="146"/>
        <v>2015</v>
      </c>
      <c r="N3088" t="b">
        <v>0</v>
      </c>
      <c r="O3088">
        <v>3</v>
      </c>
      <c r="P3088" t="b">
        <v>0</v>
      </c>
      <c r="Q3088" t="s">
        <v>8301</v>
      </c>
    </row>
    <row r="3089" spans="1:17" ht="44.25" x14ac:dyDescent="0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0">
        <f t="shared" si="144"/>
        <v>42665.150347222225</v>
      </c>
      <c r="L3089" s="10">
        <f t="shared" si="145"/>
        <v>42725.192013888889</v>
      </c>
      <c r="M3089">
        <f t="shared" si="146"/>
        <v>2016</v>
      </c>
      <c r="N3089" t="b">
        <v>0</v>
      </c>
      <c r="O3089">
        <v>2</v>
      </c>
      <c r="P3089" t="b">
        <v>0</v>
      </c>
      <c r="Q3089" t="s">
        <v>8301</v>
      </c>
    </row>
    <row r="3090" spans="1:17" ht="44.25" x14ac:dyDescent="0.7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0">
        <f t="shared" si="144"/>
        <v>41981.57230324074</v>
      </c>
      <c r="L3090" s="10">
        <f t="shared" si="145"/>
        <v>42012.570138888885</v>
      </c>
      <c r="M3090">
        <f t="shared" si="146"/>
        <v>2015</v>
      </c>
      <c r="N3090" t="b">
        <v>0</v>
      </c>
      <c r="O3090">
        <v>3</v>
      </c>
      <c r="P3090" t="b">
        <v>0</v>
      </c>
      <c r="Q3090" t="s">
        <v>8301</v>
      </c>
    </row>
    <row r="3091" spans="1:17" ht="44.25" x14ac:dyDescent="0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0">
        <f t="shared" si="144"/>
        <v>42528.542627314819</v>
      </c>
      <c r="L3091" s="10">
        <f t="shared" si="145"/>
        <v>42560.082638888889</v>
      </c>
      <c r="M3091">
        <f t="shared" si="146"/>
        <v>2016</v>
      </c>
      <c r="N3091" t="b">
        <v>0</v>
      </c>
      <c r="O3091">
        <v>45</v>
      </c>
      <c r="P3091" t="b">
        <v>0</v>
      </c>
      <c r="Q3091" t="s">
        <v>8301</v>
      </c>
    </row>
    <row r="3092" spans="1:17" ht="44.25" x14ac:dyDescent="0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0">
        <f t="shared" si="144"/>
        <v>42065.818807870368</v>
      </c>
      <c r="L3092" s="10">
        <f t="shared" si="145"/>
        <v>42125.777141203704</v>
      </c>
      <c r="M3092">
        <f t="shared" si="146"/>
        <v>2015</v>
      </c>
      <c r="N3092" t="b">
        <v>0</v>
      </c>
      <c r="O3092">
        <v>9</v>
      </c>
      <c r="P3092" t="b">
        <v>0</v>
      </c>
      <c r="Q3092" t="s">
        <v>8301</v>
      </c>
    </row>
    <row r="3093" spans="1:17" ht="59" x14ac:dyDescent="0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0">
        <f t="shared" si="144"/>
        <v>42566.948414351849</v>
      </c>
      <c r="L3093" s="10">
        <f t="shared" si="145"/>
        <v>42596.948414351849</v>
      </c>
      <c r="M3093">
        <f t="shared" si="146"/>
        <v>2016</v>
      </c>
      <c r="N3093" t="b">
        <v>0</v>
      </c>
      <c r="O3093">
        <v>9</v>
      </c>
      <c r="P3093" t="b">
        <v>0</v>
      </c>
      <c r="Q3093" t="s">
        <v>8301</v>
      </c>
    </row>
    <row r="3094" spans="1:17" ht="44.25" x14ac:dyDescent="0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0">
        <f t="shared" si="144"/>
        <v>42255.619351851856</v>
      </c>
      <c r="L3094" s="10">
        <f t="shared" si="145"/>
        <v>42292.916666666672</v>
      </c>
      <c r="M3094">
        <f t="shared" si="146"/>
        <v>2015</v>
      </c>
      <c r="N3094" t="b">
        <v>0</v>
      </c>
      <c r="O3094">
        <v>21</v>
      </c>
      <c r="P3094" t="b">
        <v>0</v>
      </c>
      <c r="Q3094" t="s">
        <v>8301</v>
      </c>
    </row>
    <row r="3095" spans="1:17" ht="59" x14ac:dyDescent="0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0">
        <f t="shared" si="144"/>
        <v>41760.909039351849</v>
      </c>
      <c r="L3095" s="10">
        <f t="shared" si="145"/>
        <v>41791.165972222225</v>
      </c>
      <c r="M3095">
        <f t="shared" si="146"/>
        <v>2014</v>
      </c>
      <c r="N3095" t="b">
        <v>0</v>
      </c>
      <c r="O3095">
        <v>17</v>
      </c>
      <c r="P3095" t="b">
        <v>0</v>
      </c>
      <c r="Q3095" t="s">
        <v>8301</v>
      </c>
    </row>
    <row r="3096" spans="1:17" ht="44.25" x14ac:dyDescent="0.7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0">
        <f t="shared" si="144"/>
        <v>42207.795787037037</v>
      </c>
      <c r="L3096" s="10">
        <f t="shared" si="145"/>
        <v>42267.795787037037</v>
      </c>
      <c r="M3096">
        <f t="shared" si="146"/>
        <v>2015</v>
      </c>
      <c r="N3096" t="b">
        <v>0</v>
      </c>
      <c r="O3096">
        <v>1</v>
      </c>
      <c r="P3096" t="b">
        <v>0</v>
      </c>
      <c r="Q3096" t="s">
        <v>8301</v>
      </c>
    </row>
    <row r="3097" spans="1:17" ht="44.25" x14ac:dyDescent="0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0">
        <f t="shared" si="144"/>
        <v>42523.025231481486</v>
      </c>
      <c r="L3097" s="10">
        <f t="shared" si="145"/>
        <v>42583.025231481486</v>
      </c>
      <c r="M3097">
        <f t="shared" si="146"/>
        <v>2016</v>
      </c>
      <c r="N3097" t="b">
        <v>0</v>
      </c>
      <c r="O3097">
        <v>1</v>
      </c>
      <c r="P3097" t="b">
        <v>0</v>
      </c>
      <c r="Q3097" t="s">
        <v>8301</v>
      </c>
    </row>
    <row r="3098" spans="1:17" ht="44.25" x14ac:dyDescent="0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0">
        <f t="shared" si="144"/>
        <v>42114.825532407413</v>
      </c>
      <c r="L3098" s="10">
        <f t="shared" si="145"/>
        <v>42144.825532407413</v>
      </c>
      <c r="M3098">
        <f t="shared" si="146"/>
        <v>2015</v>
      </c>
      <c r="N3098" t="b">
        <v>0</v>
      </c>
      <c r="O3098">
        <v>14</v>
      </c>
      <c r="P3098" t="b">
        <v>0</v>
      </c>
      <c r="Q3098" t="s">
        <v>8301</v>
      </c>
    </row>
    <row r="3099" spans="1:17" ht="44.25" x14ac:dyDescent="0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0">
        <f t="shared" si="144"/>
        <v>42629.503483796296</v>
      </c>
      <c r="L3099" s="10">
        <f t="shared" si="145"/>
        <v>42650.583333333328</v>
      </c>
      <c r="M3099">
        <f t="shared" si="146"/>
        <v>2016</v>
      </c>
      <c r="N3099" t="b">
        <v>0</v>
      </c>
      <c r="O3099">
        <v>42</v>
      </c>
      <c r="P3099" t="b">
        <v>0</v>
      </c>
      <c r="Q3099" t="s">
        <v>8301</v>
      </c>
    </row>
    <row r="3100" spans="1:17" ht="59" x14ac:dyDescent="0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0">
        <f t="shared" si="144"/>
        <v>42359.792233796295</v>
      </c>
      <c r="L3100" s="10">
        <f t="shared" si="145"/>
        <v>42408.01180555555</v>
      </c>
      <c r="M3100">
        <f t="shared" si="146"/>
        <v>2016</v>
      </c>
      <c r="N3100" t="b">
        <v>0</v>
      </c>
      <c r="O3100">
        <v>27</v>
      </c>
      <c r="P3100" t="b">
        <v>0</v>
      </c>
      <c r="Q3100" t="s">
        <v>8301</v>
      </c>
    </row>
    <row r="3101" spans="1:17" ht="44.25" x14ac:dyDescent="0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0">
        <f t="shared" si="144"/>
        <v>42382.189710648148</v>
      </c>
      <c r="L3101" s="10">
        <f t="shared" si="145"/>
        <v>42412.189710648148</v>
      </c>
      <c r="M3101">
        <f t="shared" si="146"/>
        <v>2016</v>
      </c>
      <c r="N3101" t="b">
        <v>0</v>
      </c>
      <c r="O3101">
        <v>5</v>
      </c>
      <c r="P3101" t="b">
        <v>0</v>
      </c>
      <c r="Q3101" t="s">
        <v>8301</v>
      </c>
    </row>
    <row r="3102" spans="1:17" ht="44.25" x14ac:dyDescent="0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0">
        <f t="shared" si="144"/>
        <v>41902.622395833336</v>
      </c>
      <c r="L3102" s="10">
        <f t="shared" si="145"/>
        <v>41932.622395833336</v>
      </c>
      <c r="M3102">
        <f t="shared" si="146"/>
        <v>2014</v>
      </c>
      <c r="N3102" t="b">
        <v>0</v>
      </c>
      <c r="O3102">
        <v>13</v>
      </c>
      <c r="P3102" t="b">
        <v>0</v>
      </c>
      <c r="Q3102" t="s">
        <v>8301</v>
      </c>
    </row>
    <row r="3103" spans="1:17" ht="59" x14ac:dyDescent="0.7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0">
        <f t="shared" si="144"/>
        <v>42171.383530092593</v>
      </c>
      <c r="L3103" s="10">
        <f t="shared" si="145"/>
        <v>42201.330555555556</v>
      </c>
      <c r="M3103">
        <f t="shared" si="146"/>
        <v>2015</v>
      </c>
      <c r="N3103" t="b">
        <v>0</v>
      </c>
      <c r="O3103">
        <v>12</v>
      </c>
      <c r="P3103" t="b">
        <v>0</v>
      </c>
      <c r="Q3103" t="s">
        <v>8301</v>
      </c>
    </row>
    <row r="3104" spans="1:17" ht="59" x14ac:dyDescent="0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0">
        <f t="shared" si="144"/>
        <v>42555.340486111112</v>
      </c>
      <c r="L3104" s="10">
        <f t="shared" si="145"/>
        <v>42605.340486111112</v>
      </c>
      <c r="M3104">
        <f t="shared" si="146"/>
        <v>2016</v>
      </c>
      <c r="N3104" t="b">
        <v>0</v>
      </c>
      <c r="O3104">
        <v>90</v>
      </c>
      <c r="P3104" t="b">
        <v>0</v>
      </c>
      <c r="Q3104" t="s">
        <v>8301</v>
      </c>
    </row>
    <row r="3105" spans="1:17" ht="29.5" x14ac:dyDescent="0.7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0">
        <f t="shared" si="144"/>
        <v>42107.156319444446</v>
      </c>
      <c r="L3105" s="10">
        <f t="shared" si="145"/>
        <v>42167.156319444446</v>
      </c>
      <c r="M3105">
        <f t="shared" si="146"/>
        <v>2015</v>
      </c>
      <c r="N3105" t="b">
        <v>0</v>
      </c>
      <c r="O3105">
        <v>2</v>
      </c>
      <c r="P3105" t="b">
        <v>0</v>
      </c>
      <c r="Q3105" t="s">
        <v>8301</v>
      </c>
    </row>
    <row r="3106" spans="1:17" ht="44.25" x14ac:dyDescent="0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0">
        <f t="shared" si="144"/>
        <v>42006.908692129626</v>
      </c>
      <c r="L3106" s="10">
        <f t="shared" si="145"/>
        <v>42038.083333333328</v>
      </c>
      <c r="M3106">
        <f t="shared" si="146"/>
        <v>2015</v>
      </c>
      <c r="N3106" t="b">
        <v>0</v>
      </c>
      <c r="O3106">
        <v>5</v>
      </c>
      <c r="P3106" t="b">
        <v>0</v>
      </c>
      <c r="Q3106" t="s">
        <v>8301</v>
      </c>
    </row>
    <row r="3107" spans="1:17" ht="44.25" x14ac:dyDescent="0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0">
        <f t="shared" si="144"/>
        <v>41876.718935185185</v>
      </c>
      <c r="L3107" s="10">
        <f t="shared" si="145"/>
        <v>41931.208333333336</v>
      </c>
      <c r="M3107">
        <f t="shared" si="146"/>
        <v>2014</v>
      </c>
      <c r="N3107" t="b">
        <v>0</v>
      </c>
      <c r="O3107">
        <v>31</v>
      </c>
      <c r="P3107" t="b">
        <v>0</v>
      </c>
      <c r="Q3107" t="s">
        <v>8301</v>
      </c>
    </row>
    <row r="3108" spans="1:17" ht="59" x14ac:dyDescent="0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0">
        <f t="shared" si="144"/>
        <v>42241.429120370376</v>
      </c>
      <c r="L3108" s="10">
        <f t="shared" si="145"/>
        <v>42263.916666666672</v>
      </c>
      <c r="M3108">
        <f t="shared" si="146"/>
        <v>2015</v>
      </c>
      <c r="N3108" t="b">
        <v>0</v>
      </c>
      <c r="O3108">
        <v>4</v>
      </c>
      <c r="P3108" t="b">
        <v>0</v>
      </c>
      <c r="Q3108" t="s">
        <v>8301</v>
      </c>
    </row>
    <row r="3109" spans="1:17" ht="44.25" x14ac:dyDescent="0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0">
        <f t="shared" si="144"/>
        <v>42128.814247685179</v>
      </c>
      <c r="L3109" s="10">
        <f t="shared" si="145"/>
        <v>42135.814247685179</v>
      </c>
      <c r="M3109">
        <f t="shared" si="146"/>
        <v>2015</v>
      </c>
      <c r="N3109" t="b">
        <v>0</v>
      </c>
      <c r="O3109">
        <v>29</v>
      </c>
      <c r="P3109" t="b">
        <v>0</v>
      </c>
      <c r="Q3109" t="s">
        <v>8301</v>
      </c>
    </row>
    <row r="3110" spans="1:17" x14ac:dyDescent="0.7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0">
        <f t="shared" si="144"/>
        <v>42062.680486111116</v>
      </c>
      <c r="L3110" s="10">
        <f t="shared" si="145"/>
        <v>42122.638819444444</v>
      </c>
      <c r="M3110">
        <f t="shared" si="146"/>
        <v>2015</v>
      </c>
      <c r="N3110" t="b">
        <v>0</v>
      </c>
      <c r="O3110">
        <v>2</v>
      </c>
      <c r="P3110" t="b">
        <v>0</v>
      </c>
      <c r="Q3110" t="s">
        <v>8301</v>
      </c>
    </row>
    <row r="3111" spans="1:17" ht="44.25" x14ac:dyDescent="0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0">
        <f t="shared" si="144"/>
        <v>41844.125115740739</v>
      </c>
      <c r="L3111" s="10">
        <f t="shared" si="145"/>
        <v>41879.125115740739</v>
      </c>
      <c r="M3111">
        <f t="shared" si="146"/>
        <v>2014</v>
      </c>
      <c r="N3111" t="b">
        <v>0</v>
      </c>
      <c r="O3111">
        <v>114</v>
      </c>
      <c r="P3111" t="b">
        <v>0</v>
      </c>
      <c r="Q3111" t="s">
        <v>8301</v>
      </c>
    </row>
    <row r="3112" spans="1:17" ht="44.25" x14ac:dyDescent="0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0">
        <f t="shared" si="144"/>
        <v>42745.031469907408</v>
      </c>
      <c r="L3112" s="10">
        <f t="shared" si="145"/>
        <v>42785.031469907408</v>
      </c>
      <c r="M3112">
        <f t="shared" si="146"/>
        <v>2017</v>
      </c>
      <c r="N3112" t="b">
        <v>0</v>
      </c>
      <c r="O3112">
        <v>1</v>
      </c>
      <c r="P3112" t="b">
        <v>0</v>
      </c>
      <c r="Q3112" t="s">
        <v>8301</v>
      </c>
    </row>
    <row r="3113" spans="1:17" ht="44.25" x14ac:dyDescent="0.7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0">
        <f t="shared" si="144"/>
        <v>41885.595138888886</v>
      </c>
      <c r="L3113" s="10">
        <f t="shared" si="145"/>
        <v>41916.595138888886</v>
      </c>
      <c r="M3113">
        <f t="shared" si="146"/>
        <v>2014</v>
      </c>
      <c r="N3113" t="b">
        <v>0</v>
      </c>
      <c r="O3113">
        <v>76</v>
      </c>
      <c r="P3113" t="b">
        <v>0</v>
      </c>
      <c r="Q3113" t="s">
        <v>8301</v>
      </c>
    </row>
    <row r="3114" spans="1:17" ht="44.25" x14ac:dyDescent="0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0">
        <f t="shared" si="144"/>
        <v>42615.121921296297</v>
      </c>
      <c r="L3114" s="10">
        <f t="shared" si="145"/>
        <v>42675.121921296297</v>
      </c>
      <c r="M3114">
        <f t="shared" si="146"/>
        <v>2016</v>
      </c>
      <c r="N3114" t="b">
        <v>0</v>
      </c>
      <c r="O3114">
        <v>9</v>
      </c>
      <c r="P3114" t="b">
        <v>0</v>
      </c>
      <c r="Q3114" t="s">
        <v>8301</v>
      </c>
    </row>
    <row r="3115" spans="1:17" ht="44.25" x14ac:dyDescent="0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0">
        <f t="shared" si="144"/>
        <v>42081.731273148151</v>
      </c>
      <c r="L3115" s="10">
        <f t="shared" si="145"/>
        <v>42111.731273148151</v>
      </c>
      <c r="M3115">
        <f t="shared" si="146"/>
        <v>2015</v>
      </c>
      <c r="N3115" t="b">
        <v>0</v>
      </c>
      <c r="O3115">
        <v>37</v>
      </c>
      <c r="P3115" t="b">
        <v>0</v>
      </c>
      <c r="Q3115" t="s">
        <v>8301</v>
      </c>
    </row>
    <row r="3116" spans="1:17" ht="44.25" x14ac:dyDescent="0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0">
        <f t="shared" si="144"/>
        <v>41843.632523148146</v>
      </c>
      <c r="L3116" s="10">
        <f t="shared" si="145"/>
        <v>41903.632523148146</v>
      </c>
      <c r="M3116">
        <f t="shared" si="146"/>
        <v>2014</v>
      </c>
      <c r="N3116" t="b">
        <v>0</v>
      </c>
      <c r="O3116">
        <v>0</v>
      </c>
      <c r="P3116" t="b">
        <v>0</v>
      </c>
      <c r="Q3116" t="s">
        <v>8301</v>
      </c>
    </row>
    <row r="3117" spans="1:17" ht="44.25" x14ac:dyDescent="0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0">
        <f t="shared" si="144"/>
        <v>42496.447071759263</v>
      </c>
      <c r="L3117" s="10">
        <f t="shared" si="145"/>
        <v>42526.447071759263</v>
      </c>
      <c r="M3117">
        <f t="shared" si="146"/>
        <v>2016</v>
      </c>
      <c r="N3117" t="b">
        <v>0</v>
      </c>
      <c r="O3117">
        <v>1</v>
      </c>
      <c r="P3117" t="b">
        <v>0</v>
      </c>
      <c r="Q3117" t="s">
        <v>8301</v>
      </c>
    </row>
    <row r="3118" spans="1:17" ht="44.25" x14ac:dyDescent="0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0">
        <f t="shared" si="144"/>
        <v>42081.515335648146</v>
      </c>
      <c r="L3118" s="10">
        <f t="shared" si="145"/>
        <v>42095.515335648146</v>
      </c>
      <c r="M3118">
        <f t="shared" si="146"/>
        <v>2015</v>
      </c>
      <c r="N3118" t="b">
        <v>0</v>
      </c>
      <c r="O3118">
        <v>10</v>
      </c>
      <c r="P3118" t="b">
        <v>0</v>
      </c>
      <c r="Q3118" t="s">
        <v>8301</v>
      </c>
    </row>
    <row r="3119" spans="1:17" ht="44.25" x14ac:dyDescent="0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0">
        <f t="shared" si="144"/>
        <v>42509.374537037031</v>
      </c>
      <c r="L3119" s="10">
        <f t="shared" si="145"/>
        <v>42517.55</v>
      </c>
      <c r="M3119">
        <f t="shared" si="146"/>
        <v>2016</v>
      </c>
      <c r="N3119" t="b">
        <v>0</v>
      </c>
      <c r="O3119">
        <v>1</v>
      </c>
      <c r="P3119" t="b">
        <v>0</v>
      </c>
      <c r="Q3119" t="s">
        <v>8301</v>
      </c>
    </row>
    <row r="3120" spans="1:17" ht="29.5" x14ac:dyDescent="0.7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0">
        <f t="shared" si="144"/>
        <v>42534.649571759262</v>
      </c>
      <c r="L3120" s="10">
        <f t="shared" si="145"/>
        <v>42553.649571759262</v>
      </c>
      <c r="M3120">
        <f t="shared" si="146"/>
        <v>2016</v>
      </c>
      <c r="N3120" t="b">
        <v>0</v>
      </c>
      <c r="O3120">
        <v>2</v>
      </c>
      <c r="P3120" t="b">
        <v>0</v>
      </c>
      <c r="Q3120" t="s">
        <v>8301</v>
      </c>
    </row>
    <row r="3121" spans="1:17" ht="59" x14ac:dyDescent="0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0">
        <f t="shared" si="144"/>
        <v>42060.04550925926</v>
      </c>
      <c r="L3121" s="10">
        <f t="shared" si="145"/>
        <v>42090.003842592589</v>
      </c>
      <c r="M3121">
        <f t="shared" si="146"/>
        <v>2015</v>
      </c>
      <c r="N3121" t="b">
        <v>0</v>
      </c>
      <c r="O3121">
        <v>1</v>
      </c>
      <c r="P3121" t="b">
        <v>0</v>
      </c>
      <c r="Q3121" t="s">
        <v>8301</v>
      </c>
    </row>
    <row r="3122" spans="1:17" ht="44.25" x14ac:dyDescent="0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0">
        <f t="shared" si="144"/>
        <v>42435.942083333335</v>
      </c>
      <c r="L3122" s="10">
        <f t="shared" si="145"/>
        <v>42495.900416666671</v>
      </c>
      <c r="M3122">
        <f t="shared" si="146"/>
        <v>2016</v>
      </c>
      <c r="N3122" t="b">
        <v>0</v>
      </c>
      <c r="O3122">
        <v>10</v>
      </c>
      <c r="P3122" t="b">
        <v>0</v>
      </c>
      <c r="Q3122" t="s">
        <v>8301</v>
      </c>
    </row>
    <row r="3123" spans="1:17" ht="29.5" x14ac:dyDescent="0.7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0">
        <f t="shared" si="144"/>
        <v>41848.679803240739</v>
      </c>
      <c r="L3123" s="10">
        <f t="shared" si="145"/>
        <v>41908.679803240739</v>
      </c>
      <c r="M3123">
        <f t="shared" si="146"/>
        <v>2014</v>
      </c>
      <c r="N3123" t="b">
        <v>0</v>
      </c>
      <c r="O3123">
        <v>1</v>
      </c>
      <c r="P3123" t="b">
        <v>0</v>
      </c>
      <c r="Q3123" t="s">
        <v>8301</v>
      </c>
    </row>
    <row r="3124" spans="1:17" x14ac:dyDescent="0.7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0">
        <f t="shared" si="144"/>
        <v>42678.932083333333</v>
      </c>
      <c r="L3124" s="10">
        <f t="shared" si="145"/>
        <v>42683.973750000005</v>
      </c>
      <c r="M3124">
        <f t="shared" si="146"/>
        <v>2016</v>
      </c>
      <c r="N3124" t="b">
        <v>0</v>
      </c>
      <c r="O3124">
        <v>2</v>
      </c>
      <c r="P3124" t="b">
        <v>0</v>
      </c>
      <c r="Q3124" t="s">
        <v>8301</v>
      </c>
    </row>
    <row r="3125" spans="1:17" ht="44.25" x14ac:dyDescent="0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0">
        <f t="shared" si="144"/>
        <v>42530.993032407408</v>
      </c>
      <c r="L3125" s="10">
        <f t="shared" si="145"/>
        <v>42560.993032407408</v>
      </c>
      <c r="M3125">
        <f t="shared" si="146"/>
        <v>2016</v>
      </c>
      <c r="N3125" t="b">
        <v>0</v>
      </c>
      <c r="O3125">
        <v>348</v>
      </c>
      <c r="P3125" t="b">
        <v>0</v>
      </c>
      <c r="Q3125" t="s">
        <v>8301</v>
      </c>
    </row>
    <row r="3126" spans="1:17" ht="44.25" x14ac:dyDescent="0.7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0">
        <f t="shared" si="144"/>
        <v>41977.780104166668</v>
      </c>
      <c r="L3126" s="10">
        <f t="shared" si="145"/>
        <v>42037.780104166668</v>
      </c>
      <c r="M3126">
        <f t="shared" si="146"/>
        <v>2015</v>
      </c>
      <c r="N3126" t="b">
        <v>0</v>
      </c>
      <c r="O3126">
        <v>4</v>
      </c>
      <c r="P3126" t="b">
        <v>0</v>
      </c>
      <c r="Q3126" t="s">
        <v>8301</v>
      </c>
    </row>
    <row r="3127" spans="1:17" x14ac:dyDescent="0.7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0">
        <f t="shared" si="144"/>
        <v>42346.20685185185</v>
      </c>
      <c r="L3127" s="10">
        <f t="shared" si="145"/>
        <v>42376.20685185185</v>
      </c>
      <c r="M3127">
        <f t="shared" si="146"/>
        <v>2016</v>
      </c>
      <c r="N3127" t="b">
        <v>0</v>
      </c>
      <c r="O3127">
        <v>0</v>
      </c>
      <c r="P3127" t="b">
        <v>0</v>
      </c>
      <c r="Q3127" t="s">
        <v>8301</v>
      </c>
    </row>
    <row r="3128" spans="1:17" ht="73.75" x14ac:dyDescent="0.7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0">
        <f t="shared" si="144"/>
        <v>42427.01807870371</v>
      </c>
      <c r="L3128" s="10">
        <f t="shared" si="145"/>
        <v>42456.976412037038</v>
      </c>
      <c r="M3128">
        <f t="shared" si="146"/>
        <v>2016</v>
      </c>
      <c r="N3128" t="b">
        <v>0</v>
      </c>
      <c r="O3128">
        <v>17</v>
      </c>
      <c r="P3128" t="b">
        <v>0</v>
      </c>
      <c r="Q3128" t="s">
        <v>8301</v>
      </c>
    </row>
    <row r="3129" spans="1:17" ht="44.25" x14ac:dyDescent="0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0">
        <f t="shared" si="144"/>
        <v>42034.856817129628</v>
      </c>
      <c r="L3129" s="10">
        <f t="shared" si="145"/>
        <v>42064.856817129628</v>
      </c>
      <c r="M3129">
        <f t="shared" si="146"/>
        <v>2015</v>
      </c>
      <c r="N3129" t="b">
        <v>0</v>
      </c>
      <c r="O3129">
        <v>0</v>
      </c>
      <c r="P3129" t="b">
        <v>0</v>
      </c>
      <c r="Q3129" t="s">
        <v>8301</v>
      </c>
    </row>
    <row r="3130" spans="1:17" ht="44.25" x14ac:dyDescent="0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0">
        <f t="shared" si="144"/>
        <v>42780.825706018513</v>
      </c>
      <c r="L3130" s="10">
        <f t="shared" si="145"/>
        <v>42810.784039351856</v>
      </c>
      <c r="M3130">
        <f t="shared" si="146"/>
        <v>2017</v>
      </c>
      <c r="N3130" t="b">
        <v>0</v>
      </c>
      <c r="O3130">
        <v>117</v>
      </c>
      <c r="P3130" t="b">
        <v>0</v>
      </c>
      <c r="Q3130" t="s">
        <v>8269</v>
      </c>
    </row>
    <row r="3131" spans="1:17" ht="59" x14ac:dyDescent="0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0">
        <f t="shared" si="144"/>
        <v>42803.842812499999</v>
      </c>
      <c r="L3131" s="10">
        <f t="shared" si="145"/>
        <v>42843.801145833335</v>
      </c>
      <c r="M3131">
        <f t="shared" si="146"/>
        <v>2017</v>
      </c>
      <c r="N3131" t="b">
        <v>0</v>
      </c>
      <c r="O3131">
        <v>1</v>
      </c>
      <c r="P3131" t="b">
        <v>0</v>
      </c>
      <c r="Q3131" t="s">
        <v>8269</v>
      </c>
    </row>
    <row r="3132" spans="1:17" ht="44.25" x14ac:dyDescent="0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0">
        <f t="shared" si="144"/>
        <v>42808.640231481477</v>
      </c>
      <c r="L3132" s="10">
        <f t="shared" si="145"/>
        <v>42839.207638888889</v>
      </c>
      <c r="M3132">
        <f t="shared" si="146"/>
        <v>2017</v>
      </c>
      <c r="N3132" t="b">
        <v>0</v>
      </c>
      <c r="O3132">
        <v>4</v>
      </c>
      <c r="P3132" t="b">
        <v>0</v>
      </c>
      <c r="Q3132" t="s">
        <v>8269</v>
      </c>
    </row>
    <row r="3133" spans="1:17" ht="29.5" x14ac:dyDescent="0.7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0">
        <f t="shared" si="144"/>
        <v>42803.579224537039</v>
      </c>
      <c r="L3133" s="10">
        <f t="shared" si="145"/>
        <v>42833.537557870368</v>
      </c>
      <c r="M3133">
        <f t="shared" si="146"/>
        <v>2017</v>
      </c>
      <c r="N3133" t="b">
        <v>0</v>
      </c>
      <c r="O3133">
        <v>12</v>
      </c>
      <c r="P3133" t="b">
        <v>0</v>
      </c>
      <c r="Q3133" t="s">
        <v>8269</v>
      </c>
    </row>
    <row r="3134" spans="1:17" ht="29.5" x14ac:dyDescent="0.7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0">
        <f t="shared" si="144"/>
        <v>42786.350231481483</v>
      </c>
      <c r="L3134" s="10">
        <f t="shared" si="145"/>
        <v>42846.308564814812</v>
      </c>
      <c r="M3134">
        <f t="shared" si="146"/>
        <v>2017</v>
      </c>
      <c r="N3134" t="b">
        <v>0</v>
      </c>
      <c r="O3134">
        <v>1</v>
      </c>
      <c r="P3134" t="b">
        <v>0</v>
      </c>
      <c r="Q3134" t="s">
        <v>8269</v>
      </c>
    </row>
    <row r="3135" spans="1:17" ht="44.25" x14ac:dyDescent="0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0">
        <f t="shared" si="144"/>
        <v>42788.565208333333</v>
      </c>
      <c r="L3135" s="10">
        <f t="shared" si="145"/>
        <v>42818.523541666669</v>
      </c>
      <c r="M3135">
        <f t="shared" si="146"/>
        <v>2017</v>
      </c>
      <c r="N3135" t="b">
        <v>0</v>
      </c>
      <c r="O3135">
        <v>16</v>
      </c>
      <c r="P3135" t="b">
        <v>0</v>
      </c>
      <c r="Q3135" t="s">
        <v>8269</v>
      </c>
    </row>
    <row r="3136" spans="1:17" ht="44.25" x14ac:dyDescent="0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0">
        <f t="shared" si="144"/>
        <v>42800.720127314817</v>
      </c>
      <c r="L3136" s="10">
        <f t="shared" si="145"/>
        <v>42821.678460648152</v>
      </c>
      <c r="M3136">
        <f t="shared" si="146"/>
        <v>2017</v>
      </c>
      <c r="N3136" t="b">
        <v>0</v>
      </c>
      <c r="O3136">
        <v>12</v>
      </c>
      <c r="P3136" t="b">
        <v>0</v>
      </c>
      <c r="Q3136" t="s">
        <v>8269</v>
      </c>
    </row>
    <row r="3137" spans="1:17" ht="44.25" x14ac:dyDescent="0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0">
        <f t="shared" si="144"/>
        <v>42807.151863425926</v>
      </c>
      <c r="L3137" s="10">
        <f t="shared" si="145"/>
        <v>42829.151863425926</v>
      </c>
      <c r="M3137">
        <f t="shared" si="146"/>
        <v>2017</v>
      </c>
      <c r="N3137" t="b">
        <v>0</v>
      </c>
      <c r="O3137">
        <v>7</v>
      </c>
      <c r="P3137" t="b">
        <v>0</v>
      </c>
      <c r="Q3137" t="s">
        <v>8269</v>
      </c>
    </row>
    <row r="3138" spans="1:17" ht="44.25" x14ac:dyDescent="0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0">
        <f t="shared" si="144"/>
        <v>42789.462430555555</v>
      </c>
      <c r="L3138" s="10">
        <f t="shared" si="145"/>
        <v>42825.957638888889</v>
      </c>
      <c r="M3138">
        <f t="shared" si="146"/>
        <v>2017</v>
      </c>
      <c r="N3138" t="b">
        <v>0</v>
      </c>
      <c r="O3138">
        <v>22</v>
      </c>
      <c r="P3138" t="b">
        <v>0</v>
      </c>
      <c r="Q3138" t="s">
        <v>8269</v>
      </c>
    </row>
    <row r="3139" spans="1:17" ht="29.5" x14ac:dyDescent="0.7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0">
        <f t="shared" ref="K3139:K3202" si="147">(((J3139/60)/60)/24)+DATE(1970,1,1)</f>
        <v>42807.885057870371</v>
      </c>
      <c r="L3139" s="10">
        <f t="shared" ref="L3139:L3202" si="148">(((I3139/60)/60)/24)+DATE(1970,1,1)</f>
        <v>42858.8</v>
      </c>
      <c r="M3139">
        <f t="shared" ref="M3139:M3202" si="149">YEAR(L3139)</f>
        <v>2017</v>
      </c>
      <c r="N3139" t="b">
        <v>0</v>
      </c>
      <c r="O3139">
        <v>1</v>
      </c>
      <c r="P3139" t="b">
        <v>0</v>
      </c>
      <c r="Q3139" t="s">
        <v>8269</v>
      </c>
    </row>
    <row r="3140" spans="1:17" ht="59" x14ac:dyDescent="0.7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0">
        <f t="shared" si="147"/>
        <v>42809.645914351851</v>
      </c>
      <c r="L3140" s="10">
        <f t="shared" si="148"/>
        <v>42828.645914351851</v>
      </c>
      <c r="M3140">
        <f t="shared" si="149"/>
        <v>2017</v>
      </c>
      <c r="N3140" t="b">
        <v>0</v>
      </c>
      <c r="O3140">
        <v>0</v>
      </c>
      <c r="P3140" t="b">
        <v>0</v>
      </c>
      <c r="Q3140" t="s">
        <v>8269</v>
      </c>
    </row>
    <row r="3141" spans="1:17" ht="44.25" x14ac:dyDescent="0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0">
        <f t="shared" si="147"/>
        <v>42785.270370370374</v>
      </c>
      <c r="L3141" s="10">
        <f t="shared" si="148"/>
        <v>42819.189583333333</v>
      </c>
      <c r="M3141">
        <f t="shared" si="149"/>
        <v>2017</v>
      </c>
      <c r="N3141" t="b">
        <v>0</v>
      </c>
      <c r="O3141">
        <v>6</v>
      </c>
      <c r="P3141" t="b">
        <v>0</v>
      </c>
      <c r="Q3141" t="s">
        <v>8269</v>
      </c>
    </row>
    <row r="3142" spans="1:17" ht="59" x14ac:dyDescent="0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0">
        <f t="shared" si="147"/>
        <v>42802.718784722223</v>
      </c>
      <c r="L3142" s="10">
        <f t="shared" si="148"/>
        <v>42832.677118055552</v>
      </c>
      <c r="M3142">
        <f t="shared" si="149"/>
        <v>2017</v>
      </c>
      <c r="N3142" t="b">
        <v>0</v>
      </c>
      <c r="O3142">
        <v>4</v>
      </c>
      <c r="P3142" t="b">
        <v>0</v>
      </c>
      <c r="Q3142" t="s">
        <v>8269</v>
      </c>
    </row>
    <row r="3143" spans="1:17" ht="59" x14ac:dyDescent="0.7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0">
        <f t="shared" si="147"/>
        <v>42800.753333333334</v>
      </c>
      <c r="L3143" s="10">
        <f t="shared" si="148"/>
        <v>42841.833333333328</v>
      </c>
      <c r="M3143">
        <f t="shared" si="149"/>
        <v>2017</v>
      </c>
      <c r="N3143" t="b">
        <v>0</v>
      </c>
      <c r="O3143">
        <v>8</v>
      </c>
      <c r="P3143" t="b">
        <v>0</v>
      </c>
      <c r="Q3143" t="s">
        <v>8269</v>
      </c>
    </row>
    <row r="3144" spans="1:17" ht="44.25" x14ac:dyDescent="0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0">
        <f t="shared" si="147"/>
        <v>42783.513182870374</v>
      </c>
      <c r="L3144" s="10">
        <f t="shared" si="148"/>
        <v>42813.471516203703</v>
      </c>
      <c r="M3144">
        <f t="shared" si="149"/>
        <v>2017</v>
      </c>
      <c r="N3144" t="b">
        <v>0</v>
      </c>
      <c r="O3144">
        <v>3</v>
      </c>
      <c r="P3144" t="b">
        <v>0</v>
      </c>
      <c r="Q3144" t="s">
        <v>8269</v>
      </c>
    </row>
    <row r="3145" spans="1:17" ht="59" x14ac:dyDescent="0.7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0">
        <f t="shared" si="147"/>
        <v>42808.358287037037</v>
      </c>
      <c r="L3145" s="10">
        <f t="shared" si="148"/>
        <v>42834.358287037037</v>
      </c>
      <c r="M3145">
        <f t="shared" si="149"/>
        <v>2017</v>
      </c>
      <c r="N3145" t="b">
        <v>0</v>
      </c>
      <c r="O3145">
        <v>0</v>
      </c>
      <c r="P3145" t="b">
        <v>0</v>
      </c>
      <c r="Q3145" t="s">
        <v>8269</v>
      </c>
    </row>
    <row r="3146" spans="1:17" ht="59" x14ac:dyDescent="0.7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0">
        <f t="shared" si="147"/>
        <v>42796.538275462968</v>
      </c>
      <c r="L3146" s="10">
        <f t="shared" si="148"/>
        <v>42813.25</v>
      </c>
      <c r="M3146">
        <f t="shared" si="149"/>
        <v>2017</v>
      </c>
      <c r="N3146" t="b">
        <v>0</v>
      </c>
      <c r="O3146">
        <v>30</v>
      </c>
      <c r="P3146" t="b">
        <v>0</v>
      </c>
      <c r="Q3146" t="s">
        <v>8269</v>
      </c>
    </row>
    <row r="3147" spans="1:17" ht="44.25" x14ac:dyDescent="0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0">
        <f t="shared" si="147"/>
        <v>42762.040902777779</v>
      </c>
      <c r="L3147" s="10">
        <f t="shared" si="148"/>
        <v>42821.999236111107</v>
      </c>
      <c r="M3147">
        <f t="shared" si="149"/>
        <v>2017</v>
      </c>
      <c r="N3147" t="b">
        <v>0</v>
      </c>
      <c r="O3147">
        <v>0</v>
      </c>
      <c r="P3147" t="b">
        <v>0</v>
      </c>
      <c r="Q3147" t="s">
        <v>8269</v>
      </c>
    </row>
    <row r="3148" spans="1:17" ht="44.25" x14ac:dyDescent="0.7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0">
        <f t="shared" si="147"/>
        <v>42796.682476851856</v>
      </c>
      <c r="L3148" s="10">
        <f t="shared" si="148"/>
        <v>42841.640810185185</v>
      </c>
      <c r="M3148">
        <f t="shared" si="149"/>
        <v>2017</v>
      </c>
      <c r="N3148" t="b">
        <v>0</v>
      </c>
      <c r="O3148">
        <v>12</v>
      </c>
      <c r="P3148" t="b">
        <v>0</v>
      </c>
      <c r="Q3148" t="s">
        <v>8269</v>
      </c>
    </row>
    <row r="3149" spans="1:17" ht="44.25" x14ac:dyDescent="0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0">
        <f t="shared" si="147"/>
        <v>41909.969386574077</v>
      </c>
      <c r="L3149" s="10">
        <f t="shared" si="148"/>
        <v>41950.011053240742</v>
      </c>
      <c r="M3149">
        <f t="shared" si="149"/>
        <v>2014</v>
      </c>
      <c r="N3149" t="b">
        <v>1</v>
      </c>
      <c r="O3149">
        <v>213</v>
      </c>
      <c r="P3149" t="b">
        <v>1</v>
      </c>
      <c r="Q3149" t="s">
        <v>8269</v>
      </c>
    </row>
    <row r="3150" spans="1:17" ht="29.5" x14ac:dyDescent="0.7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0">
        <f t="shared" si="147"/>
        <v>41891.665324074071</v>
      </c>
      <c r="L3150" s="10">
        <f t="shared" si="148"/>
        <v>41913.166666666664</v>
      </c>
      <c r="M3150">
        <f t="shared" si="149"/>
        <v>2014</v>
      </c>
      <c r="N3150" t="b">
        <v>1</v>
      </c>
      <c r="O3150">
        <v>57</v>
      </c>
      <c r="P3150" t="b">
        <v>1</v>
      </c>
      <c r="Q3150" t="s">
        <v>8269</v>
      </c>
    </row>
    <row r="3151" spans="1:17" ht="44.25" x14ac:dyDescent="0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0">
        <f t="shared" si="147"/>
        <v>41226.017361111109</v>
      </c>
      <c r="L3151" s="10">
        <f t="shared" si="148"/>
        <v>41250.083333333336</v>
      </c>
      <c r="M3151">
        <f t="shared" si="149"/>
        <v>2012</v>
      </c>
      <c r="N3151" t="b">
        <v>1</v>
      </c>
      <c r="O3151">
        <v>25</v>
      </c>
      <c r="P3151" t="b">
        <v>1</v>
      </c>
      <c r="Q3151" t="s">
        <v>8269</v>
      </c>
    </row>
    <row r="3152" spans="1:17" ht="59" x14ac:dyDescent="0.7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0">
        <f t="shared" si="147"/>
        <v>40478.263923611114</v>
      </c>
      <c r="L3152" s="10">
        <f t="shared" si="148"/>
        <v>40568.166666666664</v>
      </c>
      <c r="M3152">
        <f t="shared" si="149"/>
        <v>2011</v>
      </c>
      <c r="N3152" t="b">
        <v>1</v>
      </c>
      <c r="O3152">
        <v>104</v>
      </c>
      <c r="P3152" t="b">
        <v>1</v>
      </c>
      <c r="Q3152" t="s">
        <v>8269</v>
      </c>
    </row>
    <row r="3153" spans="1:17" ht="44.25" x14ac:dyDescent="0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0">
        <f t="shared" si="147"/>
        <v>41862.83997685185</v>
      </c>
      <c r="L3153" s="10">
        <f t="shared" si="148"/>
        <v>41892.83997685185</v>
      </c>
      <c r="M3153">
        <f t="shared" si="149"/>
        <v>2014</v>
      </c>
      <c r="N3153" t="b">
        <v>1</v>
      </c>
      <c r="O3153">
        <v>34</v>
      </c>
      <c r="P3153" t="b">
        <v>1</v>
      </c>
      <c r="Q3153" t="s">
        <v>8269</v>
      </c>
    </row>
    <row r="3154" spans="1:17" ht="44.25" x14ac:dyDescent="0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0">
        <f t="shared" si="147"/>
        <v>41550.867673611108</v>
      </c>
      <c r="L3154" s="10">
        <f t="shared" si="148"/>
        <v>41580.867673611108</v>
      </c>
      <c r="M3154">
        <f t="shared" si="149"/>
        <v>2013</v>
      </c>
      <c r="N3154" t="b">
        <v>1</v>
      </c>
      <c r="O3154">
        <v>67</v>
      </c>
      <c r="P3154" t="b">
        <v>1</v>
      </c>
      <c r="Q3154" t="s">
        <v>8269</v>
      </c>
    </row>
    <row r="3155" spans="1:17" ht="44.25" x14ac:dyDescent="0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0">
        <f t="shared" si="147"/>
        <v>40633.154363425929</v>
      </c>
      <c r="L3155" s="10">
        <f t="shared" si="148"/>
        <v>40664.207638888889</v>
      </c>
      <c r="M3155">
        <f t="shared" si="149"/>
        <v>2011</v>
      </c>
      <c r="N3155" t="b">
        <v>1</v>
      </c>
      <c r="O3155">
        <v>241</v>
      </c>
      <c r="P3155" t="b">
        <v>1</v>
      </c>
      <c r="Q3155" t="s">
        <v>8269</v>
      </c>
    </row>
    <row r="3156" spans="1:17" ht="44.25" x14ac:dyDescent="0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0">
        <f t="shared" si="147"/>
        <v>40970.875671296293</v>
      </c>
      <c r="L3156" s="10">
        <f t="shared" si="148"/>
        <v>41000.834004629629</v>
      </c>
      <c r="M3156">
        <f t="shared" si="149"/>
        <v>2012</v>
      </c>
      <c r="N3156" t="b">
        <v>1</v>
      </c>
      <c r="O3156">
        <v>123</v>
      </c>
      <c r="P3156" t="b">
        <v>1</v>
      </c>
      <c r="Q3156" t="s">
        <v>8269</v>
      </c>
    </row>
    <row r="3157" spans="1:17" ht="44.25" x14ac:dyDescent="0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0">
        <f t="shared" si="147"/>
        <v>41233.499131944445</v>
      </c>
      <c r="L3157" s="10">
        <f t="shared" si="148"/>
        <v>41263.499131944445</v>
      </c>
      <c r="M3157">
        <f t="shared" si="149"/>
        <v>2012</v>
      </c>
      <c r="N3157" t="b">
        <v>1</v>
      </c>
      <c r="O3157">
        <v>302</v>
      </c>
      <c r="P3157" t="b">
        <v>1</v>
      </c>
      <c r="Q3157" t="s">
        <v>8269</v>
      </c>
    </row>
    <row r="3158" spans="1:17" ht="44.25" x14ac:dyDescent="0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0">
        <f t="shared" si="147"/>
        <v>41026.953055555554</v>
      </c>
      <c r="L3158" s="10">
        <f t="shared" si="148"/>
        <v>41061.953055555554</v>
      </c>
      <c r="M3158">
        <f t="shared" si="149"/>
        <v>2012</v>
      </c>
      <c r="N3158" t="b">
        <v>1</v>
      </c>
      <c r="O3158">
        <v>89</v>
      </c>
      <c r="P3158" t="b">
        <v>1</v>
      </c>
      <c r="Q3158" t="s">
        <v>8269</v>
      </c>
    </row>
    <row r="3159" spans="1:17" ht="29.5" x14ac:dyDescent="0.7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0">
        <f t="shared" si="147"/>
        <v>41829.788252314815</v>
      </c>
      <c r="L3159" s="10">
        <f t="shared" si="148"/>
        <v>41839.208333333336</v>
      </c>
      <c r="M3159">
        <f t="shared" si="149"/>
        <v>2014</v>
      </c>
      <c r="N3159" t="b">
        <v>1</v>
      </c>
      <c r="O3159">
        <v>41</v>
      </c>
      <c r="P3159" t="b">
        <v>1</v>
      </c>
      <c r="Q3159" t="s">
        <v>8269</v>
      </c>
    </row>
    <row r="3160" spans="1:17" ht="29.5" x14ac:dyDescent="0.7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0">
        <f t="shared" si="147"/>
        <v>41447.839722222219</v>
      </c>
      <c r="L3160" s="10">
        <f t="shared" si="148"/>
        <v>41477.839722222219</v>
      </c>
      <c r="M3160">
        <f t="shared" si="149"/>
        <v>2013</v>
      </c>
      <c r="N3160" t="b">
        <v>1</v>
      </c>
      <c r="O3160">
        <v>69</v>
      </c>
      <c r="P3160" t="b">
        <v>1</v>
      </c>
      <c r="Q3160" t="s">
        <v>8269</v>
      </c>
    </row>
    <row r="3161" spans="1:17" ht="44.25" x14ac:dyDescent="0.7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0">
        <f t="shared" si="147"/>
        <v>40884.066678240742</v>
      </c>
      <c r="L3161" s="10">
        <f t="shared" si="148"/>
        <v>40926.958333333336</v>
      </c>
      <c r="M3161">
        <f t="shared" si="149"/>
        <v>2012</v>
      </c>
      <c r="N3161" t="b">
        <v>1</v>
      </c>
      <c r="O3161">
        <v>52</v>
      </c>
      <c r="P3161" t="b">
        <v>1</v>
      </c>
      <c r="Q3161" t="s">
        <v>8269</v>
      </c>
    </row>
    <row r="3162" spans="1:17" ht="44.25" x14ac:dyDescent="0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0">
        <f t="shared" si="147"/>
        <v>41841.26489583333</v>
      </c>
      <c r="L3162" s="10">
        <f t="shared" si="148"/>
        <v>41864.207638888889</v>
      </c>
      <c r="M3162">
        <f t="shared" si="149"/>
        <v>2014</v>
      </c>
      <c r="N3162" t="b">
        <v>1</v>
      </c>
      <c r="O3162">
        <v>57</v>
      </c>
      <c r="P3162" t="b">
        <v>1</v>
      </c>
      <c r="Q3162" t="s">
        <v>8269</v>
      </c>
    </row>
    <row r="3163" spans="1:17" ht="59" x14ac:dyDescent="0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0">
        <f t="shared" si="147"/>
        <v>41897.536134259259</v>
      </c>
      <c r="L3163" s="10">
        <f t="shared" si="148"/>
        <v>41927.536134259259</v>
      </c>
      <c r="M3163">
        <f t="shared" si="149"/>
        <v>2014</v>
      </c>
      <c r="N3163" t="b">
        <v>1</v>
      </c>
      <c r="O3163">
        <v>74</v>
      </c>
      <c r="P3163" t="b">
        <v>1</v>
      </c>
      <c r="Q3163" t="s">
        <v>8269</v>
      </c>
    </row>
    <row r="3164" spans="1:17" ht="59" x14ac:dyDescent="0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0">
        <f t="shared" si="147"/>
        <v>41799.685902777775</v>
      </c>
      <c r="L3164" s="10">
        <f t="shared" si="148"/>
        <v>41827.083333333336</v>
      </c>
      <c r="M3164">
        <f t="shared" si="149"/>
        <v>2014</v>
      </c>
      <c r="N3164" t="b">
        <v>1</v>
      </c>
      <c r="O3164">
        <v>63</v>
      </c>
      <c r="P3164" t="b">
        <v>1</v>
      </c>
      <c r="Q3164" t="s">
        <v>8269</v>
      </c>
    </row>
    <row r="3165" spans="1:17" ht="44.25" x14ac:dyDescent="0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0">
        <f t="shared" si="147"/>
        <v>41775.753761574073</v>
      </c>
      <c r="L3165" s="10">
        <f t="shared" si="148"/>
        <v>41805.753761574073</v>
      </c>
      <c r="M3165">
        <f t="shared" si="149"/>
        <v>2014</v>
      </c>
      <c r="N3165" t="b">
        <v>1</v>
      </c>
      <c r="O3165">
        <v>72</v>
      </c>
      <c r="P3165" t="b">
        <v>1</v>
      </c>
      <c r="Q3165" t="s">
        <v>8269</v>
      </c>
    </row>
    <row r="3166" spans="1:17" ht="59" x14ac:dyDescent="0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0">
        <f t="shared" si="147"/>
        <v>41766.80572916667</v>
      </c>
      <c r="L3166" s="10">
        <f t="shared" si="148"/>
        <v>41799.80572916667</v>
      </c>
      <c r="M3166">
        <f t="shared" si="149"/>
        <v>2014</v>
      </c>
      <c r="N3166" t="b">
        <v>1</v>
      </c>
      <c r="O3166">
        <v>71</v>
      </c>
      <c r="P3166" t="b">
        <v>1</v>
      </c>
      <c r="Q3166" t="s">
        <v>8269</v>
      </c>
    </row>
    <row r="3167" spans="1:17" ht="59" x14ac:dyDescent="0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0">
        <f t="shared" si="147"/>
        <v>40644.159259259257</v>
      </c>
      <c r="L3167" s="10">
        <f t="shared" si="148"/>
        <v>40666.165972222225</v>
      </c>
      <c r="M3167">
        <f t="shared" si="149"/>
        <v>2011</v>
      </c>
      <c r="N3167" t="b">
        <v>1</v>
      </c>
      <c r="O3167">
        <v>21</v>
      </c>
      <c r="P3167" t="b">
        <v>1</v>
      </c>
      <c r="Q3167" t="s">
        <v>8269</v>
      </c>
    </row>
    <row r="3168" spans="1:17" ht="44.25" x14ac:dyDescent="0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0">
        <f t="shared" si="147"/>
        <v>41940.69158564815</v>
      </c>
      <c r="L3168" s="10">
        <f t="shared" si="148"/>
        <v>41969.332638888889</v>
      </c>
      <c r="M3168">
        <f t="shared" si="149"/>
        <v>2014</v>
      </c>
      <c r="N3168" t="b">
        <v>1</v>
      </c>
      <c r="O3168">
        <v>930</v>
      </c>
      <c r="P3168" t="b">
        <v>1</v>
      </c>
      <c r="Q3168" t="s">
        <v>8269</v>
      </c>
    </row>
    <row r="3169" spans="1:17" ht="29.5" x14ac:dyDescent="0.7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0">
        <f t="shared" si="147"/>
        <v>41839.175706018519</v>
      </c>
      <c r="L3169" s="10">
        <f t="shared" si="148"/>
        <v>41853.175706018519</v>
      </c>
      <c r="M3169">
        <f t="shared" si="149"/>
        <v>2014</v>
      </c>
      <c r="N3169" t="b">
        <v>1</v>
      </c>
      <c r="O3169">
        <v>55</v>
      </c>
      <c r="P3169" t="b">
        <v>1</v>
      </c>
      <c r="Q3169" t="s">
        <v>8269</v>
      </c>
    </row>
    <row r="3170" spans="1:17" ht="44.25" x14ac:dyDescent="0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0">
        <f t="shared" si="147"/>
        <v>41772.105937500004</v>
      </c>
      <c r="L3170" s="10">
        <f t="shared" si="148"/>
        <v>41803.916666666664</v>
      </c>
      <c r="M3170">
        <f t="shared" si="149"/>
        <v>2014</v>
      </c>
      <c r="N3170" t="b">
        <v>1</v>
      </c>
      <c r="O3170">
        <v>61</v>
      </c>
      <c r="P3170" t="b">
        <v>1</v>
      </c>
      <c r="Q3170" t="s">
        <v>8269</v>
      </c>
    </row>
    <row r="3171" spans="1:17" ht="29.5" x14ac:dyDescent="0.7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0">
        <f t="shared" si="147"/>
        <v>41591.737974537034</v>
      </c>
      <c r="L3171" s="10">
        <f t="shared" si="148"/>
        <v>41621.207638888889</v>
      </c>
      <c r="M3171">
        <f t="shared" si="149"/>
        <v>2013</v>
      </c>
      <c r="N3171" t="b">
        <v>1</v>
      </c>
      <c r="O3171">
        <v>82</v>
      </c>
      <c r="P3171" t="b">
        <v>1</v>
      </c>
      <c r="Q3171" t="s">
        <v>8269</v>
      </c>
    </row>
    <row r="3172" spans="1:17" ht="44.25" x14ac:dyDescent="0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0">
        <f t="shared" si="147"/>
        <v>41789.080370370371</v>
      </c>
      <c r="L3172" s="10">
        <f t="shared" si="148"/>
        <v>41822.166666666664</v>
      </c>
      <c r="M3172">
        <f t="shared" si="149"/>
        <v>2014</v>
      </c>
      <c r="N3172" t="b">
        <v>1</v>
      </c>
      <c r="O3172">
        <v>71</v>
      </c>
      <c r="P3172" t="b">
        <v>1</v>
      </c>
      <c r="Q3172" t="s">
        <v>8269</v>
      </c>
    </row>
    <row r="3173" spans="1:17" ht="59" x14ac:dyDescent="0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0">
        <f t="shared" si="147"/>
        <v>42466.608310185184</v>
      </c>
      <c r="L3173" s="10">
        <f t="shared" si="148"/>
        <v>42496.608310185184</v>
      </c>
      <c r="M3173">
        <f t="shared" si="149"/>
        <v>2016</v>
      </c>
      <c r="N3173" t="b">
        <v>1</v>
      </c>
      <c r="O3173">
        <v>117</v>
      </c>
      <c r="P3173" t="b">
        <v>1</v>
      </c>
      <c r="Q3173" t="s">
        <v>8269</v>
      </c>
    </row>
    <row r="3174" spans="1:17" ht="44.25" x14ac:dyDescent="0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0">
        <f t="shared" si="147"/>
        <v>40923.729953703703</v>
      </c>
      <c r="L3174" s="10">
        <f t="shared" si="148"/>
        <v>40953.729953703703</v>
      </c>
      <c r="M3174">
        <f t="shared" si="149"/>
        <v>2012</v>
      </c>
      <c r="N3174" t="b">
        <v>1</v>
      </c>
      <c r="O3174">
        <v>29</v>
      </c>
      <c r="P3174" t="b">
        <v>1</v>
      </c>
      <c r="Q3174" t="s">
        <v>8269</v>
      </c>
    </row>
    <row r="3175" spans="1:17" ht="44.25" x14ac:dyDescent="0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0">
        <f t="shared" si="147"/>
        <v>41878.878379629627</v>
      </c>
      <c r="L3175" s="10">
        <f t="shared" si="148"/>
        <v>41908.878379629627</v>
      </c>
      <c r="M3175">
        <f t="shared" si="149"/>
        <v>2014</v>
      </c>
      <c r="N3175" t="b">
        <v>1</v>
      </c>
      <c r="O3175">
        <v>74</v>
      </c>
      <c r="P3175" t="b">
        <v>1</v>
      </c>
      <c r="Q3175" t="s">
        <v>8269</v>
      </c>
    </row>
    <row r="3176" spans="1:17" ht="59" x14ac:dyDescent="0.7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0">
        <f t="shared" si="147"/>
        <v>41862.864675925928</v>
      </c>
      <c r="L3176" s="10">
        <f t="shared" si="148"/>
        <v>41876.864675925928</v>
      </c>
      <c r="M3176">
        <f t="shared" si="149"/>
        <v>2014</v>
      </c>
      <c r="N3176" t="b">
        <v>1</v>
      </c>
      <c r="O3176">
        <v>23</v>
      </c>
      <c r="P3176" t="b">
        <v>1</v>
      </c>
      <c r="Q3176" t="s">
        <v>8269</v>
      </c>
    </row>
    <row r="3177" spans="1:17" ht="59" x14ac:dyDescent="0.7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0">
        <f t="shared" si="147"/>
        <v>40531.886886574073</v>
      </c>
      <c r="L3177" s="10">
        <f t="shared" si="148"/>
        <v>40591.886886574073</v>
      </c>
      <c r="M3177">
        <f t="shared" si="149"/>
        <v>2011</v>
      </c>
      <c r="N3177" t="b">
        <v>1</v>
      </c>
      <c r="O3177">
        <v>60</v>
      </c>
      <c r="P3177" t="b">
        <v>1</v>
      </c>
      <c r="Q3177" t="s">
        <v>8269</v>
      </c>
    </row>
    <row r="3178" spans="1:17" ht="59" x14ac:dyDescent="0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0">
        <f t="shared" si="147"/>
        <v>41477.930914351848</v>
      </c>
      <c r="L3178" s="10">
        <f t="shared" si="148"/>
        <v>41504.625</v>
      </c>
      <c r="M3178">
        <f t="shared" si="149"/>
        <v>2013</v>
      </c>
      <c r="N3178" t="b">
        <v>1</v>
      </c>
      <c r="O3178">
        <v>55</v>
      </c>
      <c r="P3178" t="b">
        <v>1</v>
      </c>
      <c r="Q3178" t="s">
        <v>8269</v>
      </c>
    </row>
    <row r="3179" spans="1:17" ht="44.25" x14ac:dyDescent="0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0">
        <f t="shared" si="147"/>
        <v>41781.666770833333</v>
      </c>
      <c r="L3179" s="10">
        <f t="shared" si="148"/>
        <v>41811.666770833333</v>
      </c>
      <c r="M3179">
        <f t="shared" si="149"/>
        <v>2014</v>
      </c>
      <c r="N3179" t="b">
        <v>1</v>
      </c>
      <c r="O3179">
        <v>51</v>
      </c>
      <c r="P3179" t="b">
        <v>1</v>
      </c>
      <c r="Q3179" t="s">
        <v>8269</v>
      </c>
    </row>
    <row r="3180" spans="1:17" ht="59" x14ac:dyDescent="0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0">
        <f t="shared" si="147"/>
        <v>41806.605034722219</v>
      </c>
      <c r="L3180" s="10">
        <f t="shared" si="148"/>
        <v>41836.605034722219</v>
      </c>
      <c r="M3180">
        <f t="shared" si="149"/>
        <v>2014</v>
      </c>
      <c r="N3180" t="b">
        <v>1</v>
      </c>
      <c r="O3180">
        <v>78</v>
      </c>
      <c r="P3180" t="b">
        <v>1</v>
      </c>
      <c r="Q3180" t="s">
        <v>8269</v>
      </c>
    </row>
    <row r="3181" spans="1:17" ht="44.25" x14ac:dyDescent="0.7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0">
        <f t="shared" si="147"/>
        <v>41375.702210648145</v>
      </c>
      <c r="L3181" s="10">
        <f t="shared" si="148"/>
        <v>41400.702210648145</v>
      </c>
      <c r="M3181">
        <f t="shared" si="149"/>
        <v>2013</v>
      </c>
      <c r="N3181" t="b">
        <v>1</v>
      </c>
      <c r="O3181">
        <v>62</v>
      </c>
      <c r="P3181" t="b">
        <v>1</v>
      </c>
      <c r="Q3181" t="s">
        <v>8269</v>
      </c>
    </row>
    <row r="3182" spans="1:17" ht="44.25" x14ac:dyDescent="0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0">
        <f t="shared" si="147"/>
        <v>41780.412604166668</v>
      </c>
      <c r="L3182" s="10">
        <f t="shared" si="148"/>
        <v>41810.412604166668</v>
      </c>
      <c r="M3182">
        <f t="shared" si="149"/>
        <v>2014</v>
      </c>
      <c r="N3182" t="b">
        <v>1</v>
      </c>
      <c r="O3182">
        <v>45</v>
      </c>
      <c r="P3182" t="b">
        <v>1</v>
      </c>
      <c r="Q3182" t="s">
        <v>8269</v>
      </c>
    </row>
    <row r="3183" spans="1:17" ht="44.25" x14ac:dyDescent="0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0">
        <f t="shared" si="147"/>
        <v>41779.310034722221</v>
      </c>
      <c r="L3183" s="10">
        <f t="shared" si="148"/>
        <v>41805.666666666664</v>
      </c>
      <c r="M3183">
        <f t="shared" si="149"/>
        <v>2014</v>
      </c>
      <c r="N3183" t="b">
        <v>1</v>
      </c>
      <c r="O3183">
        <v>15</v>
      </c>
      <c r="P3183" t="b">
        <v>1</v>
      </c>
      <c r="Q3183" t="s">
        <v>8269</v>
      </c>
    </row>
    <row r="3184" spans="1:17" ht="59" x14ac:dyDescent="0.7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0">
        <f t="shared" si="147"/>
        <v>40883.949317129627</v>
      </c>
      <c r="L3184" s="10">
        <f t="shared" si="148"/>
        <v>40939.708333333336</v>
      </c>
      <c r="M3184">
        <f t="shared" si="149"/>
        <v>2012</v>
      </c>
      <c r="N3184" t="b">
        <v>1</v>
      </c>
      <c r="O3184">
        <v>151</v>
      </c>
      <c r="P3184" t="b">
        <v>1</v>
      </c>
      <c r="Q3184" t="s">
        <v>8269</v>
      </c>
    </row>
    <row r="3185" spans="1:17" ht="44.25" x14ac:dyDescent="0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0">
        <f t="shared" si="147"/>
        <v>41491.79478009259</v>
      </c>
      <c r="L3185" s="10">
        <f t="shared" si="148"/>
        <v>41509.79478009259</v>
      </c>
      <c r="M3185">
        <f t="shared" si="149"/>
        <v>2013</v>
      </c>
      <c r="N3185" t="b">
        <v>1</v>
      </c>
      <c r="O3185">
        <v>68</v>
      </c>
      <c r="P3185" t="b">
        <v>1</v>
      </c>
      <c r="Q3185" t="s">
        <v>8269</v>
      </c>
    </row>
    <row r="3186" spans="1:17" ht="44.25" x14ac:dyDescent="0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0">
        <f t="shared" si="147"/>
        <v>41791.993414351848</v>
      </c>
      <c r="L3186" s="10">
        <f t="shared" si="148"/>
        <v>41821.993414351848</v>
      </c>
      <c r="M3186">
        <f t="shared" si="149"/>
        <v>2014</v>
      </c>
      <c r="N3186" t="b">
        <v>1</v>
      </c>
      <c r="O3186">
        <v>46</v>
      </c>
      <c r="P3186" t="b">
        <v>1</v>
      </c>
      <c r="Q3186" t="s">
        <v>8269</v>
      </c>
    </row>
    <row r="3187" spans="1:17" ht="44.25" x14ac:dyDescent="0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0">
        <f t="shared" si="147"/>
        <v>41829.977326388893</v>
      </c>
      <c r="L3187" s="10">
        <f t="shared" si="148"/>
        <v>41836.977326388893</v>
      </c>
      <c r="M3187">
        <f t="shared" si="149"/>
        <v>2014</v>
      </c>
      <c r="N3187" t="b">
        <v>1</v>
      </c>
      <c r="O3187">
        <v>24</v>
      </c>
      <c r="P3187" t="b">
        <v>1</v>
      </c>
      <c r="Q3187" t="s">
        <v>8269</v>
      </c>
    </row>
    <row r="3188" spans="1:17" ht="44.25" x14ac:dyDescent="0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0">
        <f t="shared" si="147"/>
        <v>41868.924050925925</v>
      </c>
      <c r="L3188" s="10">
        <f t="shared" si="148"/>
        <v>41898.875</v>
      </c>
      <c r="M3188">
        <f t="shared" si="149"/>
        <v>2014</v>
      </c>
      <c r="N3188" t="b">
        <v>1</v>
      </c>
      <c r="O3188">
        <v>70</v>
      </c>
      <c r="P3188" t="b">
        <v>1</v>
      </c>
      <c r="Q3188" t="s">
        <v>8269</v>
      </c>
    </row>
    <row r="3189" spans="1:17" ht="59" x14ac:dyDescent="0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0">
        <f t="shared" si="147"/>
        <v>41835.666354166664</v>
      </c>
      <c r="L3189" s="10">
        <f t="shared" si="148"/>
        <v>41855.666354166664</v>
      </c>
      <c r="M3189">
        <f t="shared" si="149"/>
        <v>2014</v>
      </c>
      <c r="N3189" t="b">
        <v>1</v>
      </c>
      <c r="O3189">
        <v>244</v>
      </c>
      <c r="P3189" t="b">
        <v>1</v>
      </c>
      <c r="Q3189" t="s">
        <v>8269</v>
      </c>
    </row>
    <row r="3190" spans="1:17" ht="44.25" x14ac:dyDescent="0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0">
        <f t="shared" si="147"/>
        <v>42144.415532407409</v>
      </c>
      <c r="L3190" s="10">
        <f t="shared" si="148"/>
        <v>42165.415532407409</v>
      </c>
      <c r="M3190">
        <f t="shared" si="149"/>
        <v>2015</v>
      </c>
      <c r="N3190" t="b">
        <v>0</v>
      </c>
      <c r="O3190">
        <v>9</v>
      </c>
      <c r="P3190" t="b">
        <v>0</v>
      </c>
      <c r="Q3190" t="s">
        <v>8303</v>
      </c>
    </row>
    <row r="3191" spans="1:17" ht="59" x14ac:dyDescent="0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0">
        <f t="shared" si="147"/>
        <v>42118.346435185187</v>
      </c>
      <c r="L3191" s="10">
        <f t="shared" si="148"/>
        <v>42148.346435185187</v>
      </c>
      <c r="M3191">
        <f t="shared" si="149"/>
        <v>2015</v>
      </c>
      <c r="N3191" t="b">
        <v>0</v>
      </c>
      <c r="O3191">
        <v>19</v>
      </c>
      <c r="P3191" t="b">
        <v>0</v>
      </c>
      <c r="Q3191" t="s">
        <v>8303</v>
      </c>
    </row>
    <row r="3192" spans="1:17" ht="44.25" x14ac:dyDescent="0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0">
        <f t="shared" si="147"/>
        <v>42683.151331018518</v>
      </c>
      <c r="L3192" s="10">
        <f t="shared" si="148"/>
        <v>42713.192997685182</v>
      </c>
      <c r="M3192">
        <f t="shared" si="149"/>
        <v>2016</v>
      </c>
      <c r="N3192" t="b">
        <v>0</v>
      </c>
      <c r="O3192">
        <v>0</v>
      </c>
      <c r="P3192" t="b">
        <v>0</v>
      </c>
      <c r="Q3192" t="s">
        <v>8303</v>
      </c>
    </row>
    <row r="3193" spans="1:17" ht="44.25" x14ac:dyDescent="0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0">
        <f t="shared" si="147"/>
        <v>42538.755428240736</v>
      </c>
      <c r="L3193" s="10">
        <f t="shared" si="148"/>
        <v>42598.755428240736</v>
      </c>
      <c r="M3193">
        <f t="shared" si="149"/>
        <v>2016</v>
      </c>
      <c r="N3193" t="b">
        <v>0</v>
      </c>
      <c r="O3193">
        <v>4</v>
      </c>
      <c r="P3193" t="b">
        <v>0</v>
      </c>
      <c r="Q3193" t="s">
        <v>8303</v>
      </c>
    </row>
    <row r="3194" spans="1:17" ht="44.25" x14ac:dyDescent="0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0">
        <f t="shared" si="147"/>
        <v>42018.94049768518</v>
      </c>
      <c r="L3194" s="10">
        <f t="shared" si="148"/>
        <v>42063.916666666672</v>
      </c>
      <c r="M3194">
        <f t="shared" si="149"/>
        <v>2015</v>
      </c>
      <c r="N3194" t="b">
        <v>0</v>
      </c>
      <c r="O3194">
        <v>8</v>
      </c>
      <c r="P3194" t="b">
        <v>0</v>
      </c>
      <c r="Q3194" t="s">
        <v>8303</v>
      </c>
    </row>
    <row r="3195" spans="1:17" ht="44.25" x14ac:dyDescent="0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0">
        <f t="shared" si="147"/>
        <v>42010.968240740738</v>
      </c>
      <c r="L3195" s="10">
        <f t="shared" si="148"/>
        <v>42055.968240740738</v>
      </c>
      <c r="M3195">
        <f t="shared" si="149"/>
        <v>2015</v>
      </c>
      <c r="N3195" t="b">
        <v>0</v>
      </c>
      <c r="O3195">
        <v>24</v>
      </c>
      <c r="P3195" t="b">
        <v>0</v>
      </c>
      <c r="Q3195" t="s">
        <v>8303</v>
      </c>
    </row>
    <row r="3196" spans="1:17" ht="59" x14ac:dyDescent="0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0">
        <f t="shared" si="147"/>
        <v>42182.062476851846</v>
      </c>
      <c r="L3196" s="10">
        <f t="shared" si="148"/>
        <v>42212.062476851846</v>
      </c>
      <c r="M3196">
        <f t="shared" si="149"/>
        <v>2015</v>
      </c>
      <c r="N3196" t="b">
        <v>0</v>
      </c>
      <c r="O3196">
        <v>0</v>
      </c>
      <c r="P3196" t="b">
        <v>0</v>
      </c>
      <c r="Q3196" t="s">
        <v>8303</v>
      </c>
    </row>
    <row r="3197" spans="1:17" ht="44.25" x14ac:dyDescent="0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0">
        <f t="shared" si="147"/>
        <v>42017.594236111108</v>
      </c>
      <c r="L3197" s="10">
        <f t="shared" si="148"/>
        <v>42047.594236111108</v>
      </c>
      <c r="M3197">
        <f t="shared" si="149"/>
        <v>2015</v>
      </c>
      <c r="N3197" t="b">
        <v>0</v>
      </c>
      <c r="O3197">
        <v>39</v>
      </c>
      <c r="P3197" t="b">
        <v>0</v>
      </c>
      <c r="Q3197" t="s">
        <v>8303</v>
      </c>
    </row>
    <row r="3198" spans="1:17" ht="44.25" x14ac:dyDescent="0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0">
        <f t="shared" si="147"/>
        <v>42157.598090277781</v>
      </c>
      <c r="L3198" s="10">
        <f t="shared" si="148"/>
        <v>42217.583333333328</v>
      </c>
      <c r="M3198">
        <f t="shared" si="149"/>
        <v>2015</v>
      </c>
      <c r="N3198" t="b">
        <v>0</v>
      </c>
      <c r="O3198">
        <v>6</v>
      </c>
      <c r="P3198" t="b">
        <v>0</v>
      </c>
      <c r="Q3198" t="s">
        <v>8303</v>
      </c>
    </row>
    <row r="3199" spans="1:17" ht="29.5" x14ac:dyDescent="0.7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0">
        <f t="shared" si="147"/>
        <v>42009.493263888886</v>
      </c>
      <c r="L3199" s="10">
        <f t="shared" si="148"/>
        <v>42039.493263888886</v>
      </c>
      <c r="M3199">
        <f t="shared" si="149"/>
        <v>2015</v>
      </c>
      <c r="N3199" t="b">
        <v>0</v>
      </c>
      <c r="O3199">
        <v>4</v>
      </c>
      <c r="P3199" t="b">
        <v>0</v>
      </c>
      <c r="Q3199" t="s">
        <v>8303</v>
      </c>
    </row>
    <row r="3200" spans="1:17" ht="59" x14ac:dyDescent="0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0">
        <f t="shared" si="147"/>
        <v>42013.424502314811</v>
      </c>
      <c r="L3200" s="10">
        <f t="shared" si="148"/>
        <v>42051.424502314811</v>
      </c>
      <c r="M3200">
        <f t="shared" si="149"/>
        <v>2015</v>
      </c>
      <c r="N3200" t="b">
        <v>0</v>
      </c>
      <c r="O3200">
        <v>3</v>
      </c>
      <c r="P3200" t="b">
        <v>0</v>
      </c>
      <c r="Q3200" t="s">
        <v>8303</v>
      </c>
    </row>
    <row r="3201" spans="1:17" ht="44.25" x14ac:dyDescent="0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0">
        <f t="shared" si="147"/>
        <v>41858.761782407404</v>
      </c>
      <c r="L3201" s="10">
        <f t="shared" si="148"/>
        <v>41888.875</v>
      </c>
      <c r="M3201">
        <f t="shared" si="149"/>
        <v>2014</v>
      </c>
      <c r="N3201" t="b">
        <v>0</v>
      </c>
      <c r="O3201">
        <v>53</v>
      </c>
      <c r="P3201" t="b">
        <v>0</v>
      </c>
      <c r="Q3201" t="s">
        <v>8303</v>
      </c>
    </row>
    <row r="3202" spans="1:17" ht="59" x14ac:dyDescent="0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0">
        <f t="shared" si="147"/>
        <v>42460.320613425924</v>
      </c>
      <c r="L3202" s="10">
        <f t="shared" si="148"/>
        <v>42490.231944444444</v>
      </c>
      <c r="M3202">
        <f t="shared" si="149"/>
        <v>2016</v>
      </c>
      <c r="N3202" t="b">
        <v>0</v>
      </c>
      <c r="O3202">
        <v>1</v>
      </c>
      <c r="P3202" t="b">
        <v>0</v>
      </c>
      <c r="Q3202" t="s">
        <v>8303</v>
      </c>
    </row>
    <row r="3203" spans="1:17" ht="44.25" x14ac:dyDescent="0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0">
        <f t="shared" ref="K3203:K3266" si="150">(((J3203/60)/60)/24)+DATE(1970,1,1)</f>
        <v>41861.767094907409</v>
      </c>
      <c r="L3203" s="10">
        <f t="shared" ref="L3203:L3266" si="151">(((I3203/60)/60)/24)+DATE(1970,1,1)</f>
        <v>41882.767094907409</v>
      </c>
      <c r="M3203">
        <f t="shared" ref="M3203:M3266" si="152">YEAR(L3203)</f>
        <v>2014</v>
      </c>
      <c r="N3203" t="b">
        <v>0</v>
      </c>
      <c r="O3203">
        <v>2</v>
      </c>
      <c r="P3203" t="b">
        <v>0</v>
      </c>
      <c r="Q3203" t="s">
        <v>8303</v>
      </c>
    </row>
    <row r="3204" spans="1:17" ht="44.25" x14ac:dyDescent="0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0">
        <f t="shared" si="150"/>
        <v>42293.853541666671</v>
      </c>
      <c r="L3204" s="10">
        <f t="shared" si="151"/>
        <v>42352.249305555553</v>
      </c>
      <c r="M3204">
        <f t="shared" si="152"/>
        <v>2015</v>
      </c>
      <c r="N3204" t="b">
        <v>0</v>
      </c>
      <c r="O3204">
        <v>25</v>
      </c>
      <c r="P3204" t="b">
        <v>0</v>
      </c>
      <c r="Q3204" t="s">
        <v>8303</v>
      </c>
    </row>
    <row r="3205" spans="1:17" ht="44.25" x14ac:dyDescent="0.7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0">
        <f t="shared" si="150"/>
        <v>42242.988680555558</v>
      </c>
      <c r="L3205" s="10">
        <f t="shared" si="151"/>
        <v>42272.988680555558</v>
      </c>
      <c r="M3205">
        <f t="shared" si="152"/>
        <v>2015</v>
      </c>
      <c r="N3205" t="b">
        <v>0</v>
      </c>
      <c r="O3205">
        <v>6</v>
      </c>
      <c r="P3205" t="b">
        <v>0</v>
      </c>
      <c r="Q3205" t="s">
        <v>8303</v>
      </c>
    </row>
    <row r="3206" spans="1:17" ht="44.25" x14ac:dyDescent="0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0">
        <f t="shared" si="150"/>
        <v>42172.686099537037</v>
      </c>
      <c r="L3206" s="10">
        <f t="shared" si="151"/>
        <v>42202.676388888889</v>
      </c>
      <c r="M3206">
        <f t="shared" si="152"/>
        <v>2015</v>
      </c>
      <c r="N3206" t="b">
        <v>0</v>
      </c>
      <c r="O3206">
        <v>0</v>
      </c>
      <c r="P3206" t="b">
        <v>0</v>
      </c>
      <c r="Q3206" t="s">
        <v>8303</v>
      </c>
    </row>
    <row r="3207" spans="1:17" ht="44.25" x14ac:dyDescent="0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0">
        <f t="shared" si="150"/>
        <v>42095.374675925923</v>
      </c>
      <c r="L3207" s="10">
        <f t="shared" si="151"/>
        <v>42125.374675925923</v>
      </c>
      <c r="M3207">
        <f t="shared" si="152"/>
        <v>2015</v>
      </c>
      <c r="N3207" t="b">
        <v>0</v>
      </c>
      <c r="O3207">
        <v>12</v>
      </c>
      <c r="P3207" t="b">
        <v>0</v>
      </c>
      <c r="Q3207" t="s">
        <v>8303</v>
      </c>
    </row>
    <row r="3208" spans="1:17" ht="44.25" x14ac:dyDescent="0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0">
        <f t="shared" si="150"/>
        <v>42236.276053240741</v>
      </c>
      <c r="L3208" s="10">
        <f t="shared" si="151"/>
        <v>42266.276053240741</v>
      </c>
      <c r="M3208">
        <f t="shared" si="152"/>
        <v>2015</v>
      </c>
      <c r="N3208" t="b">
        <v>0</v>
      </c>
      <c r="O3208">
        <v>0</v>
      </c>
      <c r="P3208" t="b">
        <v>0</v>
      </c>
      <c r="Q3208" t="s">
        <v>8303</v>
      </c>
    </row>
    <row r="3209" spans="1:17" ht="44.25" x14ac:dyDescent="0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0">
        <f t="shared" si="150"/>
        <v>42057.277858796297</v>
      </c>
      <c r="L3209" s="10">
        <f t="shared" si="151"/>
        <v>42117.236192129625</v>
      </c>
      <c r="M3209">
        <f t="shared" si="152"/>
        <v>2015</v>
      </c>
      <c r="N3209" t="b">
        <v>0</v>
      </c>
      <c r="O3209">
        <v>36</v>
      </c>
      <c r="P3209" t="b">
        <v>0</v>
      </c>
      <c r="Q3209" t="s">
        <v>8303</v>
      </c>
    </row>
    <row r="3210" spans="1:17" ht="44.25" x14ac:dyDescent="0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0">
        <f t="shared" si="150"/>
        <v>41827.605057870373</v>
      </c>
      <c r="L3210" s="10">
        <f t="shared" si="151"/>
        <v>41848.605057870373</v>
      </c>
      <c r="M3210">
        <f t="shared" si="152"/>
        <v>2014</v>
      </c>
      <c r="N3210" t="b">
        <v>1</v>
      </c>
      <c r="O3210">
        <v>82</v>
      </c>
      <c r="P3210" t="b">
        <v>1</v>
      </c>
      <c r="Q3210" t="s">
        <v>8269</v>
      </c>
    </row>
    <row r="3211" spans="1:17" ht="44.25" x14ac:dyDescent="0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0">
        <f t="shared" si="150"/>
        <v>41778.637245370373</v>
      </c>
      <c r="L3211" s="10">
        <f t="shared" si="151"/>
        <v>41810.958333333336</v>
      </c>
      <c r="M3211">
        <f t="shared" si="152"/>
        <v>2014</v>
      </c>
      <c r="N3211" t="b">
        <v>1</v>
      </c>
      <c r="O3211">
        <v>226</v>
      </c>
      <c r="P3211" t="b">
        <v>1</v>
      </c>
      <c r="Q3211" t="s">
        <v>8269</v>
      </c>
    </row>
    <row r="3212" spans="1:17" ht="44.25" x14ac:dyDescent="0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0">
        <f t="shared" si="150"/>
        <v>41013.936562499999</v>
      </c>
      <c r="L3212" s="10">
        <f t="shared" si="151"/>
        <v>41061.165972222225</v>
      </c>
      <c r="M3212">
        <f t="shared" si="152"/>
        <v>2012</v>
      </c>
      <c r="N3212" t="b">
        <v>1</v>
      </c>
      <c r="O3212">
        <v>60</v>
      </c>
      <c r="P3212" t="b">
        <v>1</v>
      </c>
      <c r="Q3212" t="s">
        <v>8269</v>
      </c>
    </row>
    <row r="3213" spans="1:17" ht="59" x14ac:dyDescent="0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0">
        <f t="shared" si="150"/>
        <v>41834.586574074077</v>
      </c>
      <c r="L3213" s="10">
        <f t="shared" si="151"/>
        <v>41866.083333333336</v>
      </c>
      <c r="M3213">
        <f t="shared" si="152"/>
        <v>2014</v>
      </c>
      <c r="N3213" t="b">
        <v>1</v>
      </c>
      <c r="O3213">
        <v>322</v>
      </c>
      <c r="P3213" t="b">
        <v>1</v>
      </c>
      <c r="Q3213" t="s">
        <v>8269</v>
      </c>
    </row>
    <row r="3214" spans="1:17" ht="29.5" x14ac:dyDescent="0.7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0">
        <f t="shared" si="150"/>
        <v>41829.795729166668</v>
      </c>
      <c r="L3214" s="10">
        <f t="shared" si="151"/>
        <v>41859.795729166668</v>
      </c>
      <c r="M3214">
        <f t="shared" si="152"/>
        <v>2014</v>
      </c>
      <c r="N3214" t="b">
        <v>1</v>
      </c>
      <c r="O3214">
        <v>94</v>
      </c>
      <c r="P3214" t="b">
        <v>1</v>
      </c>
      <c r="Q3214" t="s">
        <v>8269</v>
      </c>
    </row>
    <row r="3215" spans="1:17" ht="44.25" x14ac:dyDescent="0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0">
        <f t="shared" si="150"/>
        <v>42171.763414351852</v>
      </c>
      <c r="L3215" s="10">
        <f t="shared" si="151"/>
        <v>42211.763414351852</v>
      </c>
      <c r="M3215">
        <f t="shared" si="152"/>
        <v>2015</v>
      </c>
      <c r="N3215" t="b">
        <v>1</v>
      </c>
      <c r="O3215">
        <v>47</v>
      </c>
      <c r="P3215" t="b">
        <v>1</v>
      </c>
      <c r="Q3215" t="s">
        <v>8269</v>
      </c>
    </row>
    <row r="3216" spans="1:17" ht="59" x14ac:dyDescent="0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0">
        <f t="shared" si="150"/>
        <v>42337.792511574073</v>
      </c>
      <c r="L3216" s="10">
        <f t="shared" si="151"/>
        <v>42374.996527777781</v>
      </c>
      <c r="M3216">
        <f t="shared" si="152"/>
        <v>2016</v>
      </c>
      <c r="N3216" t="b">
        <v>1</v>
      </c>
      <c r="O3216">
        <v>115</v>
      </c>
      <c r="P3216" t="b">
        <v>1</v>
      </c>
      <c r="Q3216" t="s">
        <v>8269</v>
      </c>
    </row>
    <row r="3217" spans="1:17" ht="59" x14ac:dyDescent="0.7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0">
        <f t="shared" si="150"/>
        <v>42219.665173611109</v>
      </c>
      <c r="L3217" s="10">
        <f t="shared" si="151"/>
        <v>42257.165972222225</v>
      </c>
      <c r="M3217">
        <f t="shared" si="152"/>
        <v>2015</v>
      </c>
      <c r="N3217" t="b">
        <v>1</v>
      </c>
      <c r="O3217">
        <v>134</v>
      </c>
      <c r="P3217" t="b">
        <v>1</v>
      </c>
      <c r="Q3217" t="s">
        <v>8269</v>
      </c>
    </row>
    <row r="3218" spans="1:17" ht="44.25" x14ac:dyDescent="0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0">
        <f t="shared" si="150"/>
        <v>42165.462627314817</v>
      </c>
      <c r="L3218" s="10">
        <f t="shared" si="151"/>
        <v>42196.604166666672</v>
      </c>
      <c r="M3218">
        <f t="shared" si="152"/>
        <v>2015</v>
      </c>
      <c r="N3218" t="b">
        <v>1</v>
      </c>
      <c r="O3218">
        <v>35</v>
      </c>
      <c r="P3218" t="b">
        <v>1</v>
      </c>
      <c r="Q3218" t="s">
        <v>8269</v>
      </c>
    </row>
    <row r="3219" spans="1:17" ht="29.5" x14ac:dyDescent="0.7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0">
        <f t="shared" si="150"/>
        <v>42648.546111111107</v>
      </c>
      <c r="L3219" s="10">
        <f t="shared" si="151"/>
        <v>42678.546111111107</v>
      </c>
      <c r="M3219">
        <f t="shared" si="152"/>
        <v>2016</v>
      </c>
      <c r="N3219" t="b">
        <v>1</v>
      </c>
      <c r="O3219">
        <v>104</v>
      </c>
      <c r="P3219" t="b">
        <v>1</v>
      </c>
      <c r="Q3219" t="s">
        <v>8269</v>
      </c>
    </row>
    <row r="3220" spans="1:17" ht="44.25" x14ac:dyDescent="0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0">
        <f t="shared" si="150"/>
        <v>41971.002152777779</v>
      </c>
      <c r="L3220" s="10">
        <f t="shared" si="151"/>
        <v>42004</v>
      </c>
      <c r="M3220">
        <f t="shared" si="152"/>
        <v>2014</v>
      </c>
      <c r="N3220" t="b">
        <v>1</v>
      </c>
      <c r="O3220">
        <v>184</v>
      </c>
      <c r="P3220" t="b">
        <v>1</v>
      </c>
      <c r="Q3220" t="s">
        <v>8269</v>
      </c>
    </row>
    <row r="3221" spans="1:17" ht="44.25" x14ac:dyDescent="0.7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0">
        <f t="shared" si="150"/>
        <v>42050.983182870375</v>
      </c>
      <c r="L3221" s="10">
        <f t="shared" si="151"/>
        <v>42085.941516203704</v>
      </c>
      <c r="M3221">
        <f t="shared" si="152"/>
        <v>2015</v>
      </c>
      <c r="N3221" t="b">
        <v>1</v>
      </c>
      <c r="O3221">
        <v>119</v>
      </c>
      <c r="P3221" t="b">
        <v>1</v>
      </c>
      <c r="Q3221" t="s">
        <v>8269</v>
      </c>
    </row>
    <row r="3222" spans="1:17" ht="29.5" x14ac:dyDescent="0.7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0">
        <f t="shared" si="150"/>
        <v>42772.833379629628</v>
      </c>
      <c r="L3222" s="10">
        <f t="shared" si="151"/>
        <v>42806.875</v>
      </c>
      <c r="M3222">
        <f t="shared" si="152"/>
        <v>2017</v>
      </c>
      <c r="N3222" t="b">
        <v>1</v>
      </c>
      <c r="O3222">
        <v>59</v>
      </c>
      <c r="P3222" t="b">
        <v>1</v>
      </c>
      <c r="Q3222" t="s">
        <v>8269</v>
      </c>
    </row>
    <row r="3223" spans="1:17" ht="59" x14ac:dyDescent="0.7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0">
        <f t="shared" si="150"/>
        <v>42155.696793981479</v>
      </c>
      <c r="L3223" s="10">
        <f t="shared" si="151"/>
        <v>42190.696793981479</v>
      </c>
      <c r="M3223">
        <f t="shared" si="152"/>
        <v>2015</v>
      </c>
      <c r="N3223" t="b">
        <v>1</v>
      </c>
      <c r="O3223">
        <v>113</v>
      </c>
      <c r="P3223" t="b">
        <v>1</v>
      </c>
      <c r="Q3223" t="s">
        <v>8269</v>
      </c>
    </row>
    <row r="3224" spans="1:17" ht="44.25" x14ac:dyDescent="0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0">
        <f t="shared" si="150"/>
        <v>42270.582141203704</v>
      </c>
      <c r="L3224" s="10">
        <f t="shared" si="151"/>
        <v>42301.895138888889</v>
      </c>
      <c r="M3224">
        <f t="shared" si="152"/>
        <v>2015</v>
      </c>
      <c r="N3224" t="b">
        <v>1</v>
      </c>
      <c r="O3224">
        <v>84</v>
      </c>
      <c r="P3224" t="b">
        <v>1</v>
      </c>
      <c r="Q3224" t="s">
        <v>8269</v>
      </c>
    </row>
    <row r="3225" spans="1:17" ht="29.5" x14ac:dyDescent="0.7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0">
        <f t="shared" si="150"/>
        <v>42206.835370370376</v>
      </c>
      <c r="L3225" s="10">
        <f t="shared" si="151"/>
        <v>42236.835370370376</v>
      </c>
      <c r="M3225">
        <f t="shared" si="152"/>
        <v>2015</v>
      </c>
      <c r="N3225" t="b">
        <v>1</v>
      </c>
      <c r="O3225">
        <v>74</v>
      </c>
      <c r="P3225" t="b">
        <v>1</v>
      </c>
      <c r="Q3225" t="s">
        <v>8269</v>
      </c>
    </row>
    <row r="3226" spans="1:17" ht="59" x14ac:dyDescent="0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0">
        <f t="shared" si="150"/>
        <v>42697.850844907407</v>
      </c>
      <c r="L3226" s="10">
        <f t="shared" si="151"/>
        <v>42745.208333333328</v>
      </c>
      <c r="M3226">
        <f t="shared" si="152"/>
        <v>2017</v>
      </c>
      <c r="N3226" t="b">
        <v>1</v>
      </c>
      <c r="O3226">
        <v>216</v>
      </c>
      <c r="P3226" t="b">
        <v>1</v>
      </c>
      <c r="Q3226" t="s">
        <v>8269</v>
      </c>
    </row>
    <row r="3227" spans="1:17" ht="44.25" x14ac:dyDescent="0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0">
        <f t="shared" si="150"/>
        <v>42503.559467592597</v>
      </c>
      <c r="L3227" s="10">
        <f t="shared" si="151"/>
        <v>42524.875</v>
      </c>
      <c r="M3227">
        <f t="shared" si="152"/>
        <v>2016</v>
      </c>
      <c r="N3227" t="b">
        <v>1</v>
      </c>
      <c r="O3227">
        <v>39</v>
      </c>
      <c r="P3227" t="b">
        <v>1</v>
      </c>
      <c r="Q3227" t="s">
        <v>8269</v>
      </c>
    </row>
    <row r="3228" spans="1:17" ht="44.25" x14ac:dyDescent="0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0">
        <f t="shared" si="150"/>
        <v>42277.583472222221</v>
      </c>
      <c r="L3228" s="10">
        <f t="shared" si="151"/>
        <v>42307.583472222221</v>
      </c>
      <c r="M3228">
        <f t="shared" si="152"/>
        <v>2015</v>
      </c>
      <c r="N3228" t="b">
        <v>1</v>
      </c>
      <c r="O3228">
        <v>21</v>
      </c>
      <c r="P3228" t="b">
        <v>1</v>
      </c>
      <c r="Q3228" t="s">
        <v>8269</v>
      </c>
    </row>
    <row r="3229" spans="1:17" ht="44.25" x14ac:dyDescent="0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0">
        <f t="shared" si="150"/>
        <v>42722.882361111115</v>
      </c>
      <c r="L3229" s="10">
        <f t="shared" si="151"/>
        <v>42752.882361111115</v>
      </c>
      <c r="M3229">
        <f t="shared" si="152"/>
        <v>2017</v>
      </c>
      <c r="N3229" t="b">
        <v>0</v>
      </c>
      <c r="O3229">
        <v>30</v>
      </c>
      <c r="P3229" t="b">
        <v>1</v>
      </c>
      <c r="Q3229" t="s">
        <v>8269</v>
      </c>
    </row>
    <row r="3230" spans="1:17" ht="29.5" x14ac:dyDescent="0.7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0">
        <f t="shared" si="150"/>
        <v>42323.70930555556</v>
      </c>
      <c r="L3230" s="10">
        <f t="shared" si="151"/>
        <v>42355.207638888889</v>
      </c>
      <c r="M3230">
        <f t="shared" si="152"/>
        <v>2015</v>
      </c>
      <c r="N3230" t="b">
        <v>1</v>
      </c>
      <c r="O3230">
        <v>37</v>
      </c>
      <c r="P3230" t="b">
        <v>1</v>
      </c>
      <c r="Q3230" t="s">
        <v>8269</v>
      </c>
    </row>
    <row r="3231" spans="1:17" ht="44.25" x14ac:dyDescent="0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0">
        <f t="shared" si="150"/>
        <v>41933.291643518518</v>
      </c>
      <c r="L3231" s="10">
        <f t="shared" si="151"/>
        <v>41963.333310185189</v>
      </c>
      <c r="M3231">
        <f t="shared" si="152"/>
        <v>2014</v>
      </c>
      <c r="N3231" t="b">
        <v>1</v>
      </c>
      <c r="O3231">
        <v>202</v>
      </c>
      <c r="P3231" t="b">
        <v>1</v>
      </c>
      <c r="Q3231" t="s">
        <v>8269</v>
      </c>
    </row>
    <row r="3232" spans="1:17" ht="44.25" x14ac:dyDescent="0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0">
        <f t="shared" si="150"/>
        <v>41898.168125000004</v>
      </c>
      <c r="L3232" s="10">
        <f t="shared" si="151"/>
        <v>41913.165972222225</v>
      </c>
      <c r="M3232">
        <f t="shared" si="152"/>
        <v>2014</v>
      </c>
      <c r="N3232" t="b">
        <v>1</v>
      </c>
      <c r="O3232">
        <v>37</v>
      </c>
      <c r="P3232" t="b">
        <v>1</v>
      </c>
      <c r="Q3232" t="s">
        <v>8269</v>
      </c>
    </row>
    <row r="3233" spans="1:17" ht="44.25" x14ac:dyDescent="0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0">
        <f t="shared" si="150"/>
        <v>42446.943831018521</v>
      </c>
      <c r="L3233" s="10">
        <f t="shared" si="151"/>
        <v>42476.943831018521</v>
      </c>
      <c r="M3233">
        <f t="shared" si="152"/>
        <v>2016</v>
      </c>
      <c r="N3233" t="b">
        <v>0</v>
      </c>
      <c r="O3233">
        <v>28</v>
      </c>
      <c r="P3233" t="b">
        <v>1</v>
      </c>
      <c r="Q3233" t="s">
        <v>8269</v>
      </c>
    </row>
    <row r="3234" spans="1:17" ht="44.25" x14ac:dyDescent="0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0">
        <f t="shared" si="150"/>
        <v>42463.81385416667</v>
      </c>
      <c r="L3234" s="10">
        <f t="shared" si="151"/>
        <v>42494.165972222225</v>
      </c>
      <c r="M3234">
        <f t="shared" si="152"/>
        <v>2016</v>
      </c>
      <c r="N3234" t="b">
        <v>1</v>
      </c>
      <c r="O3234">
        <v>26</v>
      </c>
      <c r="P3234" t="b">
        <v>1</v>
      </c>
      <c r="Q3234" t="s">
        <v>8269</v>
      </c>
    </row>
    <row r="3235" spans="1:17" ht="44.25" x14ac:dyDescent="0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0">
        <f t="shared" si="150"/>
        <v>42766.805034722223</v>
      </c>
      <c r="L3235" s="10">
        <f t="shared" si="151"/>
        <v>42796.805034722223</v>
      </c>
      <c r="M3235">
        <f t="shared" si="152"/>
        <v>2017</v>
      </c>
      <c r="N3235" t="b">
        <v>0</v>
      </c>
      <c r="O3235">
        <v>61</v>
      </c>
      <c r="P3235" t="b">
        <v>1</v>
      </c>
      <c r="Q3235" t="s">
        <v>8269</v>
      </c>
    </row>
    <row r="3236" spans="1:17" ht="44.25" x14ac:dyDescent="0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0">
        <f t="shared" si="150"/>
        <v>42734.789444444439</v>
      </c>
      <c r="L3236" s="10">
        <f t="shared" si="151"/>
        <v>42767.979861111111</v>
      </c>
      <c r="M3236">
        <f t="shared" si="152"/>
        <v>2017</v>
      </c>
      <c r="N3236" t="b">
        <v>0</v>
      </c>
      <c r="O3236">
        <v>115</v>
      </c>
      <c r="P3236" t="b">
        <v>1</v>
      </c>
      <c r="Q3236" t="s">
        <v>8269</v>
      </c>
    </row>
    <row r="3237" spans="1:17" ht="44.25" x14ac:dyDescent="0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0">
        <f t="shared" si="150"/>
        <v>42522.347812499997</v>
      </c>
      <c r="L3237" s="10">
        <f t="shared" si="151"/>
        <v>42552.347812499997</v>
      </c>
      <c r="M3237">
        <f t="shared" si="152"/>
        <v>2016</v>
      </c>
      <c r="N3237" t="b">
        <v>1</v>
      </c>
      <c r="O3237">
        <v>181</v>
      </c>
      <c r="P3237" t="b">
        <v>1</v>
      </c>
      <c r="Q3237" t="s">
        <v>8269</v>
      </c>
    </row>
    <row r="3238" spans="1:17" ht="44.25" x14ac:dyDescent="0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0">
        <f t="shared" si="150"/>
        <v>42702.917048611111</v>
      </c>
      <c r="L3238" s="10">
        <f t="shared" si="151"/>
        <v>42732.917048611111</v>
      </c>
      <c r="M3238">
        <f t="shared" si="152"/>
        <v>2016</v>
      </c>
      <c r="N3238" t="b">
        <v>0</v>
      </c>
      <c r="O3238">
        <v>110</v>
      </c>
      <c r="P3238" t="b">
        <v>1</v>
      </c>
      <c r="Q3238" t="s">
        <v>8269</v>
      </c>
    </row>
    <row r="3239" spans="1:17" ht="29.5" x14ac:dyDescent="0.7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0">
        <f t="shared" si="150"/>
        <v>42252.474351851852</v>
      </c>
      <c r="L3239" s="10">
        <f t="shared" si="151"/>
        <v>42276.165972222225</v>
      </c>
      <c r="M3239">
        <f t="shared" si="152"/>
        <v>2015</v>
      </c>
      <c r="N3239" t="b">
        <v>1</v>
      </c>
      <c r="O3239">
        <v>269</v>
      </c>
      <c r="P3239" t="b">
        <v>1</v>
      </c>
      <c r="Q3239" t="s">
        <v>8269</v>
      </c>
    </row>
    <row r="3240" spans="1:17" ht="44.25" x14ac:dyDescent="0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0">
        <f t="shared" si="150"/>
        <v>42156.510393518518</v>
      </c>
      <c r="L3240" s="10">
        <f t="shared" si="151"/>
        <v>42186.510393518518</v>
      </c>
      <c r="M3240">
        <f t="shared" si="152"/>
        <v>2015</v>
      </c>
      <c r="N3240" t="b">
        <v>1</v>
      </c>
      <c r="O3240">
        <v>79</v>
      </c>
      <c r="P3240" t="b">
        <v>1</v>
      </c>
      <c r="Q3240" t="s">
        <v>8269</v>
      </c>
    </row>
    <row r="3241" spans="1:17" ht="59" x14ac:dyDescent="0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0">
        <f t="shared" si="150"/>
        <v>42278.089039351849</v>
      </c>
      <c r="L3241" s="10">
        <f t="shared" si="151"/>
        <v>42302.999305555553</v>
      </c>
      <c r="M3241">
        <f t="shared" si="152"/>
        <v>2015</v>
      </c>
      <c r="N3241" t="b">
        <v>1</v>
      </c>
      <c r="O3241">
        <v>104</v>
      </c>
      <c r="P3241" t="b">
        <v>1</v>
      </c>
      <c r="Q3241" t="s">
        <v>8269</v>
      </c>
    </row>
    <row r="3242" spans="1:17" ht="44.25" x14ac:dyDescent="0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0">
        <f t="shared" si="150"/>
        <v>42754.693842592591</v>
      </c>
      <c r="L3242" s="10">
        <f t="shared" si="151"/>
        <v>42782.958333333328</v>
      </c>
      <c r="M3242">
        <f t="shared" si="152"/>
        <v>2017</v>
      </c>
      <c r="N3242" t="b">
        <v>0</v>
      </c>
      <c r="O3242">
        <v>34</v>
      </c>
      <c r="P3242" t="b">
        <v>1</v>
      </c>
      <c r="Q3242" t="s">
        <v>8269</v>
      </c>
    </row>
    <row r="3243" spans="1:17" ht="59" x14ac:dyDescent="0.7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0">
        <f t="shared" si="150"/>
        <v>41893.324884259258</v>
      </c>
      <c r="L3243" s="10">
        <f t="shared" si="151"/>
        <v>41926.290972222225</v>
      </c>
      <c r="M3243">
        <f t="shared" si="152"/>
        <v>2014</v>
      </c>
      <c r="N3243" t="b">
        <v>1</v>
      </c>
      <c r="O3243">
        <v>167</v>
      </c>
      <c r="P3243" t="b">
        <v>1</v>
      </c>
      <c r="Q3243" t="s">
        <v>8269</v>
      </c>
    </row>
    <row r="3244" spans="1:17" ht="29.5" x14ac:dyDescent="0.7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0">
        <f t="shared" si="150"/>
        <v>41871.755694444444</v>
      </c>
      <c r="L3244" s="10">
        <f t="shared" si="151"/>
        <v>41901.755694444444</v>
      </c>
      <c r="M3244">
        <f t="shared" si="152"/>
        <v>2014</v>
      </c>
      <c r="N3244" t="b">
        <v>1</v>
      </c>
      <c r="O3244">
        <v>183</v>
      </c>
      <c r="P3244" t="b">
        <v>1</v>
      </c>
      <c r="Q3244" t="s">
        <v>8269</v>
      </c>
    </row>
    <row r="3245" spans="1:17" ht="44.25" x14ac:dyDescent="0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0">
        <f t="shared" si="150"/>
        <v>42262.096782407403</v>
      </c>
      <c r="L3245" s="10">
        <f t="shared" si="151"/>
        <v>42286</v>
      </c>
      <c r="M3245">
        <f t="shared" si="152"/>
        <v>2015</v>
      </c>
      <c r="N3245" t="b">
        <v>1</v>
      </c>
      <c r="O3245">
        <v>71</v>
      </c>
      <c r="P3245" t="b">
        <v>1</v>
      </c>
      <c r="Q3245" t="s">
        <v>8269</v>
      </c>
    </row>
    <row r="3246" spans="1:17" ht="44.25" x14ac:dyDescent="0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0">
        <f t="shared" si="150"/>
        <v>42675.694236111114</v>
      </c>
      <c r="L3246" s="10">
        <f t="shared" si="151"/>
        <v>42705.735902777778</v>
      </c>
      <c r="M3246">
        <f t="shared" si="152"/>
        <v>2016</v>
      </c>
      <c r="N3246" t="b">
        <v>0</v>
      </c>
      <c r="O3246">
        <v>69</v>
      </c>
      <c r="P3246" t="b">
        <v>1</v>
      </c>
      <c r="Q3246" t="s">
        <v>8269</v>
      </c>
    </row>
    <row r="3247" spans="1:17" ht="44.25" x14ac:dyDescent="0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0">
        <f t="shared" si="150"/>
        <v>42135.60020833333</v>
      </c>
      <c r="L3247" s="10">
        <f t="shared" si="151"/>
        <v>42167.083333333328</v>
      </c>
      <c r="M3247">
        <f t="shared" si="152"/>
        <v>2015</v>
      </c>
      <c r="N3247" t="b">
        <v>0</v>
      </c>
      <c r="O3247">
        <v>270</v>
      </c>
      <c r="P3247" t="b">
        <v>1</v>
      </c>
      <c r="Q3247" t="s">
        <v>8269</v>
      </c>
    </row>
    <row r="3248" spans="1:17" ht="44.25" x14ac:dyDescent="0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0">
        <f t="shared" si="150"/>
        <v>42230.472222222219</v>
      </c>
      <c r="L3248" s="10">
        <f t="shared" si="151"/>
        <v>42259.165972222225</v>
      </c>
      <c r="M3248">
        <f t="shared" si="152"/>
        <v>2015</v>
      </c>
      <c r="N3248" t="b">
        <v>1</v>
      </c>
      <c r="O3248">
        <v>193</v>
      </c>
      <c r="P3248" t="b">
        <v>1</v>
      </c>
      <c r="Q3248" t="s">
        <v>8269</v>
      </c>
    </row>
    <row r="3249" spans="1:17" ht="44.25" x14ac:dyDescent="0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0">
        <f t="shared" si="150"/>
        <v>42167.434166666666</v>
      </c>
      <c r="L3249" s="10">
        <f t="shared" si="151"/>
        <v>42197.434166666666</v>
      </c>
      <c r="M3249">
        <f t="shared" si="152"/>
        <v>2015</v>
      </c>
      <c r="N3249" t="b">
        <v>1</v>
      </c>
      <c r="O3249">
        <v>57</v>
      </c>
      <c r="P3249" t="b">
        <v>1</v>
      </c>
      <c r="Q3249" t="s">
        <v>8269</v>
      </c>
    </row>
    <row r="3250" spans="1:17" ht="29.5" x14ac:dyDescent="0.7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0">
        <f t="shared" si="150"/>
        <v>42068.888391203705</v>
      </c>
      <c r="L3250" s="10">
        <f t="shared" si="151"/>
        <v>42098.846724537041</v>
      </c>
      <c r="M3250">
        <f t="shared" si="152"/>
        <v>2015</v>
      </c>
      <c r="N3250" t="b">
        <v>1</v>
      </c>
      <c r="O3250">
        <v>200</v>
      </c>
      <c r="P3250" t="b">
        <v>1</v>
      </c>
      <c r="Q3250" t="s">
        <v>8269</v>
      </c>
    </row>
    <row r="3251" spans="1:17" ht="44.25" x14ac:dyDescent="0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0">
        <f t="shared" si="150"/>
        <v>42145.746689814812</v>
      </c>
      <c r="L3251" s="10">
        <f t="shared" si="151"/>
        <v>42175.746689814812</v>
      </c>
      <c r="M3251">
        <f t="shared" si="152"/>
        <v>2015</v>
      </c>
      <c r="N3251" t="b">
        <v>1</v>
      </c>
      <c r="O3251">
        <v>88</v>
      </c>
      <c r="P3251" t="b">
        <v>1</v>
      </c>
      <c r="Q3251" t="s">
        <v>8269</v>
      </c>
    </row>
    <row r="3252" spans="1:17" ht="59" x14ac:dyDescent="0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0">
        <f t="shared" si="150"/>
        <v>41918.742175925923</v>
      </c>
      <c r="L3252" s="10">
        <f t="shared" si="151"/>
        <v>41948.783842592595</v>
      </c>
      <c r="M3252">
        <f t="shared" si="152"/>
        <v>2014</v>
      </c>
      <c r="N3252" t="b">
        <v>1</v>
      </c>
      <c r="O3252">
        <v>213</v>
      </c>
      <c r="P3252" t="b">
        <v>1</v>
      </c>
      <c r="Q3252" t="s">
        <v>8269</v>
      </c>
    </row>
    <row r="3253" spans="1:17" ht="44.25" x14ac:dyDescent="0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0">
        <f t="shared" si="150"/>
        <v>42146.731087962966</v>
      </c>
      <c r="L3253" s="10">
        <f t="shared" si="151"/>
        <v>42176.731087962966</v>
      </c>
      <c r="M3253">
        <f t="shared" si="152"/>
        <v>2015</v>
      </c>
      <c r="N3253" t="b">
        <v>1</v>
      </c>
      <c r="O3253">
        <v>20</v>
      </c>
      <c r="P3253" t="b">
        <v>1</v>
      </c>
      <c r="Q3253" t="s">
        <v>8269</v>
      </c>
    </row>
    <row r="3254" spans="1:17" ht="44.25" x14ac:dyDescent="0.7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0">
        <f t="shared" si="150"/>
        <v>42590.472685185188</v>
      </c>
      <c r="L3254" s="10">
        <f t="shared" si="151"/>
        <v>42620.472685185188</v>
      </c>
      <c r="M3254">
        <f t="shared" si="152"/>
        <v>2016</v>
      </c>
      <c r="N3254" t="b">
        <v>1</v>
      </c>
      <c r="O3254">
        <v>50</v>
      </c>
      <c r="P3254" t="b">
        <v>1</v>
      </c>
      <c r="Q3254" t="s">
        <v>8269</v>
      </c>
    </row>
    <row r="3255" spans="1:17" ht="44.25" x14ac:dyDescent="0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0">
        <f t="shared" si="150"/>
        <v>42602.576712962968</v>
      </c>
      <c r="L3255" s="10">
        <f t="shared" si="151"/>
        <v>42621.15625</v>
      </c>
      <c r="M3255">
        <f t="shared" si="152"/>
        <v>2016</v>
      </c>
      <c r="N3255" t="b">
        <v>1</v>
      </c>
      <c r="O3255">
        <v>115</v>
      </c>
      <c r="P3255" t="b">
        <v>1</v>
      </c>
      <c r="Q3255" t="s">
        <v>8269</v>
      </c>
    </row>
    <row r="3256" spans="1:17" ht="44.25" x14ac:dyDescent="0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0">
        <f t="shared" si="150"/>
        <v>42059.085752314815</v>
      </c>
      <c r="L3256" s="10">
        <f t="shared" si="151"/>
        <v>42089.044085648144</v>
      </c>
      <c r="M3256">
        <f t="shared" si="152"/>
        <v>2015</v>
      </c>
      <c r="N3256" t="b">
        <v>1</v>
      </c>
      <c r="O3256">
        <v>186</v>
      </c>
      <c r="P3256" t="b">
        <v>1</v>
      </c>
      <c r="Q3256" t="s">
        <v>8269</v>
      </c>
    </row>
    <row r="3257" spans="1:17" ht="59" x14ac:dyDescent="0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0">
        <f t="shared" si="150"/>
        <v>41889.768229166664</v>
      </c>
      <c r="L3257" s="10">
        <f t="shared" si="151"/>
        <v>41919.768229166664</v>
      </c>
      <c r="M3257">
        <f t="shared" si="152"/>
        <v>2014</v>
      </c>
      <c r="N3257" t="b">
        <v>1</v>
      </c>
      <c r="O3257">
        <v>18</v>
      </c>
      <c r="P3257" t="b">
        <v>1</v>
      </c>
      <c r="Q3257" t="s">
        <v>8269</v>
      </c>
    </row>
    <row r="3258" spans="1:17" ht="44.25" x14ac:dyDescent="0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0">
        <f t="shared" si="150"/>
        <v>42144.573807870373</v>
      </c>
      <c r="L3258" s="10">
        <f t="shared" si="151"/>
        <v>42166.165972222225</v>
      </c>
      <c r="M3258">
        <f t="shared" si="152"/>
        <v>2015</v>
      </c>
      <c r="N3258" t="b">
        <v>1</v>
      </c>
      <c r="O3258">
        <v>176</v>
      </c>
      <c r="P3258" t="b">
        <v>1</v>
      </c>
      <c r="Q3258" t="s">
        <v>8269</v>
      </c>
    </row>
    <row r="3259" spans="1:17" ht="44.25" x14ac:dyDescent="0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0">
        <f t="shared" si="150"/>
        <v>42758.559629629628</v>
      </c>
      <c r="L3259" s="10">
        <f t="shared" si="151"/>
        <v>42788.559629629628</v>
      </c>
      <c r="M3259">
        <f t="shared" si="152"/>
        <v>2017</v>
      </c>
      <c r="N3259" t="b">
        <v>0</v>
      </c>
      <c r="O3259">
        <v>41</v>
      </c>
      <c r="P3259" t="b">
        <v>1</v>
      </c>
      <c r="Q3259" t="s">
        <v>8269</v>
      </c>
    </row>
    <row r="3260" spans="1:17" ht="44.25" x14ac:dyDescent="0.7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0">
        <f t="shared" si="150"/>
        <v>41982.887280092589</v>
      </c>
      <c r="L3260" s="10">
        <f t="shared" si="151"/>
        <v>42012.887280092589</v>
      </c>
      <c r="M3260">
        <f t="shared" si="152"/>
        <v>2015</v>
      </c>
      <c r="N3260" t="b">
        <v>1</v>
      </c>
      <c r="O3260">
        <v>75</v>
      </c>
      <c r="P3260" t="b">
        <v>1</v>
      </c>
      <c r="Q3260" t="s">
        <v>8269</v>
      </c>
    </row>
    <row r="3261" spans="1:17" ht="44.25" x14ac:dyDescent="0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0">
        <f t="shared" si="150"/>
        <v>42614.760937500003</v>
      </c>
      <c r="L3261" s="10">
        <f t="shared" si="151"/>
        <v>42644.165972222225</v>
      </c>
      <c r="M3261">
        <f t="shared" si="152"/>
        <v>2016</v>
      </c>
      <c r="N3261" t="b">
        <v>1</v>
      </c>
      <c r="O3261">
        <v>97</v>
      </c>
      <c r="P3261" t="b">
        <v>1</v>
      </c>
      <c r="Q3261" t="s">
        <v>8269</v>
      </c>
    </row>
    <row r="3262" spans="1:17" ht="44.25" x14ac:dyDescent="0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0">
        <f t="shared" si="150"/>
        <v>42303.672662037032</v>
      </c>
      <c r="L3262" s="10">
        <f t="shared" si="151"/>
        <v>42338.714328703703</v>
      </c>
      <c r="M3262">
        <f t="shared" si="152"/>
        <v>2015</v>
      </c>
      <c r="N3262" t="b">
        <v>1</v>
      </c>
      <c r="O3262">
        <v>73</v>
      </c>
      <c r="P3262" t="b">
        <v>1</v>
      </c>
      <c r="Q3262" t="s">
        <v>8269</v>
      </c>
    </row>
    <row r="3263" spans="1:17" ht="44.25" x14ac:dyDescent="0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0">
        <f t="shared" si="150"/>
        <v>42171.725416666668</v>
      </c>
      <c r="L3263" s="10">
        <f t="shared" si="151"/>
        <v>42201.725416666668</v>
      </c>
      <c r="M3263">
        <f t="shared" si="152"/>
        <v>2015</v>
      </c>
      <c r="N3263" t="b">
        <v>1</v>
      </c>
      <c r="O3263">
        <v>49</v>
      </c>
      <c r="P3263" t="b">
        <v>1</v>
      </c>
      <c r="Q3263" t="s">
        <v>8269</v>
      </c>
    </row>
    <row r="3264" spans="1:17" ht="29.5" x14ac:dyDescent="0.7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0">
        <f t="shared" si="150"/>
        <v>41964.315532407403</v>
      </c>
      <c r="L3264" s="10">
        <f t="shared" si="151"/>
        <v>41995.166666666672</v>
      </c>
      <c r="M3264">
        <f t="shared" si="152"/>
        <v>2014</v>
      </c>
      <c r="N3264" t="b">
        <v>1</v>
      </c>
      <c r="O3264">
        <v>134</v>
      </c>
      <c r="P3264" t="b">
        <v>1</v>
      </c>
      <c r="Q3264" t="s">
        <v>8269</v>
      </c>
    </row>
    <row r="3265" spans="1:17" ht="29.5" x14ac:dyDescent="0.7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0">
        <f t="shared" si="150"/>
        <v>42284.516064814816</v>
      </c>
      <c r="L3265" s="10">
        <f t="shared" si="151"/>
        <v>42307.875</v>
      </c>
      <c r="M3265">
        <f t="shared" si="152"/>
        <v>2015</v>
      </c>
      <c r="N3265" t="b">
        <v>1</v>
      </c>
      <c r="O3265">
        <v>68</v>
      </c>
      <c r="P3265" t="b">
        <v>1</v>
      </c>
      <c r="Q3265" t="s">
        <v>8269</v>
      </c>
    </row>
    <row r="3266" spans="1:17" ht="29.5" x14ac:dyDescent="0.7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0">
        <f t="shared" si="150"/>
        <v>42016.800208333334</v>
      </c>
      <c r="L3266" s="10">
        <f t="shared" si="151"/>
        <v>42032.916666666672</v>
      </c>
      <c r="M3266">
        <f t="shared" si="152"/>
        <v>2015</v>
      </c>
      <c r="N3266" t="b">
        <v>1</v>
      </c>
      <c r="O3266">
        <v>49</v>
      </c>
      <c r="P3266" t="b">
        <v>1</v>
      </c>
      <c r="Q3266" t="s">
        <v>8269</v>
      </c>
    </row>
    <row r="3267" spans="1:17" ht="44.25" x14ac:dyDescent="0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0">
        <f t="shared" ref="K3267:K3330" si="153">(((J3267/60)/60)/24)+DATE(1970,1,1)</f>
        <v>42311.711979166663</v>
      </c>
      <c r="L3267" s="10">
        <f t="shared" ref="L3267:L3330" si="154">(((I3267/60)/60)/24)+DATE(1970,1,1)</f>
        <v>42341.708333333328</v>
      </c>
      <c r="M3267">
        <f t="shared" ref="M3267:M3330" si="155">YEAR(L3267)</f>
        <v>2015</v>
      </c>
      <c r="N3267" t="b">
        <v>1</v>
      </c>
      <c r="O3267">
        <v>63</v>
      </c>
      <c r="P3267" t="b">
        <v>1</v>
      </c>
      <c r="Q3267" t="s">
        <v>8269</v>
      </c>
    </row>
    <row r="3268" spans="1:17" ht="44.25" x14ac:dyDescent="0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0">
        <f t="shared" si="153"/>
        <v>42136.536134259266</v>
      </c>
      <c r="L3268" s="10">
        <f t="shared" si="154"/>
        <v>42167.875</v>
      </c>
      <c r="M3268">
        <f t="shared" si="155"/>
        <v>2015</v>
      </c>
      <c r="N3268" t="b">
        <v>1</v>
      </c>
      <c r="O3268">
        <v>163</v>
      </c>
      <c r="P3268" t="b">
        <v>1</v>
      </c>
      <c r="Q3268" t="s">
        <v>8269</v>
      </c>
    </row>
    <row r="3269" spans="1:17" ht="44.25" x14ac:dyDescent="0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0">
        <f t="shared" si="153"/>
        <v>42172.757638888885</v>
      </c>
      <c r="L3269" s="10">
        <f t="shared" si="154"/>
        <v>42202.757638888885</v>
      </c>
      <c r="M3269">
        <f t="shared" si="155"/>
        <v>2015</v>
      </c>
      <c r="N3269" t="b">
        <v>1</v>
      </c>
      <c r="O3269">
        <v>288</v>
      </c>
      <c r="P3269" t="b">
        <v>1</v>
      </c>
      <c r="Q3269" t="s">
        <v>8269</v>
      </c>
    </row>
    <row r="3270" spans="1:17" ht="44.25" x14ac:dyDescent="0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0">
        <f t="shared" si="153"/>
        <v>42590.90425925926</v>
      </c>
      <c r="L3270" s="10">
        <f t="shared" si="154"/>
        <v>42606.90425925926</v>
      </c>
      <c r="M3270">
        <f t="shared" si="155"/>
        <v>2016</v>
      </c>
      <c r="N3270" t="b">
        <v>1</v>
      </c>
      <c r="O3270">
        <v>42</v>
      </c>
      <c r="P3270" t="b">
        <v>1</v>
      </c>
      <c r="Q3270" t="s">
        <v>8269</v>
      </c>
    </row>
    <row r="3271" spans="1:17" ht="44.25" x14ac:dyDescent="0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0">
        <f t="shared" si="153"/>
        <v>42137.395798611105</v>
      </c>
      <c r="L3271" s="10">
        <f t="shared" si="154"/>
        <v>42171.458333333328</v>
      </c>
      <c r="M3271">
        <f t="shared" si="155"/>
        <v>2015</v>
      </c>
      <c r="N3271" t="b">
        <v>1</v>
      </c>
      <c r="O3271">
        <v>70</v>
      </c>
      <c r="P3271" t="b">
        <v>1</v>
      </c>
      <c r="Q3271" t="s">
        <v>8269</v>
      </c>
    </row>
    <row r="3272" spans="1:17" ht="59" x14ac:dyDescent="0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0">
        <f t="shared" si="153"/>
        <v>42167.533159722225</v>
      </c>
      <c r="L3272" s="10">
        <f t="shared" si="154"/>
        <v>42197.533159722225</v>
      </c>
      <c r="M3272">
        <f t="shared" si="155"/>
        <v>2015</v>
      </c>
      <c r="N3272" t="b">
        <v>1</v>
      </c>
      <c r="O3272">
        <v>30</v>
      </c>
      <c r="P3272" t="b">
        <v>1</v>
      </c>
      <c r="Q3272" t="s">
        <v>8269</v>
      </c>
    </row>
    <row r="3273" spans="1:17" x14ac:dyDescent="0.7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0">
        <f t="shared" si="153"/>
        <v>41915.437210648146</v>
      </c>
      <c r="L3273" s="10">
        <f t="shared" si="154"/>
        <v>41945.478877314818</v>
      </c>
      <c r="M3273">
        <f t="shared" si="155"/>
        <v>2014</v>
      </c>
      <c r="N3273" t="b">
        <v>1</v>
      </c>
      <c r="O3273">
        <v>51</v>
      </c>
      <c r="P3273" t="b">
        <v>1</v>
      </c>
      <c r="Q3273" t="s">
        <v>8269</v>
      </c>
    </row>
    <row r="3274" spans="1:17" ht="44.25" x14ac:dyDescent="0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0">
        <f t="shared" si="153"/>
        <v>42284.500104166669</v>
      </c>
      <c r="L3274" s="10">
        <f t="shared" si="154"/>
        <v>42314.541770833333</v>
      </c>
      <c r="M3274">
        <f t="shared" si="155"/>
        <v>2015</v>
      </c>
      <c r="N3274" t="b">
        <v>1</v>
      </c>
      <c r="O3274">
        <v>145</v>
      </c>
      <c r="P3274" t="b">
        <v>1</v>
      </c>
      <c r="Q3274" t="s">
        <v>8269</v>
      </c>
    </row>
    <row r="3275" spans="1:17" ht="59" x14ac:dyDescent="0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0">
        <f t="shared" si="153"/>
        <v>42611.801412037035</v>
      </c>
      <c r="L3275" s="10">
        <f t="shared" si="154"/>
        <v>42627.791666666672</v>
      </c>
      <c r="M3275">
        <f t="shared" si="155"/>
        <v>2016</v>
      </c>
      <c r="N3275" t="b">
        <v>1</v>
      </c>
      <c r="O3275">
        <v>21</v>
      </c>
      <c r="P3275" t="b">
        <v>1</v>
      </c>
      <c r="Q3275" t="s">
        <v>8269</v>
      </c>
    </row>
    <row r="3276" spans="1:17" ht="44.25" x14ac:dyDescent="0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0">
        <f t="shared" si="153"/>
        <v>42400.704537037032</v>
      </c>
      <c r="L3276" s="10">
        <f t="shared" si="154"/>
        <v>42444.875</v>
      </c>
      <c r="M3276">
        <f t="shared" si="155"/>
        <v>2016</v>
      </c>
      <c r="N3276" t="b">
        <v>1</v>
      </c>
      <c r="O3276">
        <v>286</v>
      </c>
      <c r="P3276" t="b">
        <v>1</v>
      </c>
      <c r="Q3276" t="s">
        <v>8269</v>
      </c>
    </row>
    <row r="3277" spans="1:17" ht="44.25" x14ac:dyDescent="0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0">
        <f t="shared" si="153"/>
        <v>42017.88045138889</v>
      </c>
      <c r="L3277" s="10">
        <f t="shared" si="154"/>
        <v>42044.1875</v>
      </c>
      <c r="M3277">
        <f t="shared" si="155"/>
        <v>2015</v>
      </c>
      <c r="N3277" t="b">
        <v>1</v>
      </c>
      <c r="O3277">
        <v>12</v>
      </c>
      <c r="P3277" t="b">
        <v>1</v>
      </c>
      <c r="Q3277" t="s">
        <v>8269</v>
      </c>
    </row>
    <row r="3278" spans="1:17" ht="44.25" x14ac:dyDescent="0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0">
        <f t="shared" si="153"/>
        <v>42426.949988425928</v>
      </c>
      <c r="L3278" s="10">
        <f t="shared" si="154"/>
        <v>42461.165972222225</v>
      </c>
      <c r="M3278">
        <f t="shared" si="155"/>
        <v>2016</v>
      </c>
      <c r="N3278" t="b">
        <v>1</v>
      </c>
      <c r="O3278">
        <v>100</v>
      </c>
      <c r="P3278" t="b">
        <v>1</v>
      </c>
      <c r="Q3278" t="s">
        <v>8269</v>
      </c>
    </row>
    <row r="3279" spans="1:17" ht="59" x14ac:dyDescent="0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0">
        <f t="shared" si="153"/>
        <v>41931.682939814818</v>
      </c>
      <c r="L3279" s="10">
        <f t="shared" si="154"/>
        <v>41961.724606481483</v>
      </c>
      <c r="M3279">
        <f t="shared" si="155"/>
        <v>2014</v>
      </c>
      <c r="N3279" t="b">
        <v>1</v>
      </c>
      <c r="O3279">
        <v>100</v>
      </c>
      <c r="P3279" t="b">
        <v>1</v>
      </c>
      <c r="Q3279" t="s">
        <v>8269</v>
      </c>
    </row>
    <row r="3280" spans="1:17" ht="44.25" x14ac:dyDescent="0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0">
        <f t="shared" si="153"/>
        <v>42124.848414351851</v>
      </c>
      <c r="L3280" s="10">
        <f t="shared" si="154"/>
        <v>42154.848414351851</v>
      </c>
      <c r="M3280">
        <f t="shared" si="155"/>
        <v>2015</v>
      </c>
      <c r="N3280" t="b">
        <v>1</v>
      </c>
      <c r="O3280">
        <v>34</v>
      </c>
      <c r="P3280" t="b">
        <v>1</v>
      </c>
      <c r="Q3280" t="s">
        <v>8269</v>
      </c>
    </row>
    <row r="3281" spans="1:17" ht="59" x14ac:dyDescent="0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0">
        <f t="shared" si="153"/>
        <v>42431.102534722217</v>
      </c>
      <c r="L3281" s="10">
        <f t="shared" si="154"/>
        <v>42461.06086805556</v>
      </c>
      <c r="M3281">
        <f t="shared" si="155"/>
        <v>2016</v>
      </c>
      <c r="N3281" t="b">
        <v>0</v>
      </c>
      <c r="O3281">
        <v>63</v>
      </c>
      <c r="P3281" t="b">
        <v>1</v>
      </c>
      <c r="Q3281" t="s">
        <v>8269</v>
      </c>
    </row>
    <row r="3282" spans="1:17" ht="59" x14ac:dyDescent="0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0">
        <f t="shared" si="153"/>
        <v>42121.756921296299</v>
      </c>
      <c r="L3282" s="10">
        <f t="shared" si="154"/>
        <v>42156.208333333328</v>
      </c>
      <c r="M3282">
        <f t="shared" si="155"/>
        <v>2015</v>
      </c>
      <c r="N3282" t="b">
        <v>0</v>
      </c>
      <c r="O3282">
        <v>30</v>
      </c>
      <c r="P3282" t="b">
        <v>1</v>
      </c>
      <c r="Q3282" t="s">
        <v>8269</v>
      </c>
    </row>
    <row r="3283" spans="1:17" ht="29.5" x14ac:dyDescent="0.7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0">
        <f t="shared" si="153"/>
        <v>42219.019733796296</v>
      </c>
      <c r="L3283" s="10">
        <f t="shared" si="154"/>
        <v>42249.019733796296</v>
      </c>
      <c r="M3283">
        <f t="shared" si="155"/>
        <v>2015</v>
      </c>
      <c r="N3283" t="b">
        <v>0</v>
      </c>
      <c r="O3283">
        <v>47</v>
      </c>
      <c r="P3283" t="b">
        <v>1</v>
      </c>
      <c r="Q3283" t="s">
        <v>8269</v>
      </c>
    </row>
    <row r="3284" spans="1:17" ht="44.25" x14ac:dyDescent="0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0">
        <f t="shared" si="153"/>
        <v>42445.19430555556</v>
      </c>
      <c r="L3284" s="10">
        <f t="shared" si="154"/>
        <v>42489.19430555556</v>
      </c>
      <c r="M3284">
        <f t="shared" si="155"/>
        <v>2016</v>
      </c>
      <c r="N3284" t="b">
        <v>0</v>
      </c>
      <c r="O3284">
        <v>237</v>
      </c>
      <c r="P3284" t="b">
        <v>1</v>
      </c>
      <c r="Q3284" t="s">
        <v>8269</v>
      </c>
    </row>
    <row r="3285" spans="1:17" ht="59" x14ac:dyDescent="0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0">
        <f t="shared" si="153"/>
        <v>42379.74418981481</v>
      </c>
      <c r="L3285" s="10">
        <f t="shared" si="154"/>
        <v>42410.875</v>
      </c>
      <c r="M3285">
        <f t="shared" si="155"/>
        <v>2016</v>
      </c>
      <c r="N3285" t="b">
        <v>0</v>
      </c>
      <c r="O3285">
        <v>47</v>
      </c>
      <c r="P3285" t="b">
        <v>1</v>
      </c>
      <c r="Q3285" t="s">
        <v>8269</v>
      </c>
    </row>
    <row r="3286" spans="1:17" ht="44.25" x14ac:dyDescent="0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0">
        <f t="shared" si="153"/>
        <v>42380.884872685187</v>
      </c>
      <c r="L3286" s="10">
        <f t="shared" si="154"/>
        <v>42398.249305555553</v>
      </c>
      <c r="M3286">
        <f t="shared" si="155"/>
        <v>2016</v>
      </c>
      <c r="N3286" t="b">
        <v>0</v>
      </c>
      <c r="O3286">
        <v>15</v>
      </c>
      <c r="P3286" t="b">
        <v>1</v>
      </c>
      <c r="Q3286" t="s">
        <v>8269</v>
      </c>
    </row>
    <row r="3287" spans="1:17" x14ac:dyDescent="0.7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0">
        <f t="shared" si="153"/>
        <v>42762.942430555559</v>
      </c>
      <c r="L3287" s="10">
        <f t="shared" si="154"/>
        <v>42794.208333333328</v>
      </c>
      <c r="M3287">
        <f t="shared" si="155"/>
        <v>2017</v>
      </c>
      <c r="N3287" t="b">
        <v>0</v>
      </c>
      <c r="O3287">
        <v>81</v>
      </c>
      <c r="P3287" t="b">
        <v>1</v>
      </c>
      <c r="Q3287" t="s">
        <v>8269</v>
      </c>
    </row>
    <row r="3288" spans="1:17" ht="59" x14ac:dyDescent="0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0">
        <f t="shared" si="153"/>
        <v>42567.840069444443</v>
      </c>
      <c r="L3288" s="10">
        <f t="shared" si="154"/>
        <v>42597.840069444443</v>
      </c>
      <c r="M3288">
        <f t="shared" si="155"/>
        <v>2016</v>
      </c>
      <c r="N3288" t="b">
        <v>0</v>
      </c>
      <c r="O3288">
        <v>122</v>
      </c>
      <c r="P3288" t="b">
        <v>1</v>
      </c>
      <c r="Q3288" t="s">
        <v>8269</v>
      </c>
    </row>
    <row r="3289" spans="1:17" ht="29.5" x14ac:dyDescent="0.7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0">
        <f t="shared" si="153"/>
        <v>42311.750324074077</v>
      </c>
      <c r="L3289" s="10">
        <f t="shared" si="154"/>
        <v>42336.750324074077</v>
      </c>
      <c r="M3289">
        <f t="shared" si="155"/>
        <v>2015</v>
      </c>
      <c r="N3289" t="b">
        <v>0</v>
      </c>
      <c r="O3289">
        <v>34</v>
      </c>
      <c r="P3289" t="b">
        <v>1</v>
      </c>
      <c r="Q3289" t="s">
        <v>8269</v>
      </c>
    </row>
    <row r="3290" spans="1:17" ht="44.25" x14ac:dyDescent="0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0">
        <f t="shared" si="153"/>
        <v>42505.774479166663</v>
      </c>
      <c r="L3290" s="10">
        <f t="shared" si="154"/>
        <v>42541.958333333328</v>
      </c>
      <c r="M3290">
        <f t="shared" si="155"/>
        <v>2016</v>
      </c>
      <c r="N3290" t="b">
        <v>0</v>
      </c>
      <c r="O3290">
        <v>207</v>
      </c>
      <c r="P3290" t="b">
        <v>1</v>
      </c>
      <c r="Q3290" t="s">
        <v>8269</v>
      </c>
    </row>
    <row r="3291" spans="1:17" ht="59" x14ac:dyDescent="0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0">
        <f t="shared" si="153"/>
        <v>42758.368078703701</v>
      </c>
      <c r="L3291" s="10">
        <f t="shared" si="154"/>
        <v>42786.368078703701</v>
      </c>
      <c r="M3291">
        <f t="shared" si="155"/>
        <v>2017</v>
      </c>
      <c r="N3291" t="b">
        <v>0</v>
      </c>
      <c r="O3291">
        <v>25</v>
      </c>
      <c r="P3291" t="b">
        <v>1</v>
      </c>
      <c r="Q3291" t="s">
        <v>8269</v>
      </c>
    </row>
    <row r="3292" spans="1:17" ht="73.75" x14ac:dyDescent="0.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0">
        <f t="shared" si="153"/>
        <v>42775.51494212963</v>
      </c>
      <c r="L3292" s="10">
        <f t="shared" si="154"/>
        <v>42805.51494212963</v>
      </c>
      <c r="M3292">
        <f t="shared" si="155"/>
        <v>2017</v>
      </c>
      <c r="N3292" t="b">
        <v>0</v>
      </c>
      <c r="O3292">
        <v>72</v>
      </c>
      <c r="P3292" t="b">
        <v>1</v>
      </c>
      <c r="Q3292" t="s">
        <v>8269</v>
      </c>
    </row>
    <row r="3293" spans="1:17" ht="59" x14ac:dyDescent="0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0">
        <f t="shared" si="153"/>
        <v>42232.702546296292</v>
      </c>
      <c r="L3293" s="10">
        <f t="shared" si="154"/>
        <v>42264.165972222225</v>
      </c>
      <c r="M3293">
        <f t="shared" si="155"/>
        <v>2015</v>
      </c>
      <c r="N3293" t="b">
        <v>0</v>
      </c>
      <c r="O3293">
        <v>14</v>
      </c>
      <c r="P3293" t="b">
        <v>1</v>
      </c>
      <c r="Q3293" t="s">
        <v>8269</v>
      </c>
    </row>
    <row r="3294" spans="1:17" ht="44.25" x14ac:dyDescent="0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0">
        <f t="shared" si="153"/>
        <v>42282.770231481481</v>
      </c>
      <c r="L3294" s="10">
        <f t="shared" si="154"/>
        <v>42342.811898148153</v>
      </c>
      <c r="M3294">
        <f t="shared" si="155"/>
        <v>2015</v>
      </c>
      <c r="N3294" t="b">
        <v>0</v>
      </c>
      <c r="O3294">
        <v>15</v>
      </c>
      <c r="P3294" t="b">
        <v>1</v>
      </c>
      <c r="Q3294" t="s">
        <v>8269</v>
      </c>
    </row>
    <row r="3295" spans="1:17" ht="59" x14ac:dyDescent="0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0">
        <f t="shared" si="153"/>
        <v>42768.425370370373</v>
      </c>
      <c r="L3295" s="10">
        <f t="shared" si="154"/>
        <v>42798.425370370373</v>
      </c>
      <c r="M3295">
        <f t="shared" si="155"/>
        <v>2017</v>
      </c>
      <c r="N3295" t="b">
        <v>0</v>
      </c>
      <c r="O3295">
        <v>91</v>
      </c>
      <c r="P3295" t="b">
        <v>1</v>
      </c>
      <c r="Q3295" t="s">
        <v>8269</v>
      </c>
    </row>
    <row r="3296" spans="1:17" ht="44.25" x14ac:dyDescent="0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0">
        <f t="shared" si="153"/>
        <v>42141.541134259256</v>
      </c>
      <c r="L3296" s="10">
        <f t="shared" si="154"/>
        <v>42171.541134259256</v>
      </c>
      <c r="M3296">
        <f t="shared" si="155"/>
        <v>2015</v>
      </c>
      <c r="N3296" t="b">
        <v>0</v>
      </c>
      <c r="O3296">
        <v>24</v>
      </c>
      <c r="P3296" t="b">
        <v>1</v>
      </c>
      <c r="Q3296" t="s">
        <v>8269</v>
      </c>
    </row>
    <row r="3297" spans="1:17" ht="44.25" x14ac:dyDescent="0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0">
        <f t="shared" si="153"/>
        <v>42609.442465277782</v>
      </c>
      <c r="L3297" s="10">
        <f t="shared" si="154"/>
        <v>42639.442465277782</v>
      </c>
      <c r="M3297">
        <f t="shared" si="155"/>
        <v>2016</v>
      </c>
      <c r="N3297" t="b">
        <v>0</v>
      </c>
      <c r="O3297">
        <v>27</v>
      </c>
      <c r="P3297" t="b">
        <v>1</v>
      </c>
      <c r="Q3297" t="s">
        <v>8269</v>
      </c>
    </row>
    <row r="3298" spans="1:17" ht="44.25" x14ac:dyDescent="0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0">
        <f t="shared" si="153"/>
        <v>42309.756620370375</v>
      </c>
      <c r="L3298" s="10">
        <f t="shared" si="154"/>
        <v>42330.916666666672</v>
      </c>
      <c r="M3298">
        <f t="shared" si="155"/>
        <v>2015</v>
      </c>
      <c r="N3298" t="b">
        <v>0</v>
      </c>
      <c r="O3298">
        <v>47</v>
      </c>
      <c r="P3298" t="b">
        <v>1</v>
      </c>
      <c r="Q3298" t="s">
        <v>8269</v>
      </c>
    </row>
    <row r="3299" spans="1:17" ht="44.25" x14ac:dyDescent="0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0">
        <f t="shared" si="153"/>
        <v>42193.771481481483</v>
      </c>
      <c r="L3299" s="10">
        <f t="shared" si="154"/>
        <v>42212.957638888889</v>
      </c>
      <c r="M3299">
        <f t="shared" si="155"/>
        <v>2015</v>
      </c>
      <c r="N3299" t="b">
        <v>0</v>
      </c>
      <c r="O3299">
        <v>44</v>
      </c>
      <c r="P3299" t="b">
        <v>1</v>
      </c>
      <c r="Q3299" t="s">
        <v>8269</v>
      </c>
    </row>
    <row r="3300" spans="1:17" ht="44.25" x14ac:dyDescent="0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0">
        <f t="shared" si="153"/>
        <v>42239.957962962959</v>
      </c>
      <c r="L3300" s="10">
        <f t="shared" si="154"/>
        <v>42260</v>
      </c>
      <c r="M3300">
        <f t="shared" si="155"/>
        <v>2015</v>
      </c>
      <c r="N3300" t="b">
        <v>0</v>
      </c>
      <c r="O3300">
        <v>72</v>
      </c>
      <c r="P3300" t="b">
        <v>1</v>
      </c>
      <c r="Q3300" t="s">
        <v>8269</v>
      </c>
    </row>
    <row r="3301" spans="1:17" ht="44.25" x14ac:dyDescent="0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0">
        <f t="shared" si="153"/>
        <v>42261.917395833334</v>
      </c>
      <c r="L3301" s="10">
        <f t="shared" si="154"/>
        <v>42291.917395833334</v>
      </c>
      <c r="M3301">
        <f t="shared" si="155"/>
        <v>2015</v>
      </c>
      <c r="N3301" t="b">
        <v>0</v>
      </c>
      <c r="O3301">
        <v>63</v>
      </c>
      <c r="P3301" t="b">
        <v>1</v>
      </c>
      <c r="Q3301" t="s">
        <v>8269</v>
      </c>
    </row>
    <row r="3302" spans="1:17" ht="44.25" x14ac:dyDescent="0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0">
        <f t="shared" si="153"/>
        <v>42102.743773148148</v>
      </c>
      <c r="L3302" s="10">
        <f t="shared" si="154"/>
        <v>42123.743773148148</v>
      </c>
      <c r="M3302">
        <f t="shared" si="155"/>
        <v>2015</v>
      </c>
      <c r="N3302" t="b">
        <v>0</v>
      </c>
      <c r="O3302">
        <v>88</v>
      </c>
      <c r="P3302" t="b">
        <v>1</v>
      </c>
      <c r="Q3302" t="s">
        <v>8269</v>
      </c>
    </row>
    <row r="3303" spans="1:17" ht="44.25" x14ac:dyDescent="0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0">
        <f t="shared" si="153"/>
        <v>42538.73583333334</v>
      </c>
      <c r="L3303" s="10">
        <f t="shared" si="154"/>
        <v>42583.290972222225</v>
      </c>
      <c r="M3303">
        <f t="shared" si="155"/>
        <v>2016</v>
      </c>
      <c r="N3303" t="b">
        <v>0</v>
      </c>
      <c r="O3303">
        <v>70</v>
      </c>
      <c r="P3303" t="b">
        <v>1</v>
      </c>
      <c r="Q3303" t="s">
        <v>8269</v>
      </c>
    </row>
    <row r="3304" spans="1:17" x14ac:dyDescent="0.7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0">
        <f t="shared" si="153"/>
        <v>42681.35157407407</v>
      </c>
      <c r="L3304" s="10">
        <f t="shared" si="154"/>
        <v>42711.35157407407</v>
      </c>
      <c r="M3304">
        <f t="shared" si="155"/>
        <v>2016</v>
      </c>
      <c r="N3304" t="b">
        <v>0</v>
      </c>
      <c r="O3304">
        <v>50</v>
      </c>
      <c r="P3304" t="b">
        <v>1</v>
      </c>
      <c r="Q3304" t="s">
        <v>8269</v>
      </c>
    </row>
    <row r="3305" spans="1:17" ht="44.25" x14ac:dyDescent="0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0">
        <f t="shared" si="153"/>
        <v>42056.65143518518</v>
      </c>
      <c r="L3305" s="10">
        <f t="shared" si="154"/>
        <v>42091.609768518523</v>
      </c>
      <c r="M3305">
        <f t="shared" si="155"/>
        <v>2015</v>
      </c>
      <c r="N3305" t="b">
        <v>0</v>
      </c>
      <c r="O3305">
        <v>35</v>
      </c>
      <c r="P3305" t="b">
        <v>1</v>
      </c>
      <c r="Q3305" t="s">
        <v>8269</v>
      </c>
    </row>
    <row r="3306" spans="1:17" ht="44.25" x14ac:dyDescent="0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0">
        <f t="shared" si="153"/>
        <v>42696.624444444446</v>
      </c>
      <c r="L3306" s="10">
        <f t="shared" si="154"/>
        <v>42726.624444444446</v>
      </c>
      <c r="M3306">
        <f t="shared" si="155"/>
        <v>2016</v>
      </c>
      <c r="N3306" t="b">
        <v>0</v>
      </c>
      <c r="O3306">
        <v>175</v>
      </c>
      <c r="P3306" t="b">
        <v>1</v>
      </c>
      <c r="Q3306" t="s">
        <v>8269</v>
      </c>
    </row>
    <row r="3307" spans="1:17" ht="44.25" x14ac:dyDescent="0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0">
        <f t="shared" si="153"/>
        <v>42186.855879629627</v>
      </c>
      <c r="L3307" s="10">
        <f t="shared" si="154"/>
        <v>42216.855879629627</v>
      </c>
      <c r="M3307">
        <f t="shared" si="155"/>
        <v>2015</v>
      </c>
      <c r="N3307" t="b">
        <v>0</v>
      </c>
      <c r="O3307">
        <v>20</v>
      </c>
      <c r="P3307" t="b">
        <v>1</v>
      </c>
      <c r="Q3307" t="s">
        <v>8269</v>
      </c>
    </row>
    <row r="3308" spans="1:17" ht="59" x14ac:dyDescent="0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0">
        <f t="shared" si="153"/>
        <v>42493.219236111108</v>
      </c>
      <c r="L3308" s="10">
        <f t="shared" si="154"/>
        <v>42531.125</v>
      </c>
      <c r="M3308">
        <f t="shared" si="155"/>
        <v>2016</v>
      </c>
      <c r="N3308" t="b">
        <v>0</v>
      </c>
      <c r="O3308">
        <v>54</v>
      </c>
      <c r="P3308" t="b">
        <v>1</v>
      </c>
      <c r="Q3308" t="s">
        <v>8269</v>
      </c>
    </row>
    <row r="3309" spans="1:17" ht="44.25" x14ac:dyDescent="0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0">
        <f t="shared" si="153"/>
        <v>42475.057164351849</v>
      </c>
      <c r="L3309" s="10">
        <f t="shared" si="154"/>
        <v>42505.057164351849</v>
      </c>
      <c r="M3309">
        <f t="shared" si="155"/>
        <v>2016</v>
      </c>
      <c r="N3309" t="b">
        <v>0</v>
      </c>
      <c r="O3309">
        <v>20</v>
      </c>
      <c r="P3309" t="b">
        <v>1</v>
      </c>
      <c r="Q3309" t="s">
        <v>8269</v>
      </c>
    </row>
    <row r="3310" spans="1:17" ht="44.25" x14ac:dyDescent="0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0">
        <f t="shared" si="153"/>
        <v>42452.876909722225</v>
      </c>
      <c r="L3310" s="10">
        <f t="shared" si="154"/>
        <v>42473.876909722225</v>
      </c>
      <c r="M3310">
        <f t="shared" si="155"/>
        <v>2016</v>
      </c>
      <c r="N3310" t="b">
        <v>0</v>
      </c>
      <c r="O3310">
        <v>57</v>
      </c>
      <c r="P3310" t="b">
        <v>1</v>
      </c>
      <c r="Q3310" t="s">
        <v>8269</v>
      </c>
    </row>
    <row r="3311" spans="1:17" ht="29.5" x14ac:dyDescent="0.7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0">
        <f t="shared" si="153"/>
        <v>42628.650208333333</v>
      </c>
      <c r="L3311" s="10">
        <f t="shared" si="154"/>
        <v>42659.650208333333</v>
      </c>
      <c r="M3311">
        <f t="shared" si="155"/>
        <v>2016</v>
      </c>
      <c r="N3311" t="b">
        <v>0</v>
      </c>
      <c r="O3311">
        <v>31</v>
      </c>
      <c r="P3311" t="b">
        <v>1</v>
      </c>
      <c r="Q3311" t="s">
        <v>8269</v>
      </c>
    </row>
    <row r="3312" spans="1:17" ht="29.5" x14ac:dyDescent="0.7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0">
        <f t="shared" si="153"/>
        <v>42253.928530092591</v>
      </c>
      <c r="L3312" s="10">
        <f t="shared" si="154"/>
        <v>42283.928530092591</v>
      </c>
      <c r="M3312">
        <f t="shared" si="155"/>
        <v>2015</v>
      </c>
      <c r="N3312" t="b">
        <v>0</v>
      </c>
      <c r="O3312">
        <v>31</v>
      </c>
      <c r="P3312" t="b">
        <v>1</v>
      </c>
      <c r="Q3312" t="s">
        <v>8269</v>
      </c>
    </row>
    <row r="3313" spans="1:17" ht="44.25" x14ac:dyDescent="0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0">
        <f t="shared" si="153"/>
        <v>42264.29178240741</v>
      </c>
      <c r="L3313" s="10">
        <f t="shared" si="154"/>
        <v>42294.29178240741</v>
      </c>
      <c r="M3313">
        <f t="shared" si="155"/>
        <v>2015</v>
      </c>
      <c r="N3313" t="b">
        <v>0</v>
      </c>
      <c r="O3313">
        <v>45</v>
      </c>
      <c r="P3313" t="b">
        <v>1</v>
      </c>
      <c r="Q3313" t="s">
        <v>8269</v>
      </c>
    </row>
    <row r="3314" spans="1:17" ht="44.25" x14ac:dyDescent="0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0">
        <f t="shared" si="153"/>
        <v>42664.809560185182</v>
      </c>
      <c r="L3314" s="10">
        <f t="shared" si="154"/>
        <v>42685.916666666672</v>
      </c>
      <c r="M3314">
        <f t="shared" si="155"/>
        <v>2016</v>
      </c>
      <c r="N3314" t="b">
        <v>0</v>
      </c>
      <c r="O3314">
        <v>41</v>
      </c>
      <c r="P3314" t="b">
        <v>1</v>
      </c>
      <c r="Q3314" t="s">
        <v>8269</v>
      </c>
    </row>
    <row r="3315" spans="1:17" ht="44.25" x14ac:dyDescent="0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0">
        <f t="shared" si="153"/>
        <v>42382.244409722218</v>
      </c>
      <c r="L3315" s="10">
        <f t="shared" si="154"/>
        <v>42396.041666666672</v>
      </c>
      <c r="M3315">
        <f t="shared" si="155"/>
        <v>2016</v>
      </c>
      <c r="N3315" t="b">
        <v>0</v>
      </c>
      <c r="O3315">
        <v>29</v>
      </c>
      <c r="P3315" t="b">
        <v>1</v>
      </c>
      <c r="Q3315" t="s">
        <v>8269</v>
      </c>
    </row>
    <row r="3316" spans="1:17" ht="44.25" x14ac:dyDescent="0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0">
        <f t="shared" si="153"/>
        <v>42105.267488425925</v>
      </c>
      <c r="L3316" s="10">
        <f t="shared" si="154"/>
        <v>42132.836805555555</v>
      </c>
      <c r="M3316">
        <f t="shared" si="155"/>
        <v>2015</v>
      </c>
      <c r="N3316" t="b">
        <v>0</v>
      </c>
      <c r="O3316">
        <v>58</v>
      </c>
      <c r="P3316" t="b">
        <v>1</v>
      </c>
      <c r="Q3316" t="s">
        <v>8269</v>
      </c>
    </row>
    <row r="3317" spans="1:17" ht="44.25" x14ac:dyDescent="0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0">
        <f t="shared" si="153"/>
        <v>42466.303715277783</v>
      </c>
      <c r="L3317" s="10">
        <f t="shared" si="154"/>
        <v>42496.303715277783</v>
      </c>
      <c r="M3317">
        <f t="shared" si="155"/>
        <v>2016</v>
      </c>
      <c r="N3317" t="b">
        <v>0</v>
      </c>
      <c r="O3317">
        <v>89</v>
      </c>
      <c r="P3317" t="b">
        <v>1</v>
      </c>
      <c r="Q3317" t="s">
        <v>8269</v>
      </c>
    </row>
    <row r="3318" spans="1:17" ht="73.75" x14ac:dyDescent="0.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0">
        <f t="shared" si="153"/>
        <v>41826.871238425927</v>
      </c>
      <c r="L3318" s="10">
        <f t="shared" si="154"/>
        <v>41859.57916666667</v>
      </c>
      <c r="M3318">
        <f t="shared" si="155"/>
        <v>2014</v>
      </c>
      <c r="N3318" t="b">
        <v>0</v>
      </c>
      <c r="O3318">
        <v>125</v>
      </c>
      <c r="P3318" t="b">
        <v>1</v>
      </c>
      <c r="Q3318" t="s">
        <v>8269</v>
      </c>
    </row>
    <row r="3319" spans="1:17" ht="44.25" x14ac:dyDescent="0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0">
        <f t="shared" si="153"/>
        <v>42499.039629629624</v>
      </c>
      <c r="L3319" s="10">
        <f t="shared" si="154"/>
        <v>42529.039629629624</v>
      </c>
      <c r="M3319">
        <f t="shared" si="155"/>
        <v>2016</v>
      </c>
      <c r="N3319" t="b">
        <v>0</v>
      </c>
      <c r="O3319">
        <v>18</v>
      </c>
      <c r="P3319" t="b">
        <v>1</v>
      </c>
      <c r="Q3319" t="s">
        <v>8269</v>
      </c>
    </row>
    <row r="3320" spans="1:17" ht="29.5" x14ac:dyDescent="0.7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0">
        <f t="shared" si="153"/>
        <v>42431.302002314813</v>
      </c>
      <c r="L3320" s="10">
        <f t="shared" si="154"/>
        <v>42471.104166666672</v>
      </c>
      <c r="M3320">
        <f t="shared" si="155"/>
        <v>2016</v>
      </c>
      <c r="N3320" t="b">
        <v>0</v>
      </c>
      <c r="O3320">
        <v>32</v>
      </c>
      <c r="P3320" t="b">
        <v>1</v>
      </c>
      <c r="Q3320" t="s">
        <v>8269</v>
      </c>
    </row>
    <row r="3321" spans="1:17" ht="59" x14ac:dyDescent="0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0">
        <f t="shared" si="153"/>
        <v>41990.585486111115</v>
      </c>
      <c r="L3321" s="10">
        <f t="shared" si="154"/>
        <v>42035.585486111115</v>
      </c>
      <c r="M3321">
        <f t="shared" si="155"/>
        <v>2015</v>
      </c>
      <c r="N3321" t="b">
        <v>0</v>
      </c>
      <c r="O3321">
        <v>16</v>
      </c>
      <c r="P3321" t="b">
        <v>1</v>
      </c>
      <c r="Q3321" t="s">
        <v>8269</v>
      </c>
    </row>
    <row r="3322" spans="1:17" ht="44.25" x14ac:dyDescent="0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0">
        <f t="shared" si="153"/>
        <v>42513.045798611114</v>
      </c>
      <c r="L3322" s="10">
        <f t="shared" si="154"/>
        <v>42543.045798611114</v>
      </c>
      <c r="M3322">
        <f t="shared" si="155"/>
        <v>2016</v>
      </c>
      <c r="N3322" t="b">
        <v>0</v>
      </c>
      <c r="O3322">
        <v>38</v>
      </c>
      <c r="P3322" t="b">
        <v>1</v>
      </c>
      <c r="Q3322" t="s">
        <v>8269</v>
      </c>
    </row>
    <row r="3323" spans="1:17" ht="59" x14ac:dyDescent="0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0">
        <f t="shared" si="153"/>
        <v>41914.100289351853</v>
      </c>
      <c r="L3323" s="10">
        <f t="shared" si="154"/>
        <v>41928.165972222225</v>
      </c>
      <c r="M3323">
        <f t="shared" si="155"/>
        <v>2014</v>
      </c>
      <c r="N3323" t="b">
        <v>0</v>
      </c>
      <c r="O3323">
        <v>15</v>
      </c>
      <c r="P3323" t="b">
        <v>1</v>
      </c>
      <c r="Q3323" t="s">
        <v>8269</v>
      </c>
    </row>
    <row r="3324" spans="1:17" ht="44.25" x14ac:dyDescent="0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0">
        <f t="shared" si="153"/>
        <v>42521.010370370372</v>
      </c>
      <c r="L3324" s="10">
        <f t="shared" si="154"/>
        <v>42543.163194444445</v>
      </c>
      <c r="M3324">
        <f t="shared" si="155"/>
        <v>2016</v>
      </c>
      <c r="N3324" t="b">
        <v>0</v>
      </c>
      <c r="O3324">
        <v>23</v>
      </c>
      <c r="P3324" t="b">
        <v>1</v>
      </c>
      <c r="Q3324" t="s">
        <v>8269</v>
      </c>
    </row>
    <row r="3325" spans="1:17" ht="44.25" x14ac:dyDescent="0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0">
        <f t="shared" si="153"/>
        <v>42608.36583333333</v>
      </c>
      <c r="L3325" s="10">
        <f t="shared" si="154"/>
        <v>42638.36583333333</v>
      </c>
      <c r="M3325">
        <f t="shared" si="155"/>
        <v>2016</v>
      </c>
      <c r="N3325" t="b">
        <v>0</v>
      </c>
      <c r="O3325">
        <v>49</v>
      </c>
      <c r="P3325" t="b">
        <v>1</v>
      </c>
      <c r="Q3325" t="s">
        <v>8269</v>
      </c>
    </row>
    <row r="3326" spans="1:17" ht="44.25" x14ac:dyDescent="0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0">
        <f t="shared" si="153"/>
        <v>42512.58321759259</v>
      </c>
      <c r="L3326" s="10">
        <f t="shared" si="154"/>
        <v>42526.58321759259</v>
      </c>
      <c r="M3326">
        <f t="shared" si="155"/>
        <v>2016</v>
      </c>
      <c r="N3326" t="b">
        <v>0</v>
      </c>
      <c r="O3326">
        <v>10</v>
      </c>
      <c r="P3326" t="b">
        <v>1</v>
      </c>
      <c r="Q3326" t="s">
        <v>8269</v>
      </c>
    </row>
    <row r="3327" spans="1:17" ht="44.25" x14ac:dyDescent="0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0">
        <f t="shared" si="153"/>
        <v>42064.785613425927</v>
      </c>
      <c r="L3327" s="10">
        <f t="shared" si="154"/>
        <v>42099.743946759263</v>
      </c>
      <c r="M3327">
        <f t="shared" si="155"/>
        <v>2015</v>
      </c>
      <c r="N3327" t="b">
        <v>0</v>
      </c>
      <c r="O3327">
        <v>15</v>
      </c>
      <c r="P3327" t="b">
        <v>1</v>
      </c>
      <c r="Q3327" t="s">
        <v>8269</v>
      </c>
    </row>
    <row r="3328" spans="1:17" ht="44.25" x14ac:dyDescent="0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0">
        <f t="shared" si="153"/>
        <v>42041.714178240742</v>
      </c>
      <c r="L3328" s="10">
        <f t="shared" si="154"/>
        <v>42071.67251157407</v>
      </c>
      <c r="M3328">
        <f t="shared" si="155"/>
        <v>2015</v>
      </c>
      <c r="N3328" t="b">
        <v>0</v>
      </c>
      <c r="O3328">
        <v>57</v>
      </c>
      <c r="P3328" t="b">
        <v>1</v>
      </c>
      <c r="Q3328" t="s">
        <v>8269</v>
      </c>
    </row>
    <row r="3329" spans="1:17" ht="44.25" x14ac:dyDescent="0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0">
        <f t="shared" si="153"/>
        <v>42468.374606481477</v>
      </c>
      <c r="L3329" s="10">
        <f t="shared" si="154"/>
        <v>42498.374606481477</v>
      </c>
      <c r="M3329">
        <f t="shared" si="155"/>
        <v>2016</v>
      </c>
      <c r="N3329" t="b">
        <v>0</v>
      </c>
      <c r="O3329">
        <v>33</v>
      </c>
      <c r="P3329" t="b">
        <v>1</v>
      </c>
      <c r="Q3329" t="s">
        <v>8269</v>
      </c>
    </row>
    <row r="3330" spans="1:17" ht="44.25" x14ac:dyDescent="0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0">
        <f t="shared" si="153"/>
        <v>41822.57503472222</v>
      </c>
      <c r="L3330" s="10">
        <f t="shared" si="154"/>
        <v>41825.041666666664</v>
      </c>
      <c r="M3330">
        <f t="shared" si="155"/>
        <v>2014</v>
      </c>
      <c r="N3330" t="b">
        <v>0</v>
      </c>
      <c r="O3330">
        <v>9</v>
      </c>
      <c r="P3330" t="b">
        <v>1</v>
      </c>
      <c r="Q3330" t="s">
        <v>8269</v>
      </c>
    </row>
    <row r="3331" spans="1:17" ht="44.25" x14ac:dyDescent="0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0">
        <f t="shared" ref="K3331:K3394" si="156">(((J3331/60)/60)/24)+DATE(1970,1,1)</f>
        <v>41837.323009259257</v>
      </c>
      <c r="L3331" s="10">
        <f t="shared" ref="L3331:L3394" si="157">(((I3331/60)/60)/24)+DATE(1970,1,1)</f>
        <v>41847.958333333336</v>
      </c>
      <c r="M3331">
        <f t="shared" ref="M3331:M3394" si="158">YEAR(L3331)</f>
        <v>2014</v>
      </c>
      <c r="N3331" t="b">
        <v>0</v>
      </c>
      <c r="O3331">
        <v>26</v>
      </c>
      <c r="P3331" t="b">
        <v>1</v>
      </c>
      <c r="Q3331" t="s">
        <v>8269</v>
      </c>
    </row>
    <row r="3332" spans="1:17" ht="44.25" x14ac:dyDescent="0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0">
        <f t="shared" si="156"/>
        <v>42065.887361111112</v>
      </c>
      <c r="L3332" s="10">
        <f t="shared" si="157"/>
        <v>42095.845694444448</v>
      </c>
      <c r="M3332">
        <f t="shared" si="158"/>
        <v>2015</v>
      </c>
      <c r="N3332" t="b">
        <v>0</v>
      </c>
      <c r="O3332">
        <v>69</v>
      </c>
      <c r="P3332" t="b">
        <v>1</v>
      </c>
      <c r="Q3332" t="s">
        <v>8269</v>
      </c>
    </row>
    <row r="3333" spans="1:17" ht="44.25" x14ac:dyDescent="0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0">
        <f t="shared" si="156"/>
        <v>42248.697754629626</v>
      </c>
      <c r="L3333" s="10">
        <f t="shared" si="157"/>
        <v>42283.697754629626</v>
      </c>
      <c r="M3333">
        <f t="shared" si="158"/>
        <v>2015</v>
      </c>
      <c r="N3333" t="b">
        <v>0</v>
      </c>
      <c r="O3333">
        <v>65</v>
      </c>
      <c r="P3333" t="b">
        <v>1</v>
      </c>
      <c r="Q3333" t="s">
        <v>8269</v>
      </c>
    </row>
    <row r="3334" spans="1:17" ht="44.25" x14ac:dyDescent="0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0">
        <f t="shared" si="156"/>
        <v>41809.860300925924</v>
      </c>
      <c r="L3334" s="10">
        <f t="shared" si="157"/>
        <v>41839.860300925924</v>
      </c>
      <c r="M3334">
        <f t="shared" si="158"/>
        <v>2014</v>
      </c>
      <c r="N3334" t="b">
        <v>0</v>
      </c>
      <c r="O3334">
        <v>83</v>
      </c>
      <c r="P3334" t="b">
        <v>1</v>
      </c>
      <c r="Q3334" t="s">
        <v>8269</v>
      </c>
    </row>
    <row r="3335" spans="1:17" ht="44.25" x14ac:dyDescent="0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0">
        <f t="shared" si="156"/>
        <v>42148.676851851851</v>
      </c>
      <c r="L3335" s="10">
        <f t="shared" si="157"/>
        <v>42170.676851851851</v>
      </c>
      <c r="M3335">
        <f t="shared" si="158"/>
        <v>2015</v>
      </c>
      <c r="N3335" t="b">
        <v>0</v>
      </c>
      <c r="O3335">
        <v>111</v>
      </c>
      <c r="P3335" t="b">
        <v>1</v>
      </c>
      <c r="Q3335" t="s">
        <v>8269</v>
      </c>
    </row>
    <row r="3336" spans="1:17" ht="29.5" x14ac:dyDescent="0.7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0">
        <f t="shared" si="156"/>
        <v>42185.521087962959</v>
      </c>
      <c r="L3336" s="10">
        <f t="shared" si="157"/>
        <v>42215.521087962959</v>
      </c>
      <c r="M3336">
        <f t="shared" si="158"/>
        <v>2015</v>
      </c>
      <c r="N3336" t="b">
        <v>0</v>
      </c>
      <c r="O3336">
        <v>46</v>
      </c>
      <c r="P3336" t="b">
        <v>1</v>
      </c>
      <c r="Q3336" t="s">
        <v>8269</v>
      </c>
    </row>
    <row r="3337" spans="1:17" ht="44.25" x14ac:dyDescent="0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0">
        <f t="shared" si="156"/>
        <v>41827.674143518518</v>
      </c>
      <c r="L3337" s="10">
        <f t="shared" si="157"/>
        <v>41854.958333333336</v>
      </c>
      <c r="M3337">
        <f t="shared" si="158"/>
        <v>2014</v>
      </c>
      <c r="N3337" t="b">
        <v>0</v>
      </c>
      <c r="O3337">
        <v>63</v>
      </c>
      <c r="P3337" t="b">
        <v>1</v>
      </c>
      <c r="Q3337" t="s">
        <v>8269</v>
      </c>
    </row>
    <row r="3338" spans="1:17" ht="44.25" x14ac:dyDescent="0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0">
        <f t="shared" si="156"/>
        <v>42437.398680555561</v>
      </c>
      <c r="L3338" s="10">
        <f t="shared" si="157"/>
        <v>42465.35701388889</v>
      </c>
      <c r="M3338">
        <f t="shared" si="158"/>
        <v>2016</v>
      </c>
      <c r="N3338" t="b">
        <v>0</v>
      </c>
      <c r="O3338">
        <v>9</v>
      </c>
      <c r="P3338" t="b">
        <v>1</v>
      </c>
      <c r="Q3338" t="s">
        <v>8269</v>
      </c>
    </row>
    <row r="3339" spans="1:17" ht="44.25" x14ac:dyDescent="0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0">
        <f t="shared" si="156"/>
        <v>41901.282025462962</v>
      </c>
      <c r="L3339" s="10">
        <f t="shared" si="157"/>
        <v>41922.875</v>
      </c>
      <c r="M3339">
        <f t="shared" si="158"/>
        <v>2014</v>
      </c>
      <c r="N3339" t="b">
        <v>0</v>
      </c>
      <c r="O3339">
        <v>34</v>
      </c>
      <c r="P3339" t="b">
        <v>1</v>
      </c>
      <c r="Q3339" t="s">
        <v>8269</v>
      </c>
    </row>
    <row r="3340" spans="1:17" ht="29.5" x14ac:dyDescent="0.7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0">
        <f t="shared" si="156"/>
        <v>42769.574999999997</v>
      </c>
      <c r="L3340" s="10">
        <f t="shared" si="157"/>
        <v>42790.574999999997</v>
      </c>
      <c r="M3340">
        <f t="shared" si="158"/>
        <v>2017</v>
      </c>
      <c r="N3340" t="b">
        <v>0</v>
      </c>
      <c r="O3340">
        <v>112</v>
      </c>
      <c r="P3340" t="b">
        <v>1</v>
      </c>
      <c r="Q3340" t="s">
        <v>8269</v>
      </c>
    </row>
    <row r="3341" spans="1:17" ht="44.25" x14ac:dyDescent="0.7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0">
        <f t="shared" si="156"/>
        <v>42549.665717592594</v>
      </c>
      <c r="L3341" s="10">
        <f t="shared" si="157"/>
        <v>42579.665717592594</v>
      </c>
      <c r="M3341">
        <f t="shared" si="158"/>
        <v>2016</v>
      </c>
      <c r="N3341" t="b">
        <v>0</v>
      </c>
      <c r="O3341">
        <v>47</v>
      </c>
      <c r="P3341" t="b">
        <v>1</v>
      </c>
      <c r="Q3341" t="s">
        <v>8269</v>
      </c>
    </row>
    <row r="3342" spans="1:17" ht="44.25" x14ac:dyDescent="0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0">
        <f t="shared" si="156"/>
        <v>42685.974004629628</v>
      </c>
      <c r="L3342" s="10">
        <f t="shared" si="157"/>
        <v>42710.974004629628</v>
      </c>
      <c r="M3342">
        <f t="shared" si="158"/>
        <v>2016</v>
      </c>
      <c r="N3342" t="b">
        <v>0</v>
      </c>
      <c r="O3342">
        <v>38</v>
      </c>
      <c r="P3342" t="b">
        <v>1</v>
      </c>
      <c r="Q3342" t="s">
        <v>8269</v>
      </c>
    </row>
    <row r="3343" spans="1:17" ht="44.25" x14ac:dyDescent="0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0">
        <f t="shared" si="156"/>
        <v>42510.798854166671</v>
      </c>
      <c r="L3343" s="10">
        <f t="shared" si="157"/>
        <v>42533.708333333328</v>
      </c>
      <c r="M3343">
        <f t="shared" si="158"/>
        <v>2016</v>
      </c>
      <c r="N3343" t="b">
        <v>0</v>
      </c>
      <c r="O3343">
        <v>28</v>
      </c>
      <c r="P3343" t="b">
        <v>1</v>
      </c>
      <c r="Q3343" t="s">
        <v>8269</v>
      </c>
    </row>
    <row r="3344" spans="1:17" ht="44.25" x14ac:dyDescent="0.7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0">
        <f t="shared" si="156"/>
        <v>42062.296412037031</v>
      </c>
      <c r="L3344" s="10">
        <f t="shared" si="157"/>
        <v>42095.207638888889</v>
      </c>
      <c r="M3344">
        <f t="shared" si="158"/>
        <v>2015</v>
      </c>
      <c r="N3344" t="b">
        <v>0</v>
      </c>
      <c r="O3344">
        <v>78</v>
      </c>
      <c r="P3344" t="b">
        <v>1</v>
      </c>
      <c r="Q3344" t="s">
        <v>8269</v>
      </c>
    </row>
    <row r="3345" spans="1:17" ht="44.25" x14ac:dyDescent="0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0">
        <f t="shared" si="156"/>
        <v>42452.916481481487</v>
      </c>
      <c r="L3345" s="10">
        <f t="shared" si="157"/>
        <v>42473.554166666669</v>
      </c>
      <c r="M3345">
        <f t="shared" si="158"/>
        <v>2016</v>
      </c>
      <c r="N3345" t="b">
        <v>0</v>
      </c>
      <c r="O3345">
        <v>23</v>
      </c>
      <c r="P3345" t="b">
        <v>1</v>
      </c>
      <c r="Q3345" t="s">
        <v>8269</v>
      </c>
    </row>
    <row r="3346" spans="1:17" ht="44.25" x14ac:dyDescent="0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0">
        <f t="shared" si="156"/>
        <v>41851.200150462959</v>
      </c>
      <c r="L3346" s="10">
        <f t="shared" si="157"/>
        <v>41881.200150462959</v>
      </c>
      <c r="M3346">
        <f t="shared" si="158"/>
        <v>2014</v>
      </c>
      <c r="N3346" t="b">
        <v>0</v>
      </c>
      <c r="O3346">
        <v>40</v>
      </c>
      <c r="P3346" t="b">
        <v>1</v>
      </c>
      <c r="Q3346" t="s">
        <v>8269</v>
      </c>
    </row>
    <row r="3347" spans="1:17" ht="44.25" x14ac:dyDescent="0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0">
        <f t="shared" si="156"/>
        <v>42053.106111111112</v>
      </c>
      <c r="L3347" s="10">
        <f t="shared" si="157"/>
        <v>42112.025694444441</v>
      </c>
      <c r="M3347">
        <f t="shared" si="158"/>
        <v>2015</v>
      </c>
      <c r="N3347" t="b">
        <v>0</v>
      </c>
      <c r="O3347">
        <v>13</v>
      </c>
      <c r="P3347" t="b">
        <v>1</v>
      </c>
      <c r="Q3347" t="s">
        <v>8269</v>
      </c>
    </row>
    <row r="3348" spans="1:17" ht="44.25" x14ac:dyDescent="0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0">
        <f t="shared" si="156"/>
        <v>42054.024421296301</v>
      </c>
      <c r="L3348" s="10">
        <f t="shared" si="157"/>
        <v>42061.024421296301</v>
      </c>
      <c r="M3348">
        <f t="shared" si="158"/>
        <v>2015</v>
      </c>
      <c r="N3348" t="b">
        <v>0</v>
      </c>
      <c r="O3348">
        <v>18</v>
      </c>
      <c r="P3348" t="b">
        <v>1</v>
      </c>
      <c r="Q3348" t="s">
        <v>8269</v>
      </c>
    </row>
    <row r="3349" spans="1:17" ht="59" x14ac:dyDescent="0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0">
        <f t="shared" si="156"/>
        <v>42484.551550925928</v>
      </c>
      <c r="L3349" s="10">
        <f t="shared" si="157"/>
        <v>42498.875</v>
      </c>
      <c r="M3349">
        <f t="shared" si="158"/>
        <v>2016</v>
      </c>
      <c r="N3349" t="b">
        <v>0</v>
      </c>
      <c r="O3349">
        <v>22</v>
      </c>
      <c r="P3349" t="b">
        <v>1</v>
      </c>
      <c r="Q3349" t="s">
        <v>8269</v>
      </c>
    </row>
    <row r="3350" spans="1:17" ht="44.25" x14ac:dyDescent="0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0">
        <f t="shared" si="156"/>
        <v>42466.558796296296</v>
      </c>
      <c r="L3350" s="10">
        <f t="shared" si="157"/>
        <v>42490.165972222225</v>
      </c>
      <c r="M3350">
        <f t="shared" si="158"/>
        <v>2016</v>
      </c>
      <c r="N3350" t="b">
        <v>0</v>
      </c>
      <c r="O3350">
        <v>79</v>
      </c>
      <c r="P3350" t="b">
        <v>1</v>
      </c>
      <c r="Q3350" t="s">
        <v>8269</v>
      </c>
    </row>
    <row r="3351" spans="1:17" ht="44.25" x14ac:dyDescent="0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0">
        <f t="shared" si="156"/>
        <v>42513.110787037032</v>
      </c>
      <c r="L3351" s="10">
        <f t="shared" si="157"/>
        <v>42534.708333333328</v>
      </c>
      <c r="M3351">
        <f t="shared" si="158"/>
        <v>2016</v>
      </c>
      <c r="N3351" t="b">
        <v>0</v>
      </c>
      <c r="O3351">
        <v>14</v>
      </c>
      <c r="P3351" t="b">
        <v>1</v>
      </c>
      <c r="Q3351" t="s">
        <v>8269</v>
      </c>
    </row>
    <row r="3352" spans="1:17" ht="59" x14ac:dyDescent="0.7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0">
        <f t="shared" si="156"/>
        <v>42302.701516203699</v>
      </c>
      <c r="L3352" s="10">
        <f t="shared" si="157"/>
        <v>42337.958333333328</v>
      </c>
      <c r="M3352">
        <f t="shared" si="158"/>
        <v>2015</v>
      </c>
      <c r="N3352" t="b">
        <v>0</v>
      </c>
      <c r="O3352">
        <v>51</v>
      </c>
      <c r="P3352" t="b">
        <v>1</v>
      </c>
      <c r="Q3352" t="s">
        <v>8269</v>
      </c>
    </row>
    <row r="3353" spans="1:17" ht="44.25" x14ac:dyDescent="0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0">
        <f t="shared" si="156"/>
        <v>41806.395428240743</v>
      </c>
      <c r="L3353" s="10">
        <f t="shared" si="157"/>
        <v>41843.458333333336</v>
      </c>
      <c r="M3353">
        <f t="shared" si="158"/>
        <v>2014</v>
      </c>
      <c r="N3353" t="b">
        <v>0</v>
      </c>
      <c r="O3353">
        <v>54</v>
      </c>
      <c r="P3353" t="b">
        <v>1</v>
      </c>
      <c r="Q3353" t="s">
        <v>8269</v>
      </c>
    </row>
    <row r="3354" spans="1:17" ht="59" x14ac:dyDescent="0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0">
        <f t="shared" si="156"/>
        <v>42495.992800925931</v>
      </c>
      <c r="L3354" s="10">
        <f t="shared" si="157"/>
        <v>42552.958333333328</v>
      </c>
      <c r="M3354">
        <f t="shared" si="158"/>
        <v>2016</v>
      </c>
      <c r="N3354" t="b">
        <v>0</v>
      </c>
      <c r="O3354">
        <v>70</v>
      </c>
      <c r="P3354" t="b">
        <v>1</v>
      </c>
      <c r="Q3354" t="s">
        <v>8269</v>
      </c>
    </row>
    <row r="3355" spans="1:17" ht="44.25" x14ac:dyDescent="0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0">
        <f t="shared" si="156"/>
        <v>42479.432291666672</v>
      </c>
      <c r="L3355" s="10">
        <f t="shared" si="157"/>
        <v>42492.958333333328</v>
      </c>
      <c r="M3355">
        <f t="shared" si="158"/>
        <v>2016</v>
      </c>
      <c r="N3355" t="b">
        <v>0</v>
      </c>
      <c r="O3355">
        <v>44</v>
      </c>
      <c r="P3355" t="b">
        <v>1</v>
      </c>
      <c r="Q3355" t="s">
        <v>8269</v>
      </c>
    </row>
    <row r="3356" spans="1:17" ht="44.25" x14ac:dyDescent="0.7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0">
        <f t="shared" si="156"/>
        <v>42270.7269212963</v>
      </c>
      <c r="L3356" s="10">
        <f t="shared" si="157"/>
        <v>42306.167361111111</v>
      </c>
      <c r="M3356">
        <f t="shared" si="158"/>
        <v>2015</v>
      </c>
      <c r="N3356" t="b">
        <v>0</v>
      </c>
      <c r="O3356">
        <v>55</v>
      </c>
      <c r="P3356" t="b">
        <v>1</v>
      </c>
      <c r="Q3356" t="s">
        <v>8269</v>
      </c>
    </row>
    <row r="3357" spans="1:17" ht="44.25" x14ac:dyDescent="0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0">
        <f t="shared" si="156"/>
        <v>42489.619525462964</v>
      </c>
      <c r="L3357" s="10">
        <f t="shared" si="157"/>
        <v>42500.470138888893</v>
      </c>
      <c r="M3357">
        <f t="shared" si="158"/>
        <v>2016</v>
      </c>
      <c r="N3357" t="b">
        <v>0</v>
      </c>
      <c r="O3357">
        <v>15</v>
      </c>
      <c r="P3357" t="b">
        <v>1</v>
      </c>
      <c r="Q3357" t="s">
        <v>8269</v>
      </c>
    </row>
    <row r="3358" spans="1:17" ht="44.25" x14ac:dyDescent="0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0">
        <f t="shared" si="156"/>
        <v>42536.815648148149</v>
      </c>
      <c r="L3358" s="10">
        <f t="shared" si="157"/>
        <v>42566.815648148149</v>
      </c>
      <c r="M3358">
        <f t="shared" si="158"/>
        <v>2016</v>
      </c>
      <c r="N3358" t="b">
        <v>0</v>
      </c>
      <c r="O3358">
        <v>27</v>
      </c>
      <c r="P3358" t="b">
        <v>1</v>
      </c>
      <c r="Q3358" t="s">
        <v>8269</v>
      </c>
    </row>
    <row r="3359" spans="1:17" ht="44.25" x14ac:dyDescent="0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0">
        <f t="shared" si="156"/>
        <v>41822.417939814812</v>
      </c>
      <c r="L3359" s="10">
        <f t="shared" si="157"/>
        <v>41852.417939814812</v>
      </c>
      <c r="M3359">
        <f t="shared" si="158"/>
        <v>2014</v>
      </c>
      <c r="N3359" t="b">
        <v>0</v>
      </c>
      <c r="O3359">
        <v>21</v>
      </c>
      <c r="P3359" t="b">
        <v>1</v>
      </c>
      <c r="Q3359" t="s">
        <v>8269</v>
      </c>
    </row>
    <row r="3360" spans="1:17" ht="44.25" x14ac:dyDescent="0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0">
        <f t="shared" si="156"/>
        <v>41932.311099537037</v>
      </c>
      <c r="L3360" s="10">
        <f t="shared" si="157"/>
        <v>41962.352766203709</v>
      </c>
      <c r="M3360">
        <f t="shared" si="158"/>
        <v>2014</v>
      </c>
      <c r="N3360" t="b">
        <v>0</v>
      </c>
      <c r="O3360">
        <v>162</v>
      </c>
      <c r="P3360" t="b">
        <v>1</v>
      </c>
      <c r="Q3360" t="s">
        <v>8269</v>
      </c>
    </row>
    <row r="3361" spans="1:17" ht="44.25" x14ac:dyDescent="0.7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0">
        <f t="shared" si="156"/>
        <v>42746.057106481487</v>
      </c>
      <c r="L3361" s="10">
        <f t="shared" si="157"/>
        <v>42791.057106481487</v>
      </c>
      <c r="M3361">
        <f t="shared" si="158"/>
        <v>2017</v>
      </c>
      <c r="N3361" t="b">
        <v>0</v>
      </c>
      <c r="O3361">
        <v>23</v>
      </c>
      <c r="P3361" t="b">
        <v>1</v>
      </c>
      <c r="Q3361" t="s">
        <v>8269</v>
      </c>
    </row>
    <row r="3362" spans="1:17" ht="29.5" x14ac:dyDescent="0.7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0">
        <f t="shared" si="156"/>
        <v>42697.082673611112</v>
      </c>
      <c r="L3362" s="10">
        <f t="shared" si="157"/>
        <v>42718.665972222225</v>
      </c>
      <c r="M3362">
        <f t="shared" si="158"/>
        <v>2016</v>
      </c>
      <c r="N3362" t="b">
        <v>0</v>
      </c>
      <c r="O3362">
        <v>72</v>
      </c>
      <c r="P3362" t="b">
        <v>1</v>
      </c>
      <c r="Q3362" t="s">
        <v>8269</v>
      </c>
    </row>
    <row r="3363" spans="1:17" ht="59" x14ac:dyDescent="0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0">
        <f t="shared" si="156"/>
        <v>41866.025347222225</v>
      </c>
      <c r="L3363" s="10">
        <f t="shared" si="157"/>
        <v>41883.665972222225</v>
      </c>
      <c r="M3363">
        <f t="shared" si="158"/>
        <v>2014</v>
      </c>
      <c r="N3363" t="b">
        <v>0</v>
      </c>
      <c r="O3363">
        <v>68</v>
      </c>
      <c r="P3363" t="b">
        <v>1</v>
      </c>
      <c r="Q3363" t="s">
        <v>8269</v>
      </c>
    </row>
    <row r="3364" spans="1:17" ht="44.25" x14ac:dyDescent="0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0">
        <f t="shared" si="156"/>
        <v>42056.091631944444</v>
      </c>
      <c r="L3364" s="10">
        <f t="shared" si="157"/>
        <v>42070.204861111109</v>
      </c>
      <c r="M3364">
        <f t="shared" si="158"/>
        <v>2015</v>
      </c>
      <c r="N3364" t="b">
        <v>0</v>
      </c>
      <c r="O3364">
        <v>20</v>
      </c>
      <c r="P3364" t="b">
        <v>1</v>
      </c>
      <c r="Q3364" t="s">
        <v>8269</v>
      </c>
    </row>
    <row r="3365" spans="1:17" ht="44.25" x14ac:dyDescent="0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0">
        <f t="shared" si="156"/>
        <v>41851.771354166667</v>
      </c>
      <c r="L3365" s="10">
        <f t="shared" si="157"/>
        <v>41870.666666666664</v>
      </c>
      <c r="M3365">
        <f t="shared" si="158"/>
        <v>2014</v>
      </c>
      <c r="N3365" t="b">
        <v>0</v>
      </c>
      <c r="O3365">
        <v>26</v>
      </c>
      <c r="P3365" t="b">
        <v>1</v>
      </c>
      <c r="Q3365" t="s">
        <v>8269</v>
      </c>
    </row>
    <row r="3366" spans="1:17" ht="44.25" x14ac:dyDescent="0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0">
        <f t="shared" si="156"/>
        <v>42422.977418981478</v>
      </c>
      <c r="L3366" s="10">
        <f t="shared" si="157"/>
        <v>42444.875</v>
      </c>
      <c r="M3366">
        <f t="shared" si="158"/>
        <v>2016</v>
      </c>
      <c r="N3366" t="b">
        <v>0</v>
      </c>
      <c r="O3366">
        <v>72</v>
      </c>
      <c r="P3366" t="b">
        <v>1</v>
      </c>
      <c r="Q3366" t="s">
        <v>8269</v>
      </c>
    </row>
    <row r="3367" spans="1:17" ht="44.25" x14ac:dyDescent="0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0">
        <f t="shared" si="156"/>
        <v>42321.101759259262</v>
      </c>
      <c r="L3367" s="10">
        <f t="shared" si="157"/>
        <v>42351.101759259262</v>
      </c>
      <c r="M3367">
        <f t="shared" si="158"/>
        <v>2015</v>
      </c>
      <c r="N3367" t="b">
        <v>0</v>
      </c>
      <c r="O3367">
        <v>3</v>
      </c>
      <c r="P3367" t="b">
        <v>1</v>
      </c>
      <c r="Q3367" t="s">
        <v>8269</v>
      </c>
    </row>
    <row r="3368" spans="1:17" ht="44.25" x14ac:dyDescent="0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0">
        <f t="shared" si="156"/>
        <v>42107.067557870367</v>
      </c>
      <c r="L3368" s="10">
        <f t="shared" si="157"/>
        <v>42137.067557870367</v>
      </c>
      <c r="M3368">
        <f t="shared" si="158"/>
        <v>2015</v>
      </c>
      <c r="N3368" t="b">
        <v>0</v>
      </c>
      <c r="O3368">
        <v>18</v>
      </c>
      <c r="P3368" t="b">
        <v>1</v>
      </c>
      <c r="Q3368" t="s">
        <v>8269</v>
      </c>
    </row>
    <row r="3369" spans="1:17" ht="44.25" x14ac:dyDescent="0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0">
        <f t="shared" si="156"/>
        <v>42192.933958333335</v>
      </c>
      <c r="L3369" s="10">
        <f t="shared" si="157"/>
        <v>42217.933958333335</v>
      </c>
      <c r="M3369">
        <f t="shared" si="158"/>
        <v>2015</v>
      </c>
      <c r="N3369" t="b">
        <v>0</v>
      </c>
      <c r="O3369">
        <v>30</v>
      </c>
      <c r="P3369" t="b">
        <v>1</v>
      </c>
      <c r="Q3369" t="s">
        <v>8269</v>
      </c>
    </row>
    <row r="3370" spans="1:17" ht="44.25" x14ac:dyDescent="0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0">
        <f t="shared" si="156"/>
        <v>41969.199756944443</v>
      </c>
      <c r="L3370" s="10">
        <f t="shared" si="157"/>
        <v>42005.208333333328</v>
      </c>
      <c r="M3370">
        <f t="shared" si="158"/>
        <v>2015</v>
      </c>
      <c r="N3370" t="b">
        <v>0</v>
      </c>
      <c r="O3370">
        <v>23</v>
      </c>
      <c r="P3370" t="b">
        <v>1</v>
      </c>
      <c r="Q3370" t="s">
        <v>8269</v>
      </c>
    </row>
    <row r="3371" spans="1:17" ht="44.25" x14ac:dyDescent="0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0">
        <f t="shared" si="156"/>
        <v>42690.041435185187</v>
      </c>
      <c r="L3371" s="10">
        <f t="shared" si="157"/>
        <v>42750.041435185187</v>
      </c>
      <c r="M3371">
        <f t="shared" si="158"/>
        <v>2017</v>
      </c>
      <c r="N3371" t="b">
        <v>0</v>
      </c>
      <c r="O3371">
        <v>54</v>
      </c>
      <c r="P3371" t="b">
        <v>1</v>
      </c>
      <c r="Q3371" t="s">
        <v>8269</v>
      </c>
    </row>
    <row r="3372" spans="1:17" ht="29.5" x14ac:dyDescent="0.7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0">
        <f t="shared" si="156"/>
        <v>42690.334317129629</v>
      </c>
      <c r="L3372" s="10">
        <f t="shared" si="157"/>
        <v>42721.333333333328</v>
      </c>
      <c r="M3372">
        <f t="shared" si="158"/>
        <v>2016</v>
      </c>
      <c r="N3372" t="b">
        <v>0</v>
      </c>
      <c r="O3372">
        <v>26</v>
      </c>
      <c r="P3372" t="b">
        <v>1</v>
      </c>
      <c r="Q3372" t="s">
        <v>8269</v>
      </c>
    </row>
    <row r="3373" spans="1:17" ht="29.5" x14ac:dyDescent="0.7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0">
        <f t="shared" si="156"/>
        <v>42312.874594907407</v>
      </c>
      <c r="L3373" s="10">
        <f t="shared" si="157"/>
        <v>42340.874594907407</v>
      </c>
      <c r="M3373">
        <f t="shared" si="158"/>
        <v>2015</v>
      </c>
      <c r="N3373" t="b">
        <v>0</v>
      </c>
      <c r="O3373">
        <v>9</v>
      </c>
      <c r="P3373" t="b">
        <v>1</v>
      </c>
      <c r="Q3373" t="s">
        <v>8269</v>
      </c>
    </row>
    <row r="3374" spans="1:17" ht="44.25" x14ac:dyDescent="0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0">
        <f t="shared" si="156"/>
        <v>41855.548101851848</v>
      </c>
      <c r="L3374" s="10">
        <f t="shared" si="157"/>
        <v>41876.207638888889</v>
      </c>
      <c r="M3374">
        <f t="shared" si="158"/>
        <v>2014</v>
      </c>
      <c r="N3374" t="b">
        <v>0</v>
      </c>
      <c r="O3374">
        <v>27</v>
      </c>
      <c r="P3374" t="b">
        <v>1</v>
      </c>
      <c r="Q3374" t="s">
        <v>8269</v>
      </c>
    </row>
    <row r="3375" spans="1:17" ht="44.25" x14ac:dyDescent="0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0">
        <f t="shared" si="156"/>
        <v>42179.854629629626</v>
      </c>
      <c r="L3375" s="10">
        <f t="shared" si="157"/>
        <v>42203.666666666672</v>
      </c>
      <c r="M3375">
        <f t="shared" si="158"/>
        <v>2015</v>
      </c>
      <c r="N3375" t="b">
        <v>0</v>
      </c>
      <c r="O3375">
        <v>30</v>
      </c>
      <c r="P3375" t="b">
        <v>1</v>
      </c>
      <c r="Q3375" t="s">
        <v>8269</v>
      </c>
    </row>
    <row r="3376" spans="1:17" ht="44.25" x14ac:dyDescent="0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0">
        <f t="shared" si="156"/>
        <v>42275.731666666667</v>
      </c>
      <c r="L3376" s="10">
        <f t="shared" si="157"/>
        <v>42305.731666666667</v>
      </c>
      <c r="M3376">
        <f t="shared" si="158"/>
        <v>2015</v>
      </c>
      <c r="N3376" t="b">
        <v>0</v>
      </c>
      <c r="O3376">
        <v>52</v>
      </c>
      <c r="P3376" t="b">
        <v>1</v>
      </c>
      <c r="Q3376" t="s">
        <v>8269</v>
      </c>
    </row>
    <row r="3377" spans="1:17" ht="44.25" x14ac:dyDescent="0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0">
        <f t="shared" si="156"/>
        <v>41765.610798611109</v>
      </c>
      <c r="L3377" s="10">
        <f t="shared" si="157"/>
        <v>41777.610798611109</v>
      </c>
      <c r="M3377">
        <f t="shared" si="158"/>
        <v>2014</v>
      </c>
      <c r="N3377" t="b">
        <v>0</v>
      </c>
      <c r="O3377">
        <v>17</v>
      </c>
      <c r="P3377" t="b">
        <v>1</v>
      </c>
      <c r="Q3377" t="s">
        <v>8269</v>
      </c>
    </row>
    <row r="3378" spans="1:17" ht="44.25" x14ac:dyDescent="0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0">
        <f t="shared" si="156"/>
        <v>42059.701319444444</v>
      </c>
      <c r="L3378" s="10">
        <f t="shared" si="157"/>
        <v>42119.659652777773</v>
      </c>
      <c r="M3378">
        <f t="shared" si="158"/>
        <v>2015</v>
      </c>
      <c r="N3378" t="b">
        <v>0</v>
      </c>
      <c r="O3378">
        <v>19</v>
      </c>
      <c r="P3378" t="b">
        <v>1</v>
      </c>
      <c r="Q3378" t="s">
        <v>8269</v>
      </c>
    </row>
    <row r="3379" spans="1:17" ht="44.25" x14ac:dyDescent="0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0">
        <f t="shared" si="156"/>
        <v>42053.732627314821</v>
      </c>
      <c r="L3379" s="10">
        <f t="shared" si="157"/>
        <v>42083.705555555556</v>
      </c>
      <c r="M3379">
        <f t="shared" si="158"/>
        <v>2015</v>
      </c>
      <c r="N3379" t="b">
        <v>0</v>
      </c>
      <c r="O3379">
        <v>77</v>
      </c>
      <c r="P3379" t="b">
        <v>1</v>
      </c>
      <c r="Q3379" t="s">
        <v>8269</v>
      </c>
    </row>
    <row r="3380" spans="1:17" ht="44.25" x14ac:dyDescent="0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0">
        <f t="shared" si="156"/>
        <v>41858.355393518519</v>
      </c>
      <c r="L3380" s="10">
        <f t="shared" si="157"/>
        <v>41882.547222222223</v>
      </c>
      <c r="M3380">
        <f t="shared" si="158"/>
        <v>2014</v>
      </c>
      <c r="N3380" t="b">
        <v>0</v>
      </c>
      <c r="O3380">
        <v>21</v>
      </c>
      <c r="P3380" t="b">
        <v>1</v>
      </c>
      <c r="Q3380" t="s">
        <v>8269</v>
      </c>
    </row>
    <row r="3381" spans="1:17" ht="59" x14ac:dyDescent="0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0">
        <f t="shared" si="156"/>
        <v>42225.513888888891</v>
      </c>
      <c r="L3381" s="10">
        <f t="shared" si="157"/>
        <v>42242.958333333328</v>
      </c>
      <c r="M3381">
        <f t="shared" si="158"/>
        <v>2015</v>
      </c>
      <c r="N3381" t="b">
        <v>0</v>
      </c>
      <c r="O3381">
        <v>38</v>
      </c>
      <c r="P3381" t="b">
        <v>1</v>
      </c>
      <c r="Q3381" t="s">
        <v>8269</v>
      </c>
    </row>
    <row r="3382" spans="1:17" ht="59" x14ac:dyDescent="0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0">
        <f t="shared" si="156"/>
        <v>41937.95344907407</v>
      </c>
      <c r="L3382" s="10">
        <f t="shared" si="157"/>
        <v>41972.995115740734</v>
      </c>
      <c r="M3382">
        <f t="shared" si="158"/>
        <v>2014</v>
      </c>
      <c r="N3382" t="b">
        <v>0</v>
      </c>
      <c r="O3382">
        <v>28</v>
      </c>
      <c r="P3382" t="b">
        <v>1</v>
      </c>
      <c r="Q3382" t="s">
        <v>8269</v>
      </c>
    </row>
    <row r="3383" spans="1:17" ht="44.25" x14ac:dyDescent="0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0">
        <f t="shared" si="156"/>
        <v>42044.184988425928</v>
      </c>
      <c r="L3383" s="10">
        <f t="shared" si="157"/>
        <v>42074.143321759257</v>
      </c>
      <c r="M3383">
        <f t="shared" si="158"/>
        <v>2015</v>
      </c>
      <c r="N3383" t="b">
        <v>0</v>
      </c>
      <c r="O3383">
        <v>48</v>
      </c>
      <c r="P3383" t="b">
        <v>1</v>
      </c>
      <c r="Q3383" t="s">
        <v>8269</v>
      </c>
    </row>
    <row r="3384" spans="1:17" ht="59" x14ac:dyDescent="0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0">
        <f t="shared" si="156"/>
        <v>42559.431203703702</v>
      </c>
      <c r="L3384" s="10">
        <f t="shared" si="157"/>
        <v>42583.957638888889</v>
      </c>
      <c r="M3384">
        <f t="shared" si="158"/>
        <v>2016</v>
      </c>
      <c r="N3384" t="b">
        <v>0</v>
      </c>
      <c r="O3384">
        <v>46</v>
      </c>
      <c r="P3384" t="b">
        <v>1</v>
      </c>
      <c r="Q3384" t="s">
        <v>8269</v>
      </c>
    </row>
    <row r="3385" spans="1:17" ht="44.25" x14ac:dyDescent="0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0">
        <f t="shared" si="156"/>
        <v>42524.782638888893</v>
      </c>
      <c r="L3385" s="10">
        <f t="shared" si="157"/>
        <v>42544.782638888893</v>
      </c>
      <c r="M3385">
        <f t="shared" si="158"/>
        <v>2016</v>
      </c>
      <c r="N3385" t="b">
        <v>0</v>
      </c>
      <c r="O3385">
        <v>30</v>
      </c>
      <c r="P3385" t="b">
        <v>1</v>
      </c>
      <c r="Q3385" t="s">
        <v>8269</v>
      </c>
    </row>
    <row r="3386" spans="1:17" ht="44.25" x14ac:dyDescent="0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0">
        <f t="shared" si="156"/>
        <v>42292.087592592594</v>
      </c>
      <c r="L3386" s="10">
        <f t="shared" si="157"/>
        <v>42329.125</v>
      </c>
      <c r="M3386">
        <f t="shared" si="158"/>
        <v>2015</v>
      </c>
      <c r="N3386" t="b">
        <v>0</v>
      </c>
      <c r="O3386">
        <v>64</v>
      </c>
      <c r="P3386" t="b">
        <v>1</v>
      </c>
      <c r="Q3386" t="s">
        <v>8269</v>
      </c>
    </row>
    <row r="3387" spans="1:17" ht="59" x14ac:dyDescent="0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0">
        <f t="shared" si="156"/>
        <v>41953.8675</v>
      </c>
      <c r="L3387" s="10">
        <f t="shared" si="157"/>
        <v>41983.8675</v>
      </c>
      <c r="M3387">
        <f t="shared" si="158"/>
        <v>2014</v>
      </c>
      <c r="N3387" t="b">
        <v>0</v>
      </c>
      <c r="O3387">
        <v>15</v>
      </c>
      <c r="P3387" t="b">
        <v>1</v>
      </c>
      <c r="Q3387" t="s">
        <v>8269</v>
      </c>
    </row>
    <row r="3388" spans="1:17" ht="44.25" x14ac:dyDescent="0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0">
        <f t="shared" si="156"/>
        <v>41946.644745370373</v>
      </c>
      <c r="L3388" s="10">
        <f t="shared" si="157"/>
        <v>41976.644745370373</v>
      </c>
      <c r="M3388">
        <f t="shared" si="158"/>
        <v>2014</v>
      </c>
      <c r="N3388" t="b">
        <v>0</v>
      </c>
      <c r="O3388">
        <v>41</v>
      </c>
      <c r="P3388" t="b">
        <v>1</v>
      </c>
      <c r="Q3388" t="s">
        <v>8269</v>
      </c>
    </row>
    <row r="3389" spans="1:17" ht="59" x14ac:dyDescent="0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0">
        <f t="shared" si="156"/>
        <v>41947.762592592589</v>
      </c>
      <c r="L3389" s="10">
        <f t="shared" si="157"/>
        <v>41987.762592592597</v>
      </c>
      <c r="M3389">
        <f t="shared" si="158"/>
        <v>2014</v>
      </c>
      <c r="N3389" t="b">
        <v>0</v>
      </c>
      <c r="O3389">
        <v>35</v>
      </c>
      <c r="P3389" t="b">
        <v>1</v>
      </c>
      <c r="Q3389" t="s">
        <v>8269</v>
      </c>
    </row>
    <row r="3390" spans="1:17" ht="59" x14ac:dyDescent="0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0">
        <f t="shared" si="156"/>
        <v>42143.461122685185</v>
      </c>
      <c r="L3390" s="10">
        <f t="shared" si="157"/>
        <v>42173.461122685185</v>
      </c>
      <c r="M3390">
        <f t="shared" si="158"/>
        <v>2015</v>
      </c>
      <c r="N3390" t="b">
        <v>0</v>
      </c>
      <c r="O3390">
        <v>45</v>
      </c>
      <c r="P3390" t="b">
        <v>1</v>
      </c>
      <c r="Q3390" t="s">
        <v>8269</v>
      </c>
    </row>
    <row r="3391" spans="1:17" ht="44.25" x14ac:dyDescent="0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0">
        <f t="shared" si="156"/>
        <v>42494.563449074078</v>
      </c>
      <c r="L3391" s="10">
        <f t="shared" si="157"/>
        <v>42524.563449074078</v>
      </c>
      <c r="M3391">
        <f t="shared" si="158"/>
        <v>2016</v>
      </c>
      <c r="N3391" t="b">
        <v>0</v>
      </c>
      <c r="O3391">
        <v>62</v>
      </c>
      <c r="P3391" t="b">
        <v>1</v>
      </c>
      <c r="Q3391" t="s">
        <v>8269</v>
      </c>
    </row>
    <row r="3392" spans="1:17" ht="59" x14ac:dyDescent="0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0">
        <f t="shared" si="156"/>
        <v>41815.774826388886</v>
      </c>
      <c r="L3392" s="10">
        <f t="shared" si="157"/>
        <v>41830.774826388886</v>
      </c>
      <c r="M3392">
        <f t="shared" si="158"/>
        <v>2014</v>
      </c>
      <c r="N3392" t="b">
        <v>0</v>
      </c>
      <c r="O3392">
        <v>22</v>
      </c>
      <c r="P3392" t="b">
        <v>1</v>
      </c>
      <c r="Q3392" t="s">
        <v>8269</v>
      </c>
    </row>
    <row r="3393" spans="1:17" ht="44.25" x14ac:dyDescent="0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0">
        <f t="shared" si="156"/>
        <v>41830.545694444445</v>
      </c>
      <c r="L3393" s="10">
        <f t="shared" si="157"/>
        <v>41859.936111111114</v>
      </c>
      <c r="M3393">
        <f t="shared" si="158"/>
        <v>2014</v>
      </c>
      <c r="N3393" t="b">
        <v>0</v>
      </c>
      <c r="O3393">
        <v>18</v>
      </c>
      <c r="P3393" t="b">
        <v>1</v>
      </c>
      <c r="Q3393" t="s">
        <v>8269</v>
      </c>
    </row>
    <row r="3394" spans="1:17" ht="59" x14ac:dyDescent="0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0">
        <f t="shared" si="156"/>
        <v>42446.845543981486</v>
      </c>
      <c r="L3394" s="10">
        <f t="shared" si="157"/>
        <v>42496.845543981486</v>
      </c>
      <c r="M3394">
        <f t="shared" si="158"/>
        <v>2016</v>
      </c>
      <c r="N3394" t="b">
        <v>0</v>
      </c>
      <c r="O3394">
        <v>12</v>
      </c>
      <c r="P3394" t="b">
        <v>1</v>
      </c>
      <c r="Q3394" t="s">
        <v>8269</v>
      </c>
    </row>
    <row r="3395" spans="1:17" ht="44.25" x14ac:dyDescent="0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0">
        <f t="shared" ref="K3395:K3458" si="159">(((J3395/60)/60)/24)+DATE(1970,1,1)</f>
        <v>41923.921643518523</v>
      </c>
      <c r="L3395" s="10">
        <f t="shared" ref="L3395:L3458" si="160">(((I3395/60)/60)/24)+DATE(1970,1,1)</f>
        <v>41949.031944444447</v>
      </c>
      <c r="M3395">
        <f t="shared" ref="M3395:M3458" si="161">YEAR(L3395)</f>
        <v>2014</v>
      </c>
      <c r="N3395" t="b">
        <v>0</v>
      </c>
      <c r="O3395">
        <v>44</v>
      </c>
      <c r="P3395" t="b">
        <v>1</v>
      </c>
      <c r="Q3395" t="s">
        <v>8269</v>
      </c>
    </row>
    <row r="3396" spans="1:17" ht="44.25" x14ac:dyDescent="0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0">
        <f t="shared" si="159"/>
        <v>41817.59542824074</v>
      </c>
      <c r="L3396" s="10">
        <f t="shared" si="160"/>
        <v>41847.59542824074</v>
      </c>
      <c r="M3396">
        <f t="shared" si="161"/>
        <v>2014</v>
      </c>
      <c r="N3396" t="b">
        <v>0</v>
      </c>
      <c r="O3396">
        <v>27</v>
      </c>
      <c r="P3396" t="b">
        <v>1</v>
      </c>
      <c r="Q3396" t="s">
        <v>8269</v>
      </c>
    </row>
    <row r="3397" spans="1:17" ht="29.5" x14ac:dyDescent="0.7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0">
        <f t="shared" si="159"/>
        <v>42140.712314814817</v>
      </c>
      <c r="L3397" s="10">
        <f t="shared" si="160"/>
        <v>42154.756944444445</v>
      </c>
      <c r="M3397">
        <f t="shared" si="161"/>
        <v>2015</v>
      </c>
      <c r="N3397" t="b">
        <v>0</v>
      </c>
      <c r="O3397">
        <v>38</v>
      </c>
      <c r="P3397" t="b">
        <v>1</v>
      </c>
      <c r="Q3397" t="s">
        <v>8269</v>
      </c>
    </row>
    <row r="3398" spans="1:17" ht="44.25" x14ac:dyDescent="0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0">
        <f t="shared" si="159"/>
        <v>41764.44663194444</v>
      </c>
      <c r="L3398" s="10">
        <f t="shared" si="160"/>
        <v>41791.165972222225</v>
      </c>
      <c r="M3398">
        <f t="shared" si="161"/>
        <v>2014</v>
      </c>
      <c r="N3398" t="b">
        <v>0</v>
      </c>
      <c r="O3398">
        <v>28</v>
      </c>
      <c r="P3398" t="b">
        <v>1</v>
      </c>
      <c r="Q3398" t="s">
        <v>8269</v>
      </c>
    </row>
    <row r="3399" spans="1:17" ht="29.5" x14ac:dyDescent="0.7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0">
        <f t="shared" si="159"/>
        <v>42378.478344907402</v>
      </c>
      <c r="L3399" s="10">
        <f t="shared" si="160"/>
        <v>42418.916666666672</v>
      </c>
      <c r="M3399">
        <f t="shared" si="161"/>
        <v>2016</v>
      </c>
      <c r="N3399" t="b">
        <v>0</v>
      </c>
      <c r="O3399">
        <v>24</v>
      </c>
      <c r="P3399" t="b">
        <v>1</v>
      </c>
      <c r="Q3399" t="s">
        <v>8269</v>
      </c>
    </row>
    <row r="3400" spans="1:17" ht="44.25" x14ac:dyDescent="0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0">
        <f t="shared" si="159"/>
        <v>41941.75203703704</v>
      </c>
      <c r="L3400" s="10">
        <f t="shared" si="160"/>
        <v>41964.708333333328</v>
      </c>
      <c r="M3400">
        <f t="shared" si="161"/>
        <v>2014</v>
      </c>
      <c r="N3400" t="b">
        <v>0</v>
      </c>
      <c r="O3400">
        <v>65</v>
      </c>
      <c r="P3400" t="b">
        <v>1</v>
      </c>
      <c r="Q3400" t="s">
        <v>8269</v>
      </c>
    </row>
    <row r="3401" spans="1:17" ht="44.25" x14ac:dyDescent="0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0">
        <f t="shared" si="159"/>
        <v>42026.920428240745</v>
      </c>
      <c r="L3401" s="10">
        <f t="shared" si="160"/>
        <v>42056.920428240745</v>
      </c>
      <c r="M3401">
        <f t="shared" si="161"/>
        <v>2015</v>
      </c>
      <c r="N3401" t="b">
        <v>0</v>
      </c>
      <c r="O3401">
        <v>46</v>
      </c>
      <c r="P3401" t="b">
        <v>1</v>
      </c>
      <c r="Q3401" t="s">
        <v>8269</v>
      </c>
    </row>
    <row r="3402" spans="1:17" ht="44.25" x14ac:dyDescent="0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0">
        <f t="shared" si="159"/>
        <v>41834.953865740739</v>
      </c>
      <c r="L3402" s="10">
        <f t="shared" si="160"/>
        <v>41879.953865740739</v>
      </c>
      <c r="M3402">
        <f t="shared" si="161"/>
        <v>2014</v>
      </c>
      <c r="N3402" t="b">
        <v>0</v>
      </c>
      <c r="O3402">
        <v>85</v>
      </c>
      <c r="P3402" t="b">
        <v>1</v>
      </c>
      <c r="Q3402" t="s">
        <v>8269</v>
      </c>
    </row>
    <row r="3403" spans="1:17" ht="59" x14ac:dyDescent="0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0">
        <f t="shared" si="159"/>
        <v>42193.723912037036</v>
      </c>
      <c r="L3403" s="10">
        <f t="shared" si="160"/>
        <v>42223.723912037036</v>
      </c>
      <c r="M3403">
        <f t="shared" si="161"/>
        <v>2015</v>
      </c>
      <c r="N3403" t="b">
        <v>0</v>
      </c>
      <c r="O3403">
        <v>66</v>
      </c>
      <c r="P3403" t="b">
        <v>1</v>
      </c>
      <c r="Q3403" t="s">
        <v>8269</v>
      </c>
    </row>
    <row r="3404" spans="1:17" ht="44.25" x14ac:dyDescent="0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0">
        <f t="shared" si="159"/>
        <v>42290.61855324074</v>
      </c>
      <c r="L3404" s="10">
        <f t="shared" si="160"/>
        <v>42320.104861111111</v>
      </c>
      <c r="M3404">
        <f t="shared" si="161"/>
        <v>2015</v>
      </c>
      <c r="N3404" t="b">
        <v>0</v>
      </c>
      <c r="O3404">
        <v>165</v>
      </c>
      <c r="P3404" t="b">
        <v>1</v>
      </c>
      <c r="Q3404" t="s">
        <v>8269</v>
      </c>
    </row>
    <row r="3405" spans="1:17" ht="44.25" x14ac:dyDescent="0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0">
        <f t="shared" si="159"/>
        <v>42150.462083333332</v>
      </c>
      <c r="L3405" s="10">
        <f t="shared" si="160"/>
        <v>42180.462083333332</v>
      </c>
      <c r="M3405">
        <f t="shared" si="161"/>
        <v>2015</v>
      </c>
      <c r="N3405" t="b">
        <v>0</v>
      </c>
      <c r="O3405">
        <v>17</v>
      </c>
      <c r="P3405" t="b">
        <v>1</v>
      </c>
      <c r="Q3405" t="s">
        <v>8269</v>
      </c>
    </row>
    <row r="3406" spans="1:17" ht="59" x14ac:dyDescent="0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0">
        <f t="shared" si="159"/>
        <v>42152.503495370373</v>
      </c>
      <c r="L3406" s="10">
        <f t="shared" si="160"/>
        <v>42172.503495370373</v>
      </c>
      <c r="M3406">
        <f t="shared" si="161"/>
        <v>2015</v>
      </c>
      <c r="N3406" t="b">
        <v>0</v>
      </c>
      <c r="O3406">
        <v>3</v>
      </c>
      <c r="P3406" t="b">
        <v>1</v>
      </c>
      <c r="Q3406" t="s">
        <v>8269</v>
      </c>
    </row>
    <row r="3407" spans="1:17" ht="44.25" x14ac:dyDescent="0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0">
        <f t="shared" si="159"/>
        <v>42410.017199074078</v>
      </c>
      <c r="L3407" s="10">
        <f t="shared" si="160"/>
        <v>42430.999305555553</v>
      </c>
      <c r="M3407">
        <f t="shared" si="161"/>
        <v>2016</v>
      </c>
      <c r="N3407" t="b">
        <v>0</v>
      </c>
      <c r="O3407">
        <v>17</v>
      </c>
      <c r="P3407" t="b">
        <v>1</v>
      </c>
      <c r="Q3407" t="s">
        <v>8269</v>
      </c>
    </row>
    <row r="3408" spans="1:17" ht="44.25" x14ac:dyDescent="0.7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0">
        <f t="shared" si="159"/>
        <v>41791.492777777778</v>
      </c>
      <c r="L3408" s="10">
        <f t="shared" si="160"/>
        <v>41836.492777777778</v>
      </c>
      <c r="M3408">
        <f t="shared" si="161"/>
        <v>2014</v>
      </c>
      <c r="N3408" t="b">
        <v>0</v>
      </c>
      <c r="O3408">
        <v>91</v>
      </c>
      <c r="P3408" t="b">
        <v>1</v>
      </c>
      <c r="Q3408" t="s">
        <v>8269</v>
      </c>
    </row>
    <row r="3409" spans="1:17" ht="59" x14ac:dyDescent="0.7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0">
        <f t="shared" si="159"/>
        <v>41796.422326388885</v>
      </c>
      <c r="L3409" s="10">
        <f t="shared" si="160"/>
        <v>41826.422326388885</v>
      </c>
      <c r="M3409">
        <f t="shared" si="161"/>
        <v>2014</v>
      </c>
      <c r="N3409" t="b">
        <v>0</v>
      </c>
      <c r="O3409">
        <v>67</v>
      </c>
      <c r="P3409" t="b">
        <v>1</v>
      </c>
      <c r="Q3409" t="s">
        <v>8269</v>
      </c>
    </row>
    <row r="3410" spans="1:17" ht="44.25" x14ac:dyDescent="0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0">
        <f t="shared" si="159"/>
        <v>41808.991944444446</v>
      </c>
      <c r="L3410" s="10">
        <f t="shared" si="160"/>
        <v>41838.991944444446</v>
      </c>
      <c r="M3410">
        <f t="shared" si="161"/>
        <v>2014</v>
      </c>
      <c r="N3410" t="b">
        <v>0</v>
      </c>
      <c r="O3410">
        <v>18</v>
      </c>
      <c r="P3410" t="b">
        <v>1</v>
      </c>
      <c r="Q3410" t="s">
        <v>8269</v>
      </c>
    </row>
    <row r="3411" spans="1:17" ht="44.25" x14ac:dyDescent="0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0">
        <f t="shared" si="159"/>
        <v>42544.814328703709</v>
      </c>
      <c r="L3411" s="10">
        <f t="shared" si="160"/>
        <v>42582.873611111107</v>
      </c>
      <c r="M3411">
        <f t="shared" si="161"/>
        <v>2016</v>
      </c>
      <c r="N3411" t="b">
        <v>0</v>
      </c>
      <c r="O3411">
        <v>21</v>
      </c>
      <c r="P3411" t="b">
        <v>1</v>
      </c>
      <c r="Q3411" t="s">
        <v>8269</v>
      </c>
    </row>
    <row r="3412" spans="1:17" ht="44.25" x14ac:dyDescent="0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0">
        <f t="shared" si="159"/>
        <v>42500.041550925926</v>
      </c>
      <c r="L3412" s="10">
        <f t="shared" si="160"/>
        <v>42527.291666666672</v>
      </c>
      <c r="M3412">
        <f t="shared" si="161"/>
        <v>2016</v>
      </c>
      <c r="N3412" t="b">
        <v>0</v>
      </c>
      <c r="O3412">
        <v>40</v>
      </c>
      <c r="P3412" t="b">
        <v>1</v>
      </c>
      <c r="Q3412" t="s">
        <v>8269</v>
      </c>
    </row>
    <row r="3413" spans="1:17" ht="44.25" x14ac:dyDescent="0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0">
        <f t="shared" si="159"/>
        <v>42265.022824074069</v>
      </c>
      <c r="L3413" s="10">
        <f t="shared" si="160"/>
        <v>42285.022824074069</v>
      </c>
      <c r="M3413">
        <f t="shared" si="161"/>
        <v>2015</v>
      </c>
      <c r="N3413" t="b">
        <v>0</v>
      </c>
      <c r="O3413">
        <v>78</v>
      </c>
      <c r="P3413" t="b">
        <v>1</v>
      </c>
      <c r="Q3413" t="s">
        <v>8269</v>
      </c>
    </row>
    <row r="3414" spans="1:17" ht="44.25" x14ac:dyDescent="0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0">
        <f t="shared" si="159"/>
        <v>41879.959050925929</v>
      </c>
      <c r="L3414" s="10">
        <f t="shared" si="160"/>
        <v>41909.959050925929</v>
      </c>
      <c r="M3414">
        <f t="shared" si="161"/>
        <v>2014</v>
      </c>
      <c r="N3414" t="b">
        <v>0</v>
      </c>
      <c r="O3414">
        <v>26</v>
      </c>
      <c r="P3414" t="b">
        <v>1</v>
      </c>
      <c r="Q3414" t="s">
        <v>8269</v>
      </c>
    </row>
    <row r="3415" spans="1:17" ht="59" x14ac:dyDescent="0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0">
        <f t="shared" si="159"/>
        <v>42053.733078703706</v>
      </c>
      <c r="L3415" s="10">
        <f t="shared" si="160"/>
        <v>42063.207638888889</v>
      </c>
      <c r="M3415">
        <f t="shared" si="161"/>
        <v>2015</v>
      </c>
      <c r="N3415" t="b">
        <v>0</v>
      </c>
      <c r="O3415">
        <v>14</v>
      </c>
      <c r="P3415" t="b">
        <v>1</v>
      </c>
      <c r="Q3415" t="s">
        <v>8269</v>
      </c>
    </row>
    <row r="3416" spans="1:17" ht="44.25" x14ac:dyDescent="0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0">
        <f t="shared" si="159"/>
        <v>42675.832465277781</v>
      </c>
      <c r="L3416" s="10">
        <f t="shared" si="160"/>
        <v>42705.332638888889</v>
      </c>
      <c r="M3416">
        <f t="shared" si="161"/>
        <v>2016</v>
      </c>
      <c r="N3416" t="b">
        <v>0</v>
      </c>
      <c r="O3416">
        <v>44</v>
      </c>
      <c r="P3416" t="b">
        <v>1</v>
      </c>
      <c r="Q3416" t="s">
        <v>8269</v>
      </c>
    </row>
    <row r="3417" spans="1:17" ht="44.25" x14ac:dyDescent="0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0">
        <f t="shared" si="159"/>
        <v>42467.144166666665</v>
      </c>
      <c r="L3417" s="10">
        <f t="shared" si="160"/>
        <v>42477.979166666672</v>
      </c>
      <c r="M3417">
        <f t="shared" si="161"/>
        <v>2016</v>
      </c>
      <c r="N3417" t="b">
        <v>0</v>
      </c>
      <c r="O3417">
        <v>9</v>
      </c>
      <c r="P3417" t="b">
        <v>1</v>
      </c>
      <c r="Q3417" t="s">
        <v>8269</v>
      </c>
    </row>
    <row r="3418" spans="1:17" ht="59" x14ac:dyDescent="0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0">
        <f t="shared" si="159"/>
        <v>42089.412557870368</v>
      </c>
      <c r="L3418" s="10">
        <f t="shared" si="160"/>
        <v>42117.770833333328</v>
      </c>
      <c r="M3418">
        <f t="shared" si="161"/>
        <v>2015</v>
      </c>
      <c r="N3418" t="b">
        <v>0</v>
      </c>
      <c r="O3418">
        <v>30</v>
      </c>
      <c r="P3418" t="b">
        <v>1</v>
      </c>
      <c r="Q3418" t="s">
        <v>8269</v>
      </c>
    </row>
    <row r="3419" spans="1:17" ht="44.25" x14ac:dyDescent="0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0">
        <f t="shared" si="159"/>
        <v>41894.91375</v>
      </c>
      <c r="L3419" s="10">
        <f t="shared" si="160"/>
        <v>41938.029861111114</v>
      </c>
      <c r="M3419">
        <f t="shared" si="161"/>
        <v>2014</v>
      </c>
      <c r="N3419" t="b">
        <v>0</v>
      </c>
      <c r="O3419">
        <v>45</v>
      </c>
      <c r="P3419" t="b">
        <v>1</v>
      </c>
      <c r="Q3419" t="s">
        <v>8269</v>
      </c>
    </row>
    <row r="3420" spans="1:17" ht="44.25" x14ac:dyDescent="0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0">
        <f t="shared" si="159"/>
        <v>41752.83457175926</v>
      </c>
      <c r="L3420" s="10">
        <f t="shared" si="160"/>
        <v>41782.83457175926</v>
      </c>
      <c r="M3420">
        <f t="shared" si="161"/>
        <v>2014</v>
      </c>
      <c r="N3420" t="b">
        <v>0</v>
      </c>
      <c r="O3420">
        <v>56</v>
      </c>
      <c r="P3420" t="b">
        <v>1</v>
      </c>
      <c r="Q3420" t="s">
        <v>8269</v>
      </c>
    </row>
    <row r="3421" spans="1:17" ht="59" x14ac:dyDescent="0.7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0">
        <f t="shared" si="159"/>
        <v>42448.821585648147</v>
      </c>
      <c r="L3421" s="10">
        <f t="shared" si="160"/>
        <v>42466.895833333328</v>
      </c>
      <c r="M3421">
        <f t="shared" si="161"/>
        <v>2016</v>
      </c>
      <c r="N3421" t="b">
        <v>0</v>
      </c>
      <c r="O3421">
        <v>46</v>
      </c>
      <c r="P3421" t="b">
        <v>1</v>
      </c>
      <c r="Q3421" t="s">
        <v>8269</v>
      </c>
    </row>
    <row r="3422" spans="1:17" ht="44.25" x14ac:dyDescent="0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0">
        <f t="shared" si="159"/>
        <v>42405.090300925927</v>
      </c>
      <c r="L3422" s="10">
        <f t="shared" si="160"/>
        <v>42414</v>
      </c>
      <c r="M3422">
        <f t="shared" si="161"/>
        <v>2016</v>
      </c>
      <c r="N3422" t="b">
        <v>0</v>
      </c>
      <c r="O3422">
        <v>34</v>
      </c>
      <c r="P3422" t="b">
        <v>1</v>
      </c>
      <c r="Q3422" t="s">
        <v>8269</v>
      </c>
    </row>
    <row r="3423" spans="1:17" ht="44.25" x14ac:dyDescent="0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0">
        <f t="shared" si="159"/>
        <v>42037.791238425925</v>
      </c>
      <c r="L3423" s="10">
        <f t="shared" si="160"/>
        <v>42067.791238425925</v>
      </c>
      <c r="M3423">
        <f t="shared" si="161"/>
        <v>2015</v>
      </c>
      <c r="N3423" t="b">
        <v>0</v>
      </c>
      <c r="O3423">
        <v>98</v>
      </c>
      <c r="P3423" t="b">
        <v>1</v>
      </c>
      <c r="Q3423" t="s">
        <v>8269</v>
      </c>
    </row>
    <row r="3424" spans="1:17" ht="44.25" x14ac:dyDescent="0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0">
        <f t="shared" si="159"/>
        <v>42323.562222222223</v>
      </c>
      <c r="L3424" s="10">
        <f t="shared" si="160"/>
        <v>42352</v>
      </c>
      <c r="M3424">
        <f t="shared" si="161"/>
        <v>2015</v>
      </c>
      <c r="N3424" t="b">
        <v>0</v>
      </c>
      <c r="O3424">
        <v>46</v>
      </c>
      <c r="P3424" t="b">
        <v>1</v>
      </c>
      <c r="Q3424" t="s">
        <v>8269</v>
      </c>
    </row>
    <row r="3425" spans="1:17" ht="44.25" x14ac:dyDescent="0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0">
        <f t="shared" si="159"/>
        <v>42088.911354166667</v>
      </c>
      <c r="L3425" s="10">
        <f t="shared" si="160"/>
        <v>42118.911354166667</v>
      </c>
      <c r="M3425">
        <f t="shared" si="161"/>
        <v>2015</v>
      </c>
      <c r="N3425" t="b">
        <v>0</v>
      </c>
      <c r="O3425">
        <v>10</v>
      </c>
      <c r="P3425" t="b">
        <v>1</v>
      </c>
      <c r="Q3425" t="s">
        <v>8269</v>
      </c>
    </row>
    <row r="3426" spans="1:17" ht="44.25" x14ac:dyDescent="0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0">
        <f t="shared" si="159"/>
        <v>42018.676898148144</v>
      </c>
      <c r="L3426" s="10">
        <f t="shared" si="160"/>
        <v>42040.290972222225</v>
      </c>
      <c r="M3426">
        <f t="shared" si="161"/>
        <v>2015</v>
      </c>
      <c r="N3426" t="b">
        <v>0</v>
      </c>
      <c r="O3426">
        <v>76</v>
      </c>
      <c r="P3426" t="b">
        <v>1</v>
      </c>
      <c r="Q3426" t="s">
        <v>8269</v>
      </c>
    </row>
    <row r="3427" spans="1:17" ht="44.25" x14ac:dyDescent="0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0">
        <f t="shared" si="159"/>
        <v>41884.617314814815</v>
      </c>
      <c r="L3427" s="10">
        <f t="shared" si="160"/>
        <v>41916.617314814815</v>
      </c>
      <c r="M3427">
        <f t="shared" si="161"/>
        <v>2014</v>
      </c>
      <c r="N3427" t="b">
        <v>0</v>
      </c>
      <c r="O3427">
        <v>104</v>
      </c>
      <c r="P3427" t="b">
        <v>1</v>
      </c>
      <c r="Q3427" t="s">
        <v>8269</v>
      </c>
    </row>
    <row r="3428" spans="1:17" ht="44.25" x14ac:dyDescent="0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0">
        <f t="shared" si="159"/>
        <v>41884.056747685187</v>
      </c>
      <c r="L3428" s="10">
        <f t="shared" si="160"/>
        <v>41903.083333333336</v>
      </c>
      <c r="M3428">
        <f t="shared" si="161"/>
        <v>2014</v>
      </c>
      <c r="N3428" t="b">
        <v>0</v>
      </c>
      <c r="O3428">
        <v>87</v>
      </c>
      <c r="P3428" t="b">
        <v>1</v>
      </c>
      <c r="Q3428" t="s">
        <v>8269</v>
      </c>
    </row>
    <row r="3429" spans="1:17" ht="44.25" x14ac:dyDescent="0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0">
        <f t="shared" si="159"/>
        <v>41792.645277777774</v>
      </c>
      <c r="L3429" s="10">
        <f t="shared" si="160"/>
        <v>41822.645277777774</v>
      </c>
      <c r="M3429">
        <f t="shared" si="161"/>
        <v>2014</v>
      </c>
      <c r="N3429" t="b">
        <v>0</v>
      </c>
      <c r="O3429">
        <v>29</v>
      </c>
      <c r="P3429" t="b">
        <v>1</v>
      </c>
      <c r="Q3429" t="s">
        <v>8269</v>
      </c>
    </row>
    <row r="3430" spans="1:17" ht="44.25" x14ac:dyDescent="0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0">
        <f t="shared" si="159"/>
        <v>42038.720451388886</v>
      </c>
      <c r="L3430" s="10">
        <f t="shared" si="160"/>
        <v>42063.708333333328</v>
      </c>
      <c r="M3430">
        <f t="shared" si="161"/>
        <v>2015</v>
      </c>
      <c r="N3430" t="b">
        <v>0</v>
      </c>
      <c r="O3430">
        <v>51</v>
      </c>
      <c r="P3430" t="b">
        <v>1</v>
      </c>
      <c r="Q3430" t="s">
        <v>8269</v>
      </c>
    </row>
    <row r="3431" spans="1:17" ht="44.25" x14ac:dyDescent="0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0">
        <f t="shared" si="159"/>
        <v>42662.021539351852</v>
      </c>
      <c r="L3431" s="10">
        <f t="shared" si="160"/>
        <v>42676.021539351852</v>
      </c>
      <c r="M3431">
        <f t="shared" si="161"/>
        <v>2016</v>
      </c>
      <c r="N3431" t="b">
        <v>0</v>
      </c>
      <c r="O3431">
        <v>12</v>
      </c>
      <c r="P3431" t="b">
        <v>1</v>
      </c>
      <c r="Q3431" t="s">
        <v>8269</v>
      </c>
    </row>
    <row r="3432" spans="1:17" ht="44.25" x14ac:dyDescent="0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0">
        <f t="shared" si="159"/>
        <v>41820.945613425924</v>
      </c>
      <c r="L3432" s="10">
        <f t="shared" si="160"/>
        <v>41850.945613425924</v>
      </c>
      <c r="M3432">
        <f t="shared" si="161"/>
        <v>2014</v>
      </c>
      <c r="N3432" t="b">
        <v>0</v>
      </c>
      <c r="O3432">
        <v>72</v>
      </c>
      <c r="P3432" t="b">
        <v>1</v>
      </c>
      <c r="Q3432" t="s">
        <v>8269</v>
      </c>
    </row>
    <row r="3433" spans="1:17" ht="44.25" x14ac:dyDescent="0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0">
        <f t="shared" si="159"/>
        <v>41839.730937500004</v>
      </c>
      <c r="L3433" s="10">
        <f t="shared" si="160"/>
        <v>41869.730937500004</v>
      </c>
      <c r="M3433">
        <f t="shared" si="161"/>
        <v>2014</v>
      </c>
      <c r="N3433" t="b">
        <v>0</v>
      </c>
      <c r="O3433">
        <v>21</v>
      </c>
      <c r="P3433" t="b">
        <v>1</v>
      </c>
      <c r="Q3433" t="s">
        <v>8269</v>
      </c>
    </row>
    <row r="3434" spans="1:17" ht="44.25" x14ac:dyDescent="0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0">
        <f t="shared" si="159"/>
        <v>42380.581180555557</v>
      </c>
      <c r="L3434" s="10">
        <f t="shared" si="160"/>
        <v>42405.916666666672</v>
      </c>
      <c r="M3434">
        <f t="shared" si="161"/>
        <v>2016</v>
      </c>
      <c r="N3434" t="b">
        <v>0</v>
      </c>
      <c r="O3434">
        <v>42</v>
      </c>
      <c r="P3434" t="b">
        <v>1</v>
      </c>
      <c r="Q3434" t="s">
        <v>8269</v>
      </c>
    </row>
    <row r="3435" spans="1:17" ht="44.25" x14ac:dyDescent="0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0">
        <f t="shared" si="159"/>
        <v>41776.063136574077</v>
      </c>
      <c r="L3435" s="10">
        <f t="shared" si="160"/>
        <v>41807.125</v>
      </c>
      <c r="M3435">
        <f t="shared" si="161"/>
        <v>2014</v>
      </c>
      <c r="N3435" t="b">
        <v>0</v>
      </c>
      <c r="O3435">
        <v>71</v>
      </c>
      <c r="P3435" t="b">
        <v>1</v>
      </c>
      <c r="Q3435" t="s">
        <v>8269</v>
      </c>
    </row>
    <row r="3436" spans="1:17" ht="44.25" x14ac:dyDescent="0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0">
        <f t="shared" si="159"/>
        <v>41800.380428240744</v>
      </c>
      <c r="L3436" s="10">
        <f t="shared" si="160"/>
        <v>41830.380428240744</v>
      </c>
      <c r="M3436">
        <f t="shared" si="161"/>
        <v>2014</v>
      </c>
      <c r="N3436" t="b">
        <v>0</v>
      </c>
      <c r="O3436">
        <v>168</v>
      </c>
      <c r="P3436" t="b">
        <v>1</v>
      </c>
      <c r="Q3436" t="s">
        <v>8269</v>
      </c>
    </row>
    <row r="3437" spans="1:17" ht="44.25" x14ac:dyDescent="0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0">
        <f t="shared" si="159"/>
        <v>42572.61681712963</v>
      </c>
      <c r="L3437" s="10">
        <f t="shared" si="160"/>
        <v>42589.125</v>
      </c>
      <c r="M3437">
        <f t="shared" si="161"/>
        <v>2016</v>
      </c>
      <c r="N3437" t="b">
        <v>0</v>
      </c>
      <c r="O3437">
        <v>19</v>
      </c>
      <c r="P3437" t="b">
        <v>1</v>
      </c>
      <c r="Q3437" t="s">
        <v>8269</v>
      </c>
    </row>
    <row r="3438" spans="1:17" ht="44.25" x14ac:dyDescent="0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0">
        <f t="shared" si="159"/>
        <v>41851.541585648149</v>
      </c>
      <c r="L3438" s="10">
        <f t="shared" si="160"/>
        <v>41872.686111111114</v>
      </c>
      <c r="M3438">
        <f t="shared" si="161"/>
        <v>2014</v>
      </c>
      <c r="N3438" t="b">
        <v>0</v>
      </c>
      <c r="O3438">
        <v>37</v>
      </c>
      <c r="P3438" t="b">
        <v>1</v>
      </c>
      <c r="Q3438" t="s">
        <v>8269</v>
      </c>
    </row>
    <row r="3439" spans="1:17" ht="59" x14ac:dyDescent="0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0">
        <f t="shared" si="159"/>
        <v>42205.710879629631</v>
      </c>
      <c r="L3439" s="10">
        <f t="shared" si="160"/>
        <v>42235.710879629631</v>
      </c>
      <c r="M3439">
        <f t="shared" si="161"/>
        <v>2015</v>
      </c>
      <c r="N3439" t="b">
        <v>0</v>
      </c>
      <c r="O3439">
        <v>36</v>
      </c>
      <c r="P3439" t="b">
        <v>1</v>
      </c>
      <c r="Q3439" t="s">
        <v>8269</v>
      </c>
    </row>
    <row r="3440" spans="1:17" ht="44.25" x14ac:dyDescent="0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0">
        <f t="shared" si="159"/>
        <v>42100.927858796291</v>
      </c>
      <c r="L3440" s="10">
        <f t="shared" si="160"/>
        <v>42126.875</v>
      </c>
      <c r="M3440">
        <f t="shared" si="161"/>
        <v>2015</v>
      </c>
      <c r="N3440" t="b">
        <v>0</v>
      </c>
      <c r="O3440">
        <v>14</v>
      </c>
      <c r="P3440" t="b">
        <v>1</v>
      </c>
      <c r="Q3440" t="s">
        <v>8269</v>
      </c>
    </row>
    <row r="3441" spans="1:17" ht="29.5" x14ac:dyDescent="0.7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0">
        <f t="shared" si="159"/>
        <v>42374.911226851851</v>
      </c>
      <c r="L3441" s="10">
        <f t="shared" si="160"/>
        <v>42388.207638888889</v>
      </c>
      <c r="M3441">
        <f t="shared" si="161"/>
        <v>2016</v>
      </c>
      <c r="N3441" t="b">
        <v>0</v>
      </c>
      <c r="O3441">
        <v>18</v>
      </c>
      <c r="P3441" t="b">
        <v>1</v>
      </c>
      <c r="Q3441" t="s">
        <v>8269</v>
      </c>
    </row>
    <row r="3442" spans="1:17" ht="44.25" x14ac:dyDescent="0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0">
        <f t="shared" si="159"/>
        <v>41809.12300925926</v>
      </c>
      <c r="L3442" s="10">
        <f t="shared" si="160"/>
        <v>41831.677083333336</v>
      </c>
      <c r="M3442">
        <f t="shared" si="161"/>
        <v>2014</v>
      </c>
      <c r="N3442" t="b">
        <v>0</v>
      </c>
      <c r="O3442">
        <v>82</v>
      </c>
      <c r="P3442" t="b">
        <v>1</v>
      </c>
      <c r="Q3442" t="s">
        <v>8269</v>
      </c>
    </row>
    <row r="3443" spans="1:17" ht="44.25" x14ac:dyDescent="0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0">
        <f t="shared" si="159"/>
        <v>42294.429641203707</v>
      </c>
      <c r="L3443" s="10">
        <f t="shared" si="160"/>
        <v>42321.845138888893</v>
      </c>
      <c r="M3443">
        <f t="shared" si="161"/>
        <v>2015</v>
      </c>
      <c r="N3443" t="b">
        <v>0</v>
      </c>
      <c r="O3443">
        <v>43</v>
      </c>
      <c r="P3443" t="b">
        <v>1</v>
      </c>
      <c r="Q3443" t="s">
        <v>8269</v>
      </c>
    </row>
    <row r="3444" spans="1:17" ht="44.25" x14ac:dyDescent="0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0">
        <f t="shared" si="159"/>
        <v>42124.841111111105</v>
      </c>
      <c r="L3444" s="10">
        <f t="shared" si="160"/>
        <v>42154.841111111105</v>
      </c>
      <c r="M3444">
        <f t="shared" si="161"/>
        <v>2015</v>
      </c>
      <c r="N3444" t="b">
        <v>0</v>
      </c>
      <c r="O3444">
        <v>8</v>
      </c>
      <c r="P3444" t="b">
        <v>1</v>
      </c>
      <c r="Q3444" t="s">
        <v>8269</v>
      </c>
    </row>
    <row r="3445" spans="1:17" ht="44.25" x14ac:dyDescent="0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0">
        <f t="shared" si="159"/>
        <v>41861.524837962963</v>
      </c>
      <c r="L3445" s="10">
        <f t="shared" si="160"/>
        <v>41891.524837962963</v>
      </c>
      <c r="M3445">
        <f t="shared" si="161"/>
        <v>2014</v>
      </c>
      <c r="N3445" t="b">
        <v>0</v>
      </c>
      <c r="O3445">
        <v>45</v>
      </c>
      <c r="P3445" t="b">
        <v>1</v>
      </c>
      <c r="Q3445" t="s">
        <v>8269</v>
      </c>
    </row>
    <row r="3446" spans="1:17" ht="44.25" x14ac:dyDescent="0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0">
        <f t="shared" si="159"/>
        <v>42521.291504629626</v>
      </c>
      <c r="L3446" s="10">
        <f t="shared" si="160"/>
        <v>42529.582638888889</v>
      </c>
      <c r="M3446">
        <f t="shared" si="161"/>
        <v>2016</v>
      </c>
      <c r="N3446" t="b">
        <v>0</v>
      </c>
      <c r="O3446">
        <v>20</v>
      </c>
      <c r="P3446" t="b">
        <v>1</v>
      </c>
      <c r="Q3446" t="s">
        <v>8269</v>
      </c>
    </row>
    <row r="3447" spans="1:17" ht="44.25" x14ac:dyDescent="0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0">
        <f t="shared" si="159"/>
        <v>42272.530509259261</v>
      </c>
      <c r="L3447" s="10">
        <f t="shared" si="160"/>
        <v>42300.530509259261</v>
      </c>
      <c r="M3447">
        <f t="shared" si="161"/>
        <v>2015</v>
      </c>
      <c r="N3447" t="b">
        <v>0</v>
      </c>
      <c r="O3447">
        <v>31</v>
      </c>
      <c r="P3447" t="b">
        <v>1</v>
      </c>
      <c r="Q3447" t="s">
        <v>8269</v>
      </c>
    </row>
    <row r="3448" spans="1:17" ht="44.25" x14ac:dyDescent="0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0">
        <f t="shared" si="159"/>
        <v>42016.832465277781</v>
      </c>
      <c r="L3448" s="10">
        <f t="shared" si="160"/>
        <v>42040.513888888891</v>
      </c>
      <c r="M3448">
        <f t="shared" si="161"/>
        <v>2015</v>
      </c>
      <c r="N3448" t="b">
        <v>0</v>
      </c>
      <c r="O3448">
        <v>25</v>
      </c>
      <c r="P3448" t="b">
        <v>1</v>
      </c>
      <c r="Q3448" t="s">
        <v>8269</v>
      </c>
    </row>
    <row r="3449" spans="1:17" ht="29.5" x14ac:dyDescent="0.7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0">
        <f t="shared" si="159"/>
        <v>42402.889027777783</v>
      </c>
      <c r="L3449" s="10">
        <f t="shared" si="160"/>
        <v>42447.847361111111</v>
      </c>
      <c r="M3449">
        <f t="shared" si="161"/>
        <v>2016</v>
      </c>
      <c r="N3449" t="b">
        <v>0</v>
      </c>
      <c r="O3449">
        <v>14</v>
      </c>
      <c r="P3449" t="b">
        <v>1</v>
      </c>
      <c r="Q3449" t="s">
        <v>8269</v>
      </c>
    </row>
    <row r="3450" spans="1:17" ht="44.25" x14ac:dyDescent="0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0">
        <f t="shared" si="159"/>
        <v>41960.119085648148</v>
      </c>
      <c r="L3450" s="10">
        <f t="shared" si="160"/>
        <v>41990.119085648148</v>
      </c>
      <c r="M3450">
        <f t="shared" si="161"/>
        <v>2014</v>
      </c>
      <c r="N3450" t="b">
        <v>0</v>
      </c>
      <c r="O3450">
        <v>45</v>
      </c>
      <c r="P3450" t="b">
        <v>1</v>
      </c>
      <c r="Q3450" t="s">
        <v>8269</v>
      </c>
    </row>
    <row r="3451" spans="1:17" ht="44.25" x14ac:dyDescent="0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0">
        <f t="shared" si="159"/>
        <v>42532.052523148144</v>
      </c>
      <c r="L3451" s="10">
        <f t="shared" si="160"/>
        <v>42560.166666666672</v>
      </c>
      <c r="M3451">
        <f t="shared" si="161"/>
        <v>2016</v>
      </c>
      <c r="N3451" t="b">
        <v>0</v>
      </c>
      <c r="O3451">
        <v>20</v>
      </c>
      <c r="P3451" t="b">
        <v>1</v>
      </c>
      <c r="Q3451" t="s">
        <v>8269</v>
      </c>
    </row>
    <row r="3452" spans="1:17" ht="44.25" x14ac:dyDescent="0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0">
        <f t="shared" si="159"/>
        <v>42036.704525462963</v>
      </c>
      <c r="L3452" s="10">
        <f t="shared" si="160"/>
        <v>42096.662858796291</v>
      </c>
      <c r="M3452">
        <f t="shared" si="161"/>
        <v>2015</v>
      </c>
      <c r="N3452" t="b">
        <v>0</v>
      </c>
      <c r="O3452">
        <v>39</v>
      </c>
      <c r="P3452" t="b">
        <v>1</v>
      </c>
      <c r="Q3452" t="s">
        <v>8269</v>
      </c>
    </row>
    <row r="3453" spans="1:17" ht="44.25" x14ac:dyDescent="0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0">
        <f t="shared" si="159"/>
        <v>42088.723692129628</v>
      </c>
      <c r="L3453" s="10">
        <f t="shared" si="160"/>
        <v>42115.723692129628</v>
      </c>
      <c r="M3453">
        <f t="shared" si="161"/>
        <v>2015</v>
      </c>
      <c r="N3453" t="b">
        <v>0</v>
      </c>
      <c r="O3453">
        <v>16</v>
      </c>
      <c r="P3453" t="b">
        <v>1</v>
      </c>
      <c r="Q3453" t="s">
        <v>8269</v>
      </c>
    </row>
    <row r="3454" spans="1:17" ht="44.25" x14ac:dyDescent="0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0">
        <f t="shared" si="159"/>
        <v>41820.639189814814</v>
      </c>
      <c r="L3454" s="10">
        <f t="shared" si="160"/>
        <v>41843.165972222225</v>
      </c>
      <c r="M3454">
        <f t="shared" si="161"/>
        <v>2014</v>
      </c>
      <c r="N3454" t="b">
        <v>0</v>
      </c>
      <c r="O3454">
        <v>37</v>
      </c>
      <c r="P3454" t="b">
        <v>1</v>
      </c>
      <c r="Q3454" t="s">
        <v>8269</v>
      </c>
    </row>
    <row r="3455" spans="1:17" ht="44.25" x14ac:dyDescent="0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0">
        <f t="shared" si="159"/>
        <v>42535.97865740741</v>
      </c>
      <c r="L3455" s="10">
        <f t="shared" si="160"/>
        <v>42595.97865740741</v>
      </c>
      <c r="M3455">
        <f t="shared" si="161"/>
        <v>2016</v>
      </c>
      <c r="N3455" t="b">
        <v>0</v>
      </c>
      <c r="O3455">
        <v>14</v>
      </c>
      <c r="P3455" t="b">
        <v>1</v>
      </c>
      <c r="Q3455" t="s">
        <v>8269</v>
      </c>
    </row>
    <row r="3456" spans="1:17" ht="59" x14ac:dyDescent="0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0">
        <f t="shared" si="159"/>
        <v>41821.698599537034</v>
      </c>
      <c r="L3456" s="10">
        <f t="shared" si="160"/>
        <v>41851.698599537034</v>
      </c>
      <c r="M3456">
        <f t="shared" si="161"/>
        <v>2014</v>
      </c>
      <c r="N3456" t="b">
        <v>0</v>
      </c>
      <c r="O3456">
        <v>21</v>
      </c>
      <c r="P3456" t="b">
        <v>1</v>
      </c>
      <c r="Q3456" t="s">
        <v>8269</v>
      </c>
    </row>
    <row r="3457" spans="1:17" ht="44.25" x14ac:dyDescent="0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0">
        <f t="shared" si="159"/>
        <v>42626.7503125</v>
      </c>
      <c r="L3457" s="10">
        <f t="shared" si="160"/>
        <v>42656.7503125</v>
      </c>
      <c r="M3457">
        <f t="shared" si="161"/>
        <v>2016</v>
      </c>
      <c r="N3457" t="b">
        <v>0</v>
      </c>
      <c r="O3457">
        <v>69</v>
      </c>
      <c r="P3457" t="b">
        <v>1</v>
      </c>
      <c r="Q3457" t="s">
        <v>8269</v>
      </c>
    </row>
    <row r="3458" spans="1:17" ht="44.25" x14ac:dyDescent="0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0">
        <f t="shared" si="159"/>
        <v>41821.205636574072</v>
      </c>
      <c r="L3458" s="10">
        <f t="shared" si="160"/>
        <v>41852.290972222225</v>
      </c>
      <c r="M3458">
        <f t="shared" si="161"/>
        <v>2014</v>
      </c>
      <c r="N3458" t="b">
        <v>0</v>
      </c>
      <c r="O3458">
        <v>16</v>
      </c>
      <c r="P3458" t="b">
        <v>1</v>
      </c>
      <c r="Q3458" t="s">
        <v>8269</v>
      </c>
    </row>
    <row r="3459" spans="1:17" ht="29.5" x14ac:dyDescent="0.7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0">
        <f t="shared" ref="K3459:K3522" si="162">(((J3459/60)/60)/24)+DATE(1970,1,1)</f>
        <v>42016.706678240742</v>
      </c>
      <c r="L3459" s="10">
        <f t="shared" ref="L3459:L3522" si="163">(((I3459/60)/60)/24)+DATE(1970,1,1)</f>
        <v>42047.249305555553</v>
      </c>
      <c r="M3459">
        <f t="shared" ref="M3459:M3522" si="164">YEAR(L3459)</f>
        <v>2015</v>
      </c>
      <c r="N3459" t="b">
        <v>0</v>
      </c>
      <c r="O3459">
        <v>55</v>
      </c>
      <c r="P3459" t="b">
        <v>1</v>
      </c>
      <c r="Q3459" t="s">
        <v>8269</v>
      </c>
    </row>
    <row r="3460" spans="1:17" ht="44.25" x14ac:dyDescent="0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0">
        <f t="shared" si="162"/>
        <v>42011.202581018515</v>
      </c>
      <c r="L3460" s="10">
        <f t="shared" si="163"/>
        <v>42038.185416666667</v>
      </c>
      <c r="M3460">
        <f t="shared" si="164"/>
        <v>2015</v>
      </c>
      <c r="N3460" t="b">
        <v>0</v>
      </c>
      <c r="O3460">
        <v>27</v>
      </c>
      <c r="P3460" t="b">
        <v>1</v>
      </c>
      <c r="Q3460" t="s">
        <v>8269</v>
      </c>
    </row>
    <row r="3461" spans="1:17" ht="44.25" x14ac:dyDescent="0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0">
        <f t="shared" si="162"/>
        <v>42480.479861111111</v>
      </c>
      <c r="L3461" s="10">
        <f t="shared" si="163"/>
        <v>42510.479861111111</v>
      </c>
      <c r="M3461">
        <f t="shared" si="164"/>
        <v>2016</v>
      </c>
      <c r="N3461" t="b">
        <v>0</v>
      </c>
      <c r="O3461">
        <v>36</v>
      </c>
      <c r="P3461" t="b">
        <v>1</v>
      </c>
      <c r="Q3461" t="s">
        <v>8269</v>
      </c>
    </row>
    <row r="3462" spans="1:17" ht="44.25" x14ac:dyDescent="0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0">
        <f t="shared" si="162"/>
        <v>41852.527222222219</v>
      </c>
      <c r="L3462" s="10">
        <f t="shared" si="163"/>
        <v>41866.527222222219</v>
      </c>
      <c r="M3462">
        <f t="shared" si="164"/>
        <v>2014</v>
      </c>
      <c r="N3462" t="b">
        <v>0</v>
      </c>
      <c r="O3462">
        <v>19</v>
      </c>
      <c r="P3462" t="b">
        <v>1</v>
      </c>
      <c r="Q3462" t="s">
        <v>8269</v>
      </c>
    </row>
    <row r="3463" spans="1:17" ht="59" x14ac:dyDescent="0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0">
        <f t="shared" si="162"/>
        <v>42643.632858796293</v>
      </c>
      <c r="L3463" s="10">
        <f t="shared" si="163"/>
        <v>42672.125</v>
      </c>
      <c r="M3463">
        <f t="shared" si="164"/>
        <v>2016</v>
      </c>
      <c r="N3463" t="b">
        <v>0</v>
      </c>
      <c r="O3463">
        <v>12</v>
      </c>
      <c r="P3463" t="b">
        <v>1</v>
      </c>
      <c r="Q3463" t="s">
        <v>8269</v>
      </c>
    </row>
    <row r="3464" spans="1:17" ht="44.25" x14ac:dyDescent="0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0">
        <f t="shared" si="162"/>
        <v>42179.898472222223</v>
      </c>
      <c r="L3464" s="10">
        <f t="shared" si="163"/>
        <v>42195.75</v>
      </c>
      <c r="M3464">
        <f t="shared" si="164"/>
        <v>2015</v>
      </c>
      <c r="N3464" t="b">
        <v>0</v>
      </c>
      <c r="O3464">
        <v>17</v>
      </c>
      <c r="P3464" t="b">
        <v>1</v>
      </c>
      <c r="Q3464" t="s">
        <v>8269</v>
      </c>
    </row>
    <row r="3465" spans="1:17" ht="44.25" x14ac:dyDescent="0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0">
        <f t="shared" si="162"/>
        <v>42612.918807870374</v>
      </c>
      <c r="L3465" s="10">
        <f t="shared" si="163"/>
        <v>42654.165972222225</v>
      </c>
      <c r="M3465">
        <f t="shared" si="164"/>
        <v>2016</v>
      </c>
      <c r="N3465" t="b">
        <v>0</v>
      </c>
      <c r="O3465">
        <v>114</v>
      </c>
      <c r="P3465" t="b">
        <v>1</v>
      </c>
      <c r="Q3465" t="s">
        <v>8269</v>
      </c>
    </row>
    <row r="3466" spans="1:17" ht="59" x14ac:dyDescent="0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0">
        <f t="shared" si="162"/>
        <v>42575.130057870367</v>
      </c>
      <c r="L3466" s="10">
        <f t="shared" si="163"/>
        <v>42605.130057870367</v>
      </c>
      <c r="M3466">
        <f t="shared" si="164"/>
        <v>2016</v>
      </c>
      <c r="N3466" t="b">
        <v>0</v>
      </c>
      <c r="O3466">
        <v>93</v>
      </c>
      <c r="P3466" t="b">
        <v>1</v>
      </c>
      <c r="Q3466" t="s">
        <v>8269</v>
      </c>
    </row>
    <row r="3467" spans="1:17" ht="44.25" x14ac:dyDescent="0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0">
        <f t="shared" si="162"/>
        <v>42200.625833333332</v>
      </c>
      <c r="L3467" s="10">
        <f t="shared" si="163"/>
        <v>42225.666666666672</v>
      </c>
      <c r="M3467">
        <f t="shared" si="164"/>
        <v>2015</v>
      </c>
      <c r="N3467" t="b">
        <v>0</v>
      </c>
      <c r="O3467">
        <v>36</v>
      </c>
      <c r="P3467" t="b">
        <v>1</v>
      </c>
      <c r="Q3467" t="s">
        <v>8269</v>
      </c>
    </row>
    <row r="3468" spans="1:17" ht="44.25" x14ac:dyDescent="0.7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0">
        <f t="shared" si="162"/>
        <v>42420.019097222219</v>
      </c>
      <c r="L3468" s="10">
        <f t="shared" si="163"/>
        <v>42479.977430555555</v>
      </c>
      <c r="M3468">
        <f t="shared" si="164"/>
        <v>2016</v>
      </c>
      <c r="N3468" t="b">
        <v>0</v>
      </c>
      <c r="O3468">
        <v>61</v>
      </c>
      <c r="P3468" t="b">
        <v>1</v>
      </c>
      <c r="Q3468" t="s">
        <v>8269</v>
      </c>
    </row>
    <row r="3469" spans="1:17" x14ac:dyDescent="0.7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0">
        <f t="shared" si="162"/>
        <v>42053.671666666662</v>
      </c>
      <c r="L3469" s="10">
        <f t="shared" si="163"/>
        <v>42083.630000000005</v>
      </c>
      <c r="M3469">
        <f t="shared" si="164"/>
        <v>2015</v>
      </c>
      <c r="N3469" t="b">
        <v>0</v>
      </c>
      <c r="O3469">
        <v>47</v>
      </c>
      <c r="P3469" t="b">
        <v>1</v>
      </c>
      <c r="Q3469" t="s">
        <v>8269</v>
      </c>
    </row>
    <row r="3470" spans="1:17" ht="44.25" x14ac:dyDescent="0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0">
        <f t="shared" si="162"/>
        <v>42605.765381944439</v>
      </c>
      <c r="L3470" s="10">
        <f t="shared" si="163"/>
        <v>42634.125</v>
      </c>
      <c r="M3470">
        <f t="shared" si="164"/>
        <v>2016</v>
      </c>
      <c r="N3470" t="b">
        <v>0</v>
      </c>
      <c r="O3470">
        <v>17</v>
      </c>
      <c r="P3470" t="b">
        <v>1</v>
      </c>
      <c r="Q3470" t="s">
        <v>8269</v>
      </c>
    </row>
    <row r="3471" spans="1:17" ht="59" x14ac:dyDescent="0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0">
        <f t="shared" si="162"/>
        <v>42458.641724537039</v>
      </c>
      <c r="L3471" s="10">
        <f t="shared" si="163"/>
        <v>42488.641724537039</v>
      </c>
      <c r="M3471">
        <f t="shared" si="164"/>
        <v>2016</v>
      </c>
      <c r="N3471" t="b">
        <v>0</v>
      </c>
      <c r="O3471">
        <v>63</v>
      </c>
      <c r="P3471" t="b">
        <v>1</v>
      </c>
      <c r="Q3471" t="s">
        <v>8269</v>
      </c>
    </row>
    <row r="3472" spans="1:17" ht="29.5" x14ac:dyDescent="0.7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0">
        <f t="shared" si="162"/>
        <v>42529.022013888884</v>
      </c>
      <c r="L3472" s="10">
        <f t="shared" si="163"/>
        <v>42566.901388888888</v>
      </c>
      <c r="M3472">
        <f t="shared" si="164"/>
        <v>2016</v>
      </c>
      <c r="N3472" t="b">
        <v>0</v>
      </c>
      <c r="O3472">
        <v>9</v>
      </c>
      <c r="P3472" t="b">
        <v>1</v>
      </c>
      <c r="Q3472" t="s">
        <v>8269</v>
      </c>
    </row>
    <row r="3473" spans="1:17" ht="44.25" x14ac:dyDescent="0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0">
        <f t="shared" si="162"/>
        <v>41841.820486111108</v>
      </c>
      <c r="L3473" s="10">
        <f t="shared" si="163"/>
        <v>41882.833333333336</v>
      </c>
      <c r="M3473">
        <f t="shared" si="164"/>
        <v>2014</v>
      </c>
      <c r="N3473" t="b">
        <v>0</v>
      </c>
      <c r="O3473">
        <v>30</v>
      </c>
      <c r="P3473" t="b">
        <v>1</v>
      </c>
      <c r="Q3473" t="s">
        <v>8269</v>
      </c>
    </row>
    <row r="3474" spans="1:17" ht="44.25" x14ac:dyDescent="0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0">
        <f t="shared" si="162"/>
        <v>41928.170497685183</v>
      </c>
      <c r="L3474" s="10">
        <f t="shared" si="163"/>
        <v>41949.249305555553</v>
      </c>
      <c r="M3474">
        <f t="shared" si="164"/>
        <v>2014</v>
      </c>
      <c r="N3474" t="b">
        <v>0</v>
      </c>
      <c r="O3474">
        <v>23</v>
      </c>
      <c r="P3474" t="b">
        <v>1</v>
      </c>
      <c r="Q3474" t="s">
        <v>8269</v>
      </c>
    </row>
    <row r="3475" spans="1:17" ht="44.25" x14ac:dyDescent="0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0">
        <f t="shared" si="162"/>
        <v>42062.834444444445</v>
      </c>
      <c r="L3475" s="10">
        <f t="shared" si="163"/>
        <v>42083.852083333331</v>
      </c>
      <c r="M3475">
        <f t="shared" si="164"/>
        <v>2015</v>
      </c>
      <c r="N3475" t="b">
        <v>0</v>
      </c>
      <c r="O3475">
        <v>33</v>
      </c>
      <c r="P3475" t="b">
        <v>1</v>
      </c>
      <c r="Q3475" t="s">
        <v>8269</v>
      </c>
    </row>
    <row r="3476" spans="1:17" ht="44.25" x14ac:dyDescent="0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0">
        <f t="shared" si="162"/>
        <v>42541.501516203702</v>
      </c>
      <c r="L3476" s="10">
        <f t="shared" si="163"/>
        <v>42571.501516203702</v>
      </c>
      <c r="M3476">
        <f t="shared" si="164"/>
        <v>2016</v>
      </c>
      <c r="N3476" t="b">
        <v>0</v>
      </c>
      <c r="O3476">
        <v>39</v>
      </c>
      <c r="P3476" t="b">
        <v>1</v>
      </c>
      <c r="Q3476" t="s">
        <v>8269</v>
      </c>
    </row>
    <row r="3477" spans="1:17" ht="44.25" x14ac:dyDescent="0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0">
        <f t="shared" si="162"/>
        <v>41918.880833333329</v>
      </c>
      <c r="L3477" s="10">
        <f t="shared" si="163"/>
        <v>41946</v>
      </c>
      <c r="M3477">
        <f t="shared" si="164"/>
        <v>2014</v>
      </c>
      <c r="N3477" t="b">
        <v>0</v>
      </c>
      <c r="O3477">
        <v>17</v>
      </c>
      <c r="P3477" t="b">
        <v>1</v>
      </c>
      <c r="Q3477" t="s">
        <v>8269</v>
      </c>
    </row>
    <row r="3478" spans="1:17" ht="59" x14ac:dyDescent="0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0">
        <f t="shared" si="162"/>
        <v>41921.279976851853</v>
      </c>
      <c r="L3478" s="10">
        <f t="shared" si="163"/>
        <v>41939.125</v>
      </c>
      <c r="M3478">
        <f t="shared" si="164"/>
        <v>2014</v>
      </c>
      <c r="N3478" t="b">
        <v>0</v>
      </c>
      <c r="O3478">
        <v>6</v>
      </c>
      <c r="P3478" t="b">
        <v>1</v>
      </c>
      <c r="Q3478" t="s">
        <v>8269</v>
      </c>
    </row>
    <row r="3479" spans="1:17" ht="44.25" x14ac:dyDescent="0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0">
        <f t="shared" si="162"/>
        <v>42128.736608796295</v>
      </c>
      <c r="L3479" s="10">
        <f t="shared" si="163"/>
        <v>42141.125</v>
      </c>
      <c r="M3479">
        <f t="shared" si="164"/>
        <v>2015</v>
      </c>
      <c r="N3479" t="b">
        <v>0</v>
      </c>
      <c r="O3479">
        <v>39</v>
      </c>
      <c r="P3479" t="b">
        <v>1</v>
      </c>
      <c r="Q3479" t="s">
        <v>8269</v>
      </c>
    </row>
    <row r="3480" spans="1:17" ht="44.25" x14ac:dyDescent="0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0">
        <f t="shared" si="162"/>
        <v>42053.916921296302</v>
      </c>
      <c r="L3480" s="10">
        <f t="shared" si="163"/>
        <v>42079.875</v>
      </c>
      <c r="M3480">
        <f t="shared" si="164"/>
        <v>2015</v>
      </c>
      <c r="N3480" t="b">
        <v>0</v>
      </c>
      <c r="O3480">
        <v>57</v>
      </c>
      <c r="P3480" t="b">
        <v>1</v>
      </c>
      <c r="Q3480" t="s">
        <v>8269</v>
      </c>
    </row>
    <row r="3481" spans="1:17" ht="44.25" x14ac:dyDescent="0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0">
        <f t="shared" si="162"/>
        <v>41781.855092592588</v>
      </c>
      <c r="L3481" s="10">
        <f t="shared" si="163"/>
        <v>41811.855092592588</v>
      </c>
      <c r="M3481">
        <f t="shared" si="164"/>
        <v>2014</v>
      </c>
      <c r="N3481" t="b">
        <v>0</v>
      </c>
      <c r="O3481">
        <v>56</v>
      </c>
      <c r="P3481" t="b">
        <v>1</v>
      </c>
      <c r="Q3481" t="s">
        <v>8269</v>
      </c>
    </row>
    <row r="3482" spans="1:17" ht="44.25" x14ac:dyDescent="0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0">
        <f t="shared" si="162"/>
        <v>42171.317442129628</v>
      </c>
      <c r="L3482" s="10">
        <f t="shared" si="163"/>
        <v>42195.875</v>
      </c>
      <c r="M3482">
        <f t="shared" si="164"/>
        <v>2015</v>
      </c>
      <c r="N3482" t="b">
        <v>0</v>
      </c>
      <c r="O3482">
        <v>13</v>
      </c>
      <c r="P3482" t="b">
        <v>1</v>
      </c>
      <c r="Q3482" t="s">
        <v>8269</v>
      </c>
    </row>
    <row r="3483" spans="1:17" ht="44.25" x14ac:dyDescent="0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0">
        <f t="shared" si="162"/>
        <v>41989.24754629629</v>
      </c>
      <c r="L3483" s="10">
        <f t="shared" si="163"/>
        <v>42006.24754629629</v>
      </c>
      <c r="M3483">
        <f t="shared" si="164"/>
        <v>2015</v>
      </c>
      <c r="N3483" t="b">
        <v>0</v>
      </c>
      <c r="O3483">
        <v>95</v>
      </c>
      <c r="P3483" t="b">
        <v>1</v>
      </c>
      <c r="Q3483" t="s">
        <v>8269</v>
      </c>
    </row>
    <row r="3484" spans="1:17" ht="44.25" x14ac:dyDescent="0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0">
        <f t="shared" si="162"/>
        <v>41796.771597222221</v>
      </c>
      <c r="L3484" s="10">
        <f t="shared" si="163"/>
        <v>41826.771597222221</v>
      </c>
      <c r="M3484">
        <f t="shared" si="164"/>
        <v>2014</v>
      </c>
      <c r="N3484" t="b">
        <v>0</v>
      </c>
      <c r="O3484">
        <v>80</v>
      </c>
      <c r="P3484" t="b">
        <v>1</v>
      </c>
      <c r="Q3484" t="s">
        <v>8269</v>
      </c>
    </row>
    <row r="3485" spans="1:17" ht="44.25" x14ac:dyDescent="0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0">
        <f t="shared" si="162"/>
        <v>41793.668761574074</v>
      </c>
      <c r="L3485" s="10">
        <f t="shared" si="163"/>
        <v>41823.668761574074</v>
      </c>
      <c r="M3485">
        <f t="shared" si="164"/>
        <v>2014</v>
      </c>
      <c r="N3485" t="b">
        <v>0</v>
      </c>
      <c r="O3485">
        <v>133</v>
      </c>
      <c r="P3485" t="b">
        <v>1</v>
      </c>
      <c r="Q3485" t="s">
        <v>8269</v>
      </c>
    </row>
    <row r="3486" spans="1:17" ht="59" x14ac:dyDescent="0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0">
        <f t="shared" si="162"/>
        <v>42506.760405092587</v>
      </c>
      <c r="L3486" s="10">
        <f t="shared" si="163"/>
        <v>42536.760405092587</v>
      </c>
      <c r="M3486">
        <f t="shared" si="164"/>
        <v>2016</v>
      </c>
      <c r="N3486" t="b">
        <v>0</v>
      </c>
      <c r="O3486">
        <v>44</v>
      </c>
      <c r="P3486" t="b">
        <v>1</v>
      </c>
      <c r="Q3486" t="s">
        <v>8269</v>
      </c>
    </row>
    <row r="3487" spans="1:17" ht="44.25" x14ac:dyDescent="0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0">
        <f t="shared" si="162"/>
        <v>42372.693055555559</v>
      </c>
      <c r="L3487" s="10">
        <f t="shared" si="163"/>
        <v>42402.693055555559</v>
      </c>
      <c r="M3487">
        <f t="shared" si="164"/>
        <v>2016</v>
      </c>
      <c r="N3487" t="b">
        <v>0</v>
      </c>
      <c r="O3487">
        <v>30</v>
      </c>
      <c r="P3487" t="b">
        <v>1</v>
      </c>
      <c r="Q3487" t="s">
        <v>8269</v>
      </c>
    </row>
    <row r="3488" spans="1:17" ht="44.25" x14ac:dyDescent="0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0">
        <f t="shared" si="162"/>
        <v>42126.87501157407</v>
      </c>
      <c r="L3488" s="10">
        <f t="shared" si="163"/>
        <v>42158.290972222225</v>
      </c>
      <c r="M3488">
        <f t="shared" si="164"/>
        <v>2015</v>
      </c>
      <c r="N3488" t="b">
        <v>0</v>
      </c>
      <c r="O3488">
        <v>56</v>
      </c>
      <c r="P3488" t="b">
        <v>1</v>
      </c>
      <c r="Q3488" t="s">
        <v>8269</v>
      </c>
    </row>
    <row r="3489" spans="1:17" ht="44.25" x14ac:dyDescent="0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0">
        <f t="shared" si="162"/>
        <v>42149.940416666665</v>
      </c>
      <c r="L3489" s="10">
        <f t="shared" si="163"/>
        <v>42179.940416666665</v>
      </c>
      <c r="M3489">
        <f t="shared" si="164"/>
        <v>2015</v>
      </c>
      <c r="N3489" t="b">
        <v>0</v>
      </c>
      <c r="O3489">
        <v>66</v>
      </c>
      <c r="P3489" t="b">
        <v>1</v>
      </c>
      <c r="Q3489" t="s">
        <v>8269</v>
      </c>
    </row>
    <row r="3490" spans="1:17" ht="59" x14ac:dyDescent="0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0">
        <f t="shared" si="162"/>
        <v>42087.768055555556</v>
      </c>
      <c r="L3490" s="10">
        <f t="shared" si="163"/>
        <v>42111.666666666672</v>
      </c>
      <c r="M3490">
        <f t="shared" si="164"/>
        <v>2015</v>
      </c>
      <c r="N3490" t="b">
        <v>0</v>
      </c>
      <c r="O3490">
        <v>29</v>
      </c>
      <c r="P3490" t="b">
        <v>1</v>
      </c>
      <c r="Q3490" t="s">
        <v>8269</v>
      </c>
    </row>
    <row r="3491" spans="1:17" ht="44.25" x14ac:dyDescent="0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0">
        <f t="shared" si="162"/>
        <v>41753.635775462964</v>
      </c>
      <c r="L3491" s="10">
        <f t="shared" si="163"/>
        <v>41783.875</v>
      </c>
      <c r="M3491">
        <f t="shared" si="164"/>
        <v>2014</v>
      </c>
      <c r="N3491" t="b">
        <v>0</v>
      </c>
      <c r="O3491">
        <v>72</v>
      </c>
      <c r="P3491" t="b">
        <v>1</v>
      </c>
      <c r="Q3491" t="s">
        <v>8269</v>
      </c>
    </row>
    <row r="3492" spans="1:17" ht="44.25" x14ac:dyDescent="0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0">
        <f t="shared" si="162"/>
        <v>42443.802361111113</v>
      </c>
      <c r="L3492" s="10">
        <f t="shared" si="163"/>
        <v>42473.802361111113</v>
      </c>
      <c r="M3492">
        <f t="shared" si="164"/>
        <v>2016</v>
      </c>
      <c r="N3492" t="b">
        <v>0</v>
      </c>
      <c r="O3492">
        <v>27</v>
      </c>
      <c r="P3492" t="b">
        <v>1</v>
      </c>
      <c r="Q3492" t="s">
        <v>8269</v>
      </c>
    </row>
    <row r="3493" spans="1:17" ht="59" x14ac:dyDescent="0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0">
        <f t="shared" si="162"/>
        <v>42121.249814814815</v>
      </c>
      <c r="L3493" s="10">
        <f t="shared" si="163"/>
        <v>42142.249814814815</v>
      </c>
      <c r="M3493">
        <f t="shared" si="164"/>
        <v>2015</v>
      </c>
      <c r="N3493" t="b">
        <v>0</v>
      </c>
      <c r="O3493">
        <v>10</v>
      </c>
      <c r="P3493" t="b">
        <v>1</v>
      </c>
      <c r="Q3493" t="s">
        <v>8269</v>
      </c>
    </row>
    <row r="3494" spans="1:17" ht="44.25" x14ac:dyDescent="0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0">
        <f t="shared" si="162"/>
        <v>42268.009224537032</v>
      </c>
      <c r="L3494" s="10">
        <f t="shared" si="163"/>
        <v>42303.009224537032</v>
      </c>
      <c r="M3494">
        <f t="shared" si="164"/>
        <v>2015</v>
      </c>
      <c r="N3494" t="b">
        <v>0</v>
      </c>
      <c r="O3494">
        <v>35</v>
      </c>
      <c r="P3494" t="b">
        <v>1</v>
      </c>
      <c r="Q3494" t="s">
        <v>8269</v>
      </c>
    </row>
    <row r="3495" spans="1:17" ht="44.25" x14ac:dyDescent="0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0">
        <f t="shared" si="162"/>
        <v>41848.866157407407</v>
      </c>
      <c r="L3495" s="10">
        <f t="shared" si="163"/>
        <v>41868.21597222222</v>
      </c>
      <c r="M3495">
        <f t="shared" si="164"/>
        <v>2014</v>
      </c>
      <c r="N3495" t="b">
        <v>0</v>
      </c>
      <c r="O3495">
        <v>29</v>
      </c>
      <c r="P3495" t="b">
        <v>1</v>
      </c>
      <c r="Q3495" t="s">
        <v>8269</v>
      </c>
    </row>
    <row r="3496" spans="1:17" ht="44.25" x14ac:dyDescent="0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0">
        <f t="shared" si="162"/>
        <v>42689.214988425927</v>
      </c>
      <c r="L3496" s="10">
        <f t="shared" si="163"/>
        <v>42700.25</v>
      </c>
      <c r="M3496">
        <f t="shared" si="164"/>
        <v>2016</v>
      </c>
      <c r="N3496" t="b">
        <v>0</v>
      </c>
      <c r="O3496">
        <v>13</v>
      </c>
      <c r="P3496" t="b">
        <v>1</v>
      </c>
      <c r="Q3496" t="s">
        <v>8269</v>
      </c>
    </row>
    <row r="3497" spans="1:17" ht="44.25" x14ac:dyDescent="0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0">
        <f t="shared" si="162"/>
        <v>41915.762835648151</v>
      </c>
      <c r="L3497" s="10">
        <f t="shared" si="163"/>
        <v>41944.720833333333</v>
      </c>
      <c r="M3497">
        <f t="shared" si="164"/>
        <v>2014</v>
      </c>
      <c r="N3497" t="b">
        <v>0</v>
      </c>
      <c r="O3497">
        <v>72</v>
      </c>
      <c r="P3497" t="b">
        <v>1</v>
      </c>
      <c r="Q3497" t="s">
        <v>8269</v>
      </c>
    </row>
    <row r="3498" spans="1:17" ht="59" x14ac:dyDescent="0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0">
        <f t="shared" si="162"/>
        <v>42584.846828703703</v>
      </c>
      <c r="L3498" s="10">
        <f t="shared" si="163"/>
        <v>42624.846828703703</v>
      </c>
      <c r="M3498">
        <f t="shared" si="164"/>
        <v>2016</v>
      </c>
      <c r="N3498" t="b">
        <v>0</v>
      </c>
      <c r="O3498">
        <v>78</v>
      </c>
      <c r="P3498" t="b">
        <v>1</v>
      </c>
      <c r="Q3498" t="s">
        <v>8269</v>
      </c>
    </row>
    <row r="3499" spans="1:17" ht="59" x14ac:dyDescent="0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0">
        <f t="shared" si="162"/>
        <v>42511.741944444439</v>
      </c>
      <c r="L3499" s="10">
        <f t="shared" si="163"/>
        <v>42523.916666666672</v>
      </c>
      <c r="M3499">
        <f t="shared" si="164"/>
        <v>2016</v>
      </c>
      <c r="N3499" t="b">
        <v>0</v>
      </c>
      <c r="O3499">
        <v>49</v>
      </c>
      <c r="P3499" t="b">
        <v>1</v>
      </c>
      <c r="Q3499" t="s">
        <v>8269</v>
      </c>
    </row>
    <row r="3500" spans="1:17" ht="59" x14ac:dyDescent="0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0">
        <f t="shared" si="162"/>
        <v>42459.15861111111</v>
      </c>
      <c r="L3500" s="10">
        <f t="shared" si="163"/>
        <v>42518.905555555553</v>
      </c>
      <c r="M3500">
        <f t="shared" si="164"/>
        <v>2016</v>
      </c>
      <c r="N3500" t="b">
        <v>0</v>
      </c>
      <c r="O3500">
        <v>42</v>
      </c>
      <c r="P3500" t="b">
        <v>1</v>
      </c>
      <c r="Q3500" t="s">
        <v>8269</v>
      </c>
    </row>
    <row r="3501" spans="1:17" ht="44.25" x14ac:dyDescent="0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0">
        <f t="shared" si="162"/>
        <v>42132.036168981482</v>
      </c>
      <c r="L3501" s="10">
        <f t="shared" si="163"/>
        <v>42186.290972222225</v>
      </c>
      <c r="M3501">
        <f t="shared" si="164"/>
        <v>2015</v>
      </c>
      <c r="N3501" t="b">
        <v>0</v>
      </c>
      <c r="O3501">
        <v>35</v>
      </c>
      <c r="P3501" t="b">
        <v>1</v>
      </c>
      <c r="Q3501" t="s">
        <v>8269</v>
      </c>
    </row>
    <row r="3502" spans="1:17" ht="59" x14ac:dyDescent="0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0">
        <f t="shared" si="162"/>
        <v>42419.91942129629</v>
      </c>
      <c r="L3502" s="10">
        <f t="shared" si="163"/>
        <v>42436.207638888889</v>
      </c>
      <c r="M3502">
        <f t="shared" si="164"/>
        <v>2016</v>
      </c>
      <c r="N3502" t="b">
        <v>0</v>
      </c>
      <c r="O3502">
        <v>42</v>
      </c>
      <c r="P3502" t="b">
        <v>1</v>
      </c>
      <c r="Q3502" t="s">
        <v>8269</v>
      </c>
    </row>
    <row r="3503" spans="1:17" ht="44.25" x14ac:dyDescent="0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0">
        <f t="shared" si="162"/>
        <v>42233.763831018514</v>
      </c>
      <c r="L3503" s="10">
        <f t="shared" si="163"/>
        <v>42258.763831018514</v>
      </c>
      <c r="M3503">
        <f t="shared" si="164"/>
        <v>2015</v>
      </c>
      <c r="N3503" t="b">
        <v>0</v>
      </c>
      <c r="O3503">
        <v>42</v>
      </c>
      <c r="P3503" t="b">
        <v>1</v>
      </c>
      <c r="Q3503" t="s">
        <v>8269</v>
      </c>
    </row>
    <row r="3504" spans="1:17" ht="44.25" x14ac:dyDescent="0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0">
        <f t="shared" si="162"/>
        <v>42430.839398148149</v>
      </c>
      <c r="L3504" s="10">
        <f t="shared" si="163"/>
        <v>42445.165972222225</v>
      </c>
      <c r="M3504">
        <f t="shared" si="164"/>
        <v>2016</v>
      </c>
      <c r="N3504" t="b">
        <v>0</v>
      </c>
      <c r="O3504">
        <v>31</v>
      </c>
      <c r="P3504" t="b">
        <v>1</v>
      </c>
      <c r="Q3504" t="s">
        <v>8269</v>
      </c>
    </row>
    <row r="3505" spans="1:17" ht="44.25" x14ac:dyDescent="0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0">
        <f t="shared" si="162"/>
        <v>42545.478333333333</v>
      </c>
      <c r="L3505" s="10">
        <f t="shared" si="163"/>
        <v>42575.478333333333</v>
      </c>
      <c r="M3505">
        <f t="shared" si="164"/>
        <v>2016</v>
      </c>
      <c r="N3505" t="b">
        <v>0</v>
      </c>
      <c r="O3505">
        <v>38</v>
      </c>
      <c r="P3505" t="b">
        <v>1</v>
      </c>
      <c r="Q3505" t="s">
        <v>8269</v>
      </c>
    </row>
    <row r="3506" spans="1:17" ht="44.25" x14ac:dyDescent="0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0">
        <f t="shared" si="162"/>
        <v>42297.748738425929</v>
      </c>
      <c r="L3506" s="10">
        <f t="shared" si="163"/>
        <v>42327.790405092594</v>
      </c>
      <c r="M3506">
        <f t="shared" si="164"/>
        <v>2015</v>
      </c>
      <c r="N3506" t="b">
        <v>0</v>
      </c>
      <c r="O3506">
        <v>8</v>
      </c>
      <c r="P3506" t="b">
        <v>1</v>
      </c>
      <c r="Q3506" t="s">
        <v>8269</v>
      </c>
    </row>
    <row r="3507" spans="1:17" ht="88.5" x14ac:dyDescent="0.7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0">
        <f t="shared" si="162"/>
        <v>41760.935706018521</v>
      </c>
      <c r="L3507" s="10">
        <f t="shared" si="163"/>
        <v>41772.166666666664</v>
      </c>
      <c r="M3507">
        <f t="shared" si="164"/>
        <v>2014</v>
      </c>
      <c r="N3507" t="b">
        <v>0</v>
      </c>
      <c r="O3507">
        <v>39</v>
      </c>
      <c r="P3507" t="b">
        <v>1</v>
      </c>
      <c r="Q3507" t="s">
        <v>8269</v>
      </c>
    </row>
    <row r="3508" spans="1:17" ht="44.25" x14ac:dyDescent="0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0">
        <f t="shared" si="162"/>
        <v>41829.734259259261</v>
      </c>
      <c r="L3508" s="10">
        <f t="shared" si="163"/>
        <v>41874.734259259261</v>
      </c>
      <c r="M3508">
        <f t="shared" si="164"/>
        <v>2014</v>
      </c>
      <c r="N3508" t="b">
        <v>0</v>
      </c>
      <c r="O3508">
        <v>29</v>
      </c>
      <c r="P3508" t="b">
        <v>1</v>
      </c>
      <c r="Q3508" t="s">
        <v>8269</v>
      </c>
    </row>
    <row r="3509" spans="1:17" ht="44.25" x14ac:dyDescent="0.7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0">
        <f t="shared" si="162"/>
        <v>42491.92288194444</v>
      </c>
      <c r="L3509" s="10">
        <f t="shared" si="163"/>
        <v>42521.92288194444</v>
      </c>
      <c r="M3509">
        <f t="shared" si="164"/>
        <v>2016</v>
      </c>
      <c r="N3509" t="b">
        <v>0</v>
      </c>
      <c r="O3509">
        <v>72</v>
      </c>
      <c r="P3509" t="b">
        <v>1</v>
      </c>
      <c r="Q3509" t="s">
        <v>8269</v>
      </c>
    </row>
    <row r="3510" spans="1:17" ht="44.25" x14ac:dyDescent="0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0">
        <f t="shared" si="162"/>
        <v>42477.729780092588</v>
      </c>
      <c r="L3510" s="10">
        <f t="shared" si="163"/>
        <v>42500.875</v>
      </c>
      <c r="M3510">
        <f t="shared" si="164"/>
        <v>2016</v>
      </c>
      <c r="N3510" t="b">
        <v>0</v>
      </c>
      <c r="O3510">
        <v>15</v>
      </c>
      <c r="P3510" t="b">
        <v>1</v>
      </c>
      <c r="Q3510" t="s">
        <v>8269</v>
      </c>
    </row>
    <row r="3511" spans="1:17" ht="44.25" x14ac:dyDescent="0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0">
        <f t="shared" si="162"/>
        <v>41950.859560185185</v>
      </c>
      <c r="L3511" s="10">
        <f t="shared" si="163"/>
        <v>41964.204861111109</v>
      </c>
      <c r="M3511">
        <f t="shared" si="164"/>
        <v>2014</v>
      </c>
      <c r="N3511" t="b">
        <v>0</v>
      </c>
      <c r="O3511">
        <v>33</v>
      </c>
      <c r="P3511" t="b">
        <v>1</v>
      </c>
      <c r="Q3511" t="s">
        <v>8269</v>
      </c>
    </row>
    <row r="3512" spans="1:17" ht="59" x14ac:dyDescent="0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0">
        <f t="shared" si="162"/>
        <v>41802.62090277778</v>
      </c>
      <c r="L3512" s="10">
        <f t="shared" si="163"/>
        <v>41822.62090277778</v>
      </c>
      <c r="M3512">
        <f t="shared" si="164"/>
        <v>2014</v>
      </c>
      <c r="N3512" t="b">
        <v>0</v>
      </c>
      <c r="O3512">
        <v>15</v>
      </c>
      <c r="P3512" t="b">
        <v>1</v>
      </c>
      <c r="Q3512" t="s">
        <v>8269</v>
      </c>
    </row>
    <row r="3513" spans="1:17" ht="44.25" x14ac:dyDescent="0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0">
        <f t="shared" si="162"/>
        <v>41927.873784722222</v>
      </c>
      <c r="L3513" s="10">
        <f t="shared" si="163"/>
        <v>41950.770833333336</v>
      </c>
      <c r="M3513">
        <f t="shared" si="164"/>
        <v>2014</v>
      </c>
      <c r="N3513" t="b">
        <v>0</v>
      </c>
      <c r="O3513">
        <v>19</v>
      </c>
      <c r="P3513" t="b">
        <v>1</v>
      </c>
      <c r="Q3513" t="s">
        <v>8269</v>
      </c>
    </row>
    <row r="3514" spans="1:17" ht="44.25" x14ac:dyDescent="0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0">
        <f t="shared" si="162"/>
        <v>42057.536944444444</v>
      </c>
      <c r="L3514" s="10">
        <f t="shared" si="163"/>
        <v>42117.49527777778</v>
      </c>
      <c r="M3514">
        <f t="shared" si="164"/>
        <v>2015</v>
      </c>
      <c r="N3514" t="b">
        <v>0</v>
      </c>
      <c r="O3514">
        <v>17</v>
      </c>
      <c r="P3514" t="b">
        <v>1</v>
      </c>
      <c r="Q3514" t="s">
        <v>8269</v>
      </c>
    </row>
    <row r="3515" spans="1:17" ht="44.25" x14ac:dyDescent="0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0">
        <f t="shared" si="162"/>
        <v>41781.096203703702</v>
      </c>
      <c r="L3515" s="10">
        <f t="shared" si="163"/>
        <v>41794.207638888889</v>
      </c>
      <c r="M3515">
        <f t="shared" si="164"/>
        <v>2014</v>
      </c>
      <c r="N3515" t="b">
        <v>0</v>
      </c>
      <c r="O3515">
        <v>44</v>
      </c>
      <c r="P3515" t="b">
        <v>1</v>
      </c>
      <c r="Q3515" t="s">
        <v>8269</v>
      </c>
    </row>
    <row r="3516" spans="1:17" ht="44.25" x14ac:dyDescent="0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0">
        <f t="shared" si="162"/>
        <v>42020.846666666665</v>
      </c>
      <c r="L3516" s="10">
        <f t="shared" si="163"/>
        <v>42037.207638888889</v>
      </c>
      <c r="M3516">
        <f t="shared" si="164"/>
        <v>2015</v>
      </c>
      <c r="N3516" t="b">
        <v>0</v>
      </c>
      <c r="O3516">
        <v>10</v>
      </c>
      <c r="P3516" t="b">
        <v>1</v>
      </c>
      <c r="Q3516" t="s">
        <v>8269</v>
      </c>
    </row>
    <row r="3517" spans="1:17" ht="44.25" x14ac:dyDescent="0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0">
        <f t="shared" si="162"/>
        <v>42125.772812499999</v>
      </c>
      <c r="L3517" s="10">
        <f t="shared" si="163"/>
        <v>42155.772812499999</v>
      </c>
      <c r="M3517">
        <f t="shared" si="164"/>
        <v>2015</v>
      </c>
      <c r="N3517" t="b">
        <v>0</v>
      </c>
      <c r="O3517">
        <v>46</v>
      </c>
      <c r="P3517" t="b">
        <v>1</v>
      </c>
      <c r="Q3517" t="s">
        <v>8269</v>
      </c>
    </row>
    <row r="3518" spans="1:17" ht="44.25" x14ac:dyDescent="0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0">
        <f t="shared" si="162"/>
        <v>41856.010069444441</v>
      </c>
      <c r="L3518" s="10">
        <f t="shared" si="163"/>
        <v>41890.125</v>
      </c>
      <c r="M3518">
        <f t="shared" si="164"/>
        <v>2014</v>
      </c>
      <c r="N3518" t="b">
        <v>0</v>
      </c>
      <c r="O3518">
        <v>11</v>
      </c>
      <c r="P3518" t="b">
        <v>1</v>
      </c>
      <c r="Q3518" t="s">
        <v>8269</v>
      </c>
    </row>
    <row r="3519" spans="1:17" ht="44.25" x14ac:dyDescent="0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0">
        <f t="shared" si="162"/>
        <v>41794.817523148151</v>
      </c>
      <c r="L3519" s="10">
        <f t="shared" si="163"/>
        <v>41824.458333333336</v>
      </c>
      <c r="M3519">
        <f t="shared" si="164"/>
        <v>2014</v>
      </c>
      <c r="N3519" t="b">
        <v>0</v>
      </c>
      <c r="O3519">
        <v>13</v>
      </c>
      <c r="P3519" t="b">
        <v>1</v>
      </c>
      <c r="Q3519" t="s">
        <v>8269</v>
      </c>
    </row>
    <row r="3520" spans="1:17" ht="44.25" x14ac:dyDescent="0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0">
        <f t="shared" si="162"/>
        <v>41893.783553240741</v>
      </c>
      <c r="L3520" s="10">
        <f t="shared" si="163"/>
        <v>41914.597916666666</v>
      </c>
      <c r="M3520">
        <f t="shared" si="164"/>
        <v>2014</v>
      </c>
      <c r="N3520" t="b">
        <v>0</v>
      </c>
      <c r="O3520">
        <v>33</v>
      </c>
      <c r="P3520" t="b">
        <v>1</v>
      </c>
      <c r="Q3520" t="s">
        <v>8269</v>
      </c>
    </row>
    <row r="3521" spans="1:17" ht="44.25" x14ac:dyDescent="0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0">
        <f t="shared" si="162"/>
        <v>42037.598958333328</v>
      </c>
      <c r="L3521" s="10">
        <f t="shared" si="163"/>
        <v>42067.598958333328</v>
      </c>
      <c r="M3521">
        <f t="shared" si="164"/>
        <v>2015</v>
      </c>
      <c r="N3521" t="b">
        <v>0</v>
      </c>
      <c r="O3521">
        <v>28</v>
      </c>
      <c r="P3521" t="b">
        <v>1</v>
      </c>
      <c r="Q3521" t="s">
        <v>8269</v>
      </c>
    </row>
    <row r="3522" spans="1:17" ht="44.25" x14ac:dyDescent="0.7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0">
        <f t="shared" si="162"/>
        <v>42227.824212962965</v>
      </c>
      <c r="L3522" s="10">
        <f t="shared" si="163"/>
        <v>42253.57430555555</v>
      </c>
      <c r="M3522">
        <f t="shared" si="164"/>
        <v>2015</v>
      </c>
      <c r="N3522" t="b">
        <v>0</v>
      </c>
      <c r="O3522">
        <v>21</v>
      </c>
      <c r="P3522" t="b">
        <v>1</v>
      </c>
      <c r="Q3522" t="s">
        <v>8269</v>
      </c>
    </row>
    <row r="3523" spans="1:17" ht="59" x14ac:dyDescent="0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0">
        <f t="shared" ref="K3523:K3586" si="165">(((J3523/60)/60)/24)+DATE(1970,1,1)</f>
        <v>41881.361342592594</v>
      </c>
      <c r="L3523" s="10">
        <f t="shared" ref="L3523:L3586" si="166">(((I3523/60)/60)/24)+DATE(1970,1,1)</f>
        <v>41911.361342592594</v>
      </c>
      <c r="M3523">
        <f t="shared" ref="M3523:M3586" si="167">YEAR(L3523)</f>
        <v>2014</v>
      </c>
      <c r="N3523" t="b">
        <v>0</v>
      </c>
      <c r="O3523">
        <v>13</v>
      </c>
      <c r="P3523" t="b">
        <v>1</v>
      </c>
      <c r="Q3523" t="s">
        <v>8269</v>
      </c>
    </row>
    <row r="3524" spans="1:17" ht="44.25" x14ac:dyDescent="0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0">
        <f t="shared" si="165"/>
        <v>42234.789884259255</v>
      </c>
      <c r="L3524" s="10">
        <f t="shared" si="166"/>
        <v>42262.420833333337</v>
      </c>
      <c r="M3524">
        <f t="shared" si="167"/>
        <v>2015</v>
      </c>
      <c r="N3524" t="b">
        <v>0</v>
      </c>
      <c r="O3524">
        <v>34</v>
      </c>
      <c r="P3524" t="b">
        <v>1</v>
      </c>
      <c r="Q3524" t="s">
        <v>8269</v>
      </c>
    </row>
    <row r="3525" spans="1:17" ht="44.25" x14ac:dyDescent="0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0">
        <f t="shared" si="165"/>
        <v>42581.397546296299</v>
      </c>
      <c r="L3525" s="10">
        <f t="shared" si="166"/>
        <v>42638.958333333328</v>
      </c>
      <c r="M3525">
        <f t="shared" si="167"/>
        <v>2016</v>
      </c>
      <c r="N3525" t="b">
        <v>0</v>
      </c>
      <c r="O3525">
        <v>80</v>
      </c>
      <c r="P3525" t="b">
        <v>1</v>
      </c>
      <c r="Q3525" t="s">
        <v>8269</v>
      </c>
    </row>
    <row r="3526" spans="1:17" ht="44.25" x14ac:dyDescent="0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0">
        <f t="shared" si="165"/>
        <v>41880.76357638889</v>
      </c>
      <c r="L3526" s="10">
        <f t="shared" si="166"/>
        <v>41895.166666666664</v>
      </c>
      <c r="M3526">
        <f t="shared" si="167"/>
        <v>2014</v>
      </c>
      <c r="N3526" t="b">
        <v>0</v>
      </c>
      <c r="O3526">
        <v>74</v>
      </c>
      <c r="P3526" t="b">
        <v>1</v>
      </c>
      <c r="Q3526" t="s">
        <v>8269</v>
      </c>
    </row>
    <row r="3527" spans="1:17" ht="44.25" x14ac:dyDescent="0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0">
        <f t="shared" si="165"/>
        <v>42214.6956712963</v>
      </c>
      <c r="L3527" s="10">
        <f t="shared" si="166"/>
        <v>42225.666666666672</v>
      </c>
      <c r="M3527">
        <f t="shared" si="167"/>
        <v>2015</v>
      </c>
      <c r="N3527" t="b">
        <v>0</v>
      </c>
      <c r="O3527">
        <v>7</v>
      </c>
      <c r="P3527" t="b">
        <v>1</v>
      </c>
      <c r="Q3527" t="s">
        <v>8269</v>
      </c>
    </row>
    <row r="3528" spans="1:17" ht="44.25" x14ac:dyDescent="0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0">
        <f t="shared" si="165"/>
        <v>42460.335312499999</v>
      </c>
      <c r="L3528" s="10">
        <f t="shared" si="166"/>
        <v>42488.249305555553</v>
      </c>
      <c r="M3528">
        <f t="shared" si="167"/>
        <v>2016</v>
      </c>
      <c r="N3528" t="b">
        <v>0</v>
      </c>
      <c r="O3528">
        <v>34</v>
      </c>
      <c r="P3528" t="b">
        <v>1</v>
      </c>
      <c r="Q3528" t="s">
        <v>8269</v>
      </c>
    </row>
    <row r="3529" spans="1:17" ht="44.25" x14ac:dyDescent="0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0">
        <f t="shared" si="165"/>
        <v>42167.023206018523</v>
      </c>
      <c r="L3529" s="10">
        <f t="shared" si="166"/>
        <v>42196.165972222225</v>
      </c>
      <c r="M3529">
        <f t="shared" si="167"/>
        <v>2015</v>
      </c>
      <c r="N3529" t="b">
        <v>0</v>
      </c>
      <c r="O3529">
        <v>86</v>
      </c>
      <c r="P3529" t="b">
        <v>1</v>
      </c>
      <c r="Q3529" t="s">
        <v>8269</v>
      </c>
    </row>
    <row r="3530" spans="1:17" ht="44.25" x14ac:dyDescent="0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0">
        <f t="shared" si="165"/>
        <v>42733.50136574074</v>
      </c>
      <c r="L3530" s="10">
        <f t="shared" si="166"/>
        <v>42753.50136574074</v>
      </c>
      <c r="M3530">
        <f t="shared" si="167"/>
        <v>2017</v>
      </c>
      <c r="N3530" t="b">
        <v>0</v>
      </c>
      <c r="O3530">
        <v>37</v>
      </c>
      <c r="P3530" t="b">
        <v>1</v>
      </c>
      <c r="Q3530" t="s">
        <v>8269</v>
      </c>
    </row>
    <row r="3531" spans="1:17" ht="59" x14ac:dyDescent="0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0">
        <f t="shared" si="165"/>
        <v>42177.761782407411</v>
      </c>
      <c r="L3531" s="10">
        <f t="shared" si="166"/>
        <v>42198.041666666672</v>
      </c>
      <c r="M3531">
        <f t="shared" si="167"/>
        <v>2015</v>
      </c>
      <c r="N3531" t="b">
        <v>0</v>
      </c>
      <c r="O3531">
        <v>18</v>
      </c>
      <c r="P3531" t="b">
        <v>1</v>
      </c>
      <c r="Q3531" t="s">
        <v>8269</v>
      </c>
    </row>
    <row r="3532" spans="1:17" ht="44.25" x14ac:dyDescent="0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0">
        <f t="shared" si="165"/>
        <v>42442.623344907406</v>
      </c>
      <c r="L3532" s="10">
        <f t="shared" si="166"/>
        <v>42470.833333333328</v>
      </c>
      <c r="M3532">
        <f t="shared" si="167"/>
        <v>2016</v>
      </c>
      <c r="N3532" t="b">
        <v>0</v>
      </c>
      <c r="O3532">
        <v>22</v>
      </c>
      <c r="P3532" t="b">
        <v>1</v>
      </c>
      <c r="Q3532" t="s">
        <v>8269</v>
      </c>
    </row>
    <row r="3533" spans="1:17" x14ac:dyDescent="0.7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0">
        <f t="shared" si="165"/>
        <v>42521.654328703706</v>
      </c>
      <c r="L3533" s="10">
        <f t="shared" si="166"/>
        <v>42551.654328703706</v>
      </c>
      <c r="M3533">
        <f t="shared" si="167"/>
        <v>2016</v>
      </c>
      <c r="N3533" t="b">
        <v>0</v>
      </c>
      <c r="O3533">
        <v>26</v>
      </c>
      <c r="P3533" t="b">
        <v>1</v>
      </c>
      <c r="Q3533" t="s">
        <v>8269</v>
      </c>
    </row>
    <row r="3534" spans="1:17" ht="59" x14ac:dyDescent="0.7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0">
        <f t="shared" si="165"/>
        <v>41884.599849537037</v>
      </c>
      <c r="L3534" s="10">
        <f t="shared" si="166"/>
        <v>41900.165972222225</v>
      </c>
      <c r="M3534">
        <f t="shared" si="167"/>
        <v>2014</v>
      </c>
      <c r="N3534" t="b">
        <v>0</v>
      </c>
      <c r="O3534">
        <v>27</v>
      </c>
      <c r="P3534" t="b">
        <v>1</v>
      </c>
      <c r="Q3534" t="s">
        <v>8269</v>
      </c>
    </row>
    <row r="3535" spans="1:17" ht="59" x14ac:dyDescent="0.7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0">
        <f t="shared" si="165"/>
        <v>42289.761192129634</v>
      </c>
      <c r="L3535" s="10">
        <f t="shared" si="166"/>
        <v>42319.802858796291</v>
      </c>
      <c r="M3535">
        <f t="shared" si="167"/>
        <v>2015</v>
      </c>
      <c r="N3535" t="b">
        <v>0</v>
      </c>
      <c r="O3535">
        <v>8</v>
      </c>
      <c r="P3535" t="b">
        <v>1</v>
      </c>
      <c r="Q3535" t="s">
        <v>8269</v>
      </c>
    </row>
    <row r="3536" spans="1:17" ht="44.25" x14ac:dyDescent="0.7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0">
        <f t="shared" si="165"/>
        <v>42243.6252662037</v>
      </c>
      <c r="L3536" s="10">
        <f t="shared" si="166"/>
        <v>42278.6252662037</v>
      </c>
      <c r="M3536">
        <f t="shared" si="167"/>
        <v>2015</v>
      </c>
      <c r="N3536" t="b">
        <v>0</v>
      </c>
      <c r="O3536">
        <v>204</v>
      </c>
      <c r="P3536" t="b">
        <v>1</v>
      </c>
      <c r="Q3536" t="s">
        <v>8269</v>
      </c>
    </row>
    <row r="3537" spans="1:17" ht="44.25" x14ac:dyDescent="0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0">
        <f t="shared" si="165"/>
        <v>42248.640162037031</v>
      </c>
      <c r="L3537" s="10">
        <f t="shared" si="166"/>
        <v>42279.75</v>
      </c>
      <c r="M3537">
        <f t="shared" si="167"/>
        <v>2015</v>
      </c>
      <c r="N3537" t="b">
        <v>0</v>
      </c>
      <c r="O3537">
        <v>46</v>
      </c>
      <c r="P3537" t="b">
        <v>1</v>
      </c>
      <c r="Q3537" t="s">
        <v>8269</v>
      </c>
    </row>
    <row r="3538" spans="1:17" ht="44.25" x14ac:dyDescent="0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0">
        <f t="shared" si="165"/>
        <v>42328.727141203708</v>
      </c>
      <c r="L3538" s="10">
        <f t="shared" si="166"/>
        <v>42358.499305555553</v>
      </c>
      <c r="M3538">
        <f t="shared" si="167"/>
        <v>2015</v>
      </c>
      <c r="N3538" t="b">
        <v>0</v>
      </c>
      <c r="O3538">
        <v>17</v>
      </c>
      <c r="P3538" t="b">
        <v>1</v>
      </c>
      <c r="Q3538" t="s">
        <v>8269</v>
      </c>
    </row>
    <row r="3539" spans="1:17" ht="44.25" x14ac:dyDescent="0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0">
        <f t="shared" si="165"/>
        <v>41923.354351851849</v>
      </c>
      <c r="L3539" s="10">
        <f t="shared" si="166"/>
        <v>41960.332638888889</v>
      </c>
      <c r="M3539">
        <f t="shared" si="167"/>
        <v>2014</v>
      </c>
      <c r="N3539" t="b">
        <v>0</v>
      </c>
      <c r="O3539">
        <v>28</v>
      </c>
      <c r="P3539" t="b">
        <v>1</v>
      </c>
      <c r="Q3539" t="s">
        <v>8269</v>
      </c>
    </row>
    <row r="3540" spans="1:17" ht="44.25" x14ac:dyDescent="0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0">
        <f t="shared" si="165"/>
        <v>42571.420601851853</v>
      </c>
      <c r="L3540" s="10">
        <f t="shared" si="166"/>
        <v>42599.420601851853</v>
      </c>
      <c r="M3540">
        <f t="shared" si="167"/>
        <v>2016</v>
      </c>
      <c r="N3540" t="b">
        <v>0</v>
      </c>
      <c r="O3540">
        <v>83</v>
      </c>
      <c r="P3540" t="b">
        <v>1</v>
      </c>
      <c r="Q3540" t="s">
        <v>8269</v>
      </c>
    </row>
    <row r="3541" spans="1:17" ht="44.25" x14ac:dyDescent="0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0">
        <f t="shared" si="165"/>
        <v>42600.756041666667</v>
      </c>
      <c r="L3541" s="10">
        <f t="shared" si="166"/>
        <v>42621.756041666667</v>
      </c>
      <c r="M3541">
        <f t="shared" si="167"/>
        <v>2016</v>
      </c>
      <c r="N3541" t="b">
        <v>0</v>
      </c>
      <c r="O3541">
        <v>13</v>
      </c>
      <c r="P3541" t="b">
        <v>1</v>
      </c>
      <c r="Q3541" t="s">
        <v>8269</v>
      </c>
    </row>
    <row r="3542" spans="1:17" ht="59" x14ac:dyDescent="0.7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0">
        <f t="shared" si="165"/>
        <v>42517.003368055557</v>
      </c>
      <c r="L3542" s="10">
        <f t="shared" si="166"/>
        <v>42547.003368055557</v>
      </c>
      <c r="M3542">
        <f t="shared" si="167"/>
        <v>2016</v>
      </c>
      <c r="N3542" t="b">
        <v>0</v>
      </c>
      <c r="O3542">
        <v>8</v>
      </c>
      <c r="P3542" t="b">
        <v>1</v>
      </c>
      <c r="Q3542" t="s">
        <v>8269</v>
      </c>
    </row>
    <row r="3543" spans="1:17" ht="44.25" x14ac:dyDescent="0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0">
        <f t="shared" si="165"/>
        <v>42222.730034722219</v>
      </c>
      <c r="L3543" s="10">
        <f t="shared" si="166"/>
        <v>42247.730034722219</v>
      </c>
      <c r="M3543">
        <f t="shared" si="167"/>
        <v>2015</v>
      </c>
      <c r="N3543" t="b">
        <v>0</v>
      </c>
      <c r="O3543">
        <v>32</v>
      </c>
      <c r="P3543" t="b">
        <v>1</v>
      </c>
      <c r="Q3543" t="s">
        <v>8269</v>
      </c>
    </row>
    <row r="3544" spans="1:17" ht="44.25" x14ac:dyDescent="0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0">
        <f t="shared" si="165"/>
        <v>41829.599791666667</v>
      </c>
      <c r="L3544" s="10">
        <f t="shared" si="166"/>
        <v>41889.599791666667</v>
      </c>
      <c r="M3544">
        <f t="shared" si="167"/>
        <v>2014</v>
      </c>
      <c r="N3544" t="b">
        <v>0</v>
      </c>
      <c r="O3544">
        <v>85</v>
      </c>
      <c r="P3544" t="b">
        <v>1</v>
      </c>
      <c r="Q3544" t="s">
        <v>8269</v>
      </c>
    </row>
    <row r="3545" spans="1:17" ht="44.25" x14ac:dyDescent="0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0">
        <f t="shared" si="165"/>
        <v>42150.755312499998</v>
      </c>
      <c r="L3545" s="10">
        <f t="shared" si="166"/>
        <v>42180.755312499998</v>
      </c>
      <c r="M3545">
        <f t="shared" si="167"/>
        <v>2015</v>
      </c>
      <c r="N3545" t="b">
        <v>0</v>
      </c>
      <c r="O3545">
        <v>29</v>
      </c>
      <c r="P3545" t="b">
        <v>1</v>
      </c>
      <c r="Q3545" t="s">
        <v>8269</v>
      </c>
    </row>
    <row r="3546" spans="1:17" ht="29.5" x14ac:dyDescent="0.7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0">
        <f t="shared" si="165"/>
        <v>42040.831678240742</v>
      </c>
      <c r="L3546" s="10">
        <f t="shared" si="166"/>
        <v>42070.831678240742</v>
      </c>
      <c r="M3546">
        <f t="shared" si="167"/>
        <v>2015</v>
      </c>
      <c r="N3546" t="b">
        <v>0</v>
      </c>
      <c r="O3546">
        <v>24</v>
      </c>
      <c r="P3546" t="b">
        <v>1</v>
      </c>
      <c r="Q3546" t="s">
        <v>8269</v>
      </c>
    </row>
    <row r="3547" spans="1:17" ht="44.25" x14ac:dyDescent="0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0">
        <f t="shared" si="165"/>
        <v>42075.807395833333</v>
      </c>
      <c r="L3547" s="10">
        <f t="shared" si="166"/>
        <v>42105.807395833333</v>
      </c>
      <c r="M3547">
        <f t="shared" si="167"/>
        <v>2015</v>
      </c>
      <c r="N3547" t="b">
        <v>0</v>
      </c>
      <c r="O3547">
        <v>8</v>
      </c>
      <c r="P3547" t="b">
        <v>1</v>
      </c>
      <c r="Q3547" t="s">
        <v>8269</v>
      </c>
    </row>
    <row r="3548" spans="1:17" ht="44.25" x14ac:dyDescent="0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0">
        <f t="shared" si="165"/>
        <v>42073.660694444443</v>
      </c>
      <c r="L3548" s="10">
        <f t="shared" si="166"/>
        <v>42095.165972222225</v>
      </c>
      <c r="M3548">
        <f t="shared" si="167"/>
        <v>2015</v>
      </c>
      <c r="N3548" t="b">
        <v>0</v>
      </c>
      <c r="O3548">
        <v>19</v>
      </c>
      <c r="P3548" t="b">
        <v>1</v>
      </c>
      <c r="Q3548" t="s">
        <v>8269</v>
      </c>
    </row>
    <row r="3549" spans="1:17" ht="44.25" x14ac:dyDescent="0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0">
        <f t="shared" si="165"/>
        <v>42480.078715277778</v>
      </c>
      <c r="L3549" s="10">
        <f t="shared" si="166"/>
        <v>42504.165972222225</v>
      </c>
      <c r="M3549">
        <f t="shared" si="167"/>
        <v>2016</v>
      </c>
      <c r="N3549" t="b">
        <v>0</v>
      </c>
      <c r="O3549">
        <v>336</v>
      </c>
      <c r="P3549" t="b">
        <v>1</v>
      </c>
      <c r="Q3549" t="s">
        <v>8269</v>
      </c>
    </row>
    <row r="3550" spans="1:17" ht="44.25" x14ac:dyDescent="0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0">
        <f t="shared" si="165"/>
        <v>42411.942291666666</v>
      </c>
      <c r="L3550" s="10">
        <f t="shared" si="166"/>
        <v>42434.041666666672</v>
      </c>
      <c r="M3550">
        <f t="shared" si="167"/>
        <v>2016</v>
      </c>
      <c r="N3550" t="b">
        <v>0</v>
      </c>
      <c r="O3550">
        <v>13</v>
      </c>
      <c r="P3550" t="b">
        <v>1</v>
      </c>
      <c r="Q3550" t="s">
        <v>8269</v>
      </c>
    </row>
    <row r="3551" spans="1:17" ht="44.25" x14ac:dyDescent="0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0">
        <f t="shared" si="165"/>
        <v>42223.394363425927</v>
      </c>
      <c r="L3551" s="10">
        <f t="shared" si="166"/>
        <v>42251.394363425927</v>
      </c>
      <c r="M3551">
        <f t="shared" si="167"/>
        <v>2015</v>
      </c>
      <c r="N3551" t="b">
        <v>0</v>
      </c>
      <c r="O3551">
        <v>42</v>
      </c>
      <c r="P3551" t="b">
        <v>1</v>
      </c>
      <c r="Q3551" t="s">
        <v>8269</v>
      </c>
    </row>
    <row r="3552" spans="1:17" ht="59" x14ac:dyDescent="0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0">
        <f t="shared" si="165"/>
        <v>42462.893495370372</v>
      </c>
      <c r="L3552" s="10">
        <f t="shared" si="166"/>
        <v>42492.893495370372</v>
      </c>
      <c r="M3552">
        <f t="shared" si="167"/>
        <v>2016</v>
      </c>
      <c r="N3552" t="b">
        <v>0</v>
      </c>
      <c r="O3552">
        <v>64</v>
      </c>
      <c r="P3552" t="b">
        <v>1</v>
      </c>
      <c r="Q3552" t="s">
        <v>8269</v>
      </c>
    </row>
    <row r="3553" spans="1:17" ht="44.25" x14ac:dyDescent="0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0">
        <f t="shared" si="165"/>
        <v>41753.515856481477</v>
      </c>
      <c r="L3553" s="10">
        <f t="shared" si="166"/>
        <v>41781.921527777777</v>
      </c>
      <c r="M3553">
        <f t="shared" si="167"/>
        <v>2014</v>
      </c>
      <c r="N3553" t="b">
        <v>0</v>
      </c>
      <c r="O3553">
        <v>25</v>
      </c>
      <c r="P3553" t="b">
        <v>1</v>
      </c>
      <c r="Q3553" t="s">
        <v>8269</v>
      </c>
    </row>
    <row r="3554" spans="1:17" ht="44.25" x14ac:dyDescent="0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0">
        <f t="shared" si="165"/>
        <v>41788.587083333332</v>
      </c>
      <c r="L3554" s="10">
        <f t="shared" si="166"/>
        <v>41818.587083333332</v>
      </c>
      <c r="M3554">
        <f t="shared" si="167"/>
        <v>2014</v>
      </c>
      <c r="N3554" t="b">
        <v>0</v>
      </c>
      <c r="O3554">
        <v>20</v>
      </c>
      <c r="P3554" t="b">
        <v>1</v>
      </c>
      <c r="Q3554" t="s">
        <v>8269</v>
      </c>
    </row>
    <row r="3555" spans="1:17" ht="44.25" x14ac:dyDescent="0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0">
        <f t="shared" si="165"/>
        <v>42196.028703703705</v>
      </c>
      <c r="L3555" s="10">
        <f t="shared" si="166"/>
        <v>42228</v>
      </c>
      <c r="M3555">
        <f t="shared" si="167"/>
        <v>2015</v>
      </c>
      <c r="N3555" t="b">
        <v>0</v>
      </c>
      <c r="O3555">
        <v>104</v>
      </c>
      <c r="P3555" t="b">
        <v>1</v>
      </c>
      <c r="Q3555" t="s">
        <v>8269</v>
      </c>
    </row>
    <row r="3556" spans="1:17" ht="44.25" x14ac:dyDescent="0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0">
        <f t="shared" si="165"/>
        <v>42016.050451388888</v>
      </c>
      <c r="L3556" s="10">
        <f t="shared" si="166"/>
        <v>42046.708333333328</v>
      </c>
      <c r="M3556">
        <f t="shared" si="167"/>
        <v>2015</v>
      </c>
      <c r="N3556" t="b">
        <v>0</v>
      </c>
      <c r="O3556">
        <v>53</v>
      </c>
      <c r="P3556" t="b">
        <v>1</v>
      </c>
      <c r="Q3556" t="s">
        <v>8269</v>
      </c>
    </row>
    <row r="3557" spans="1:17" ht="44.25" x14ac:dyDescent="0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0">
        <f t="shared" si="165"/>
        <v>42661.442060185189</v>
      </c>
      <c r="L3557" s="10">
        <f t="shared" si="166"/>
        <v>42691.483726851846</v>
      </c>
      <c r="M3557">
        <f t="shared" si="167"/>
        <v>2016</v>
      </c>
      <c r="N3557" t="b">
        <v>0</v>
      </c>
      <c r="O3557">
        <v>14</v>
      </c>
      <c r="P3557" t="b">
        <v>1</v>
      </c>
      <c r="Q3557" t="s">
        <v>8269</v>
      </c>
    </row>
    <row r="3558" spans="1:17" ht="59" x14ac:dyDescent="0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0">
        <f t="shared" si="165"/>
        <v>41808.649583333332</v>
      </c>
      <c r="L3558" s="10">
        <f t="shared" si="166"/>
        <v>41868.649583333332</v>
      </c>
      <c r="M3558">
        <f t="shared" si="167"/>
        <v>2014</v>
      </c>
      <c r="N3558" t="b">
        <v>0</v>
      </c>
      <c r="O3558">
        <v>20</v>
      </c>
      <c r="P3558" t="b">
        <v>1</v>
      </c>
      <c r="Q3558" t="s">
        <v>8269</v>
      </c>
    </row>
    <row r="3559" spans="1:17" ht="59" x14ac:dyDescent="0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0">
        <f t="shared" si="165"/>
        <v>41730.276747685188</v>
      </c>
      <c r="L3559" s="10">
        <f t="shared" si="166"/>
        <v>41764.276747685188</v>
      </c>
      <c r="M3559">
        <f t="shared" si="167"/>
        <v>2014</v>
      </c>
      <c r="N3559" t="b">
        <v>0</v>
      </c>
      <c r="O3559">
        <v>558</v>
      </c>
      <c r="P3559" t="b">
        <v>1</v>
      </c>
      <c r="Q3559" t="s">
        <v>8269</v>
      </c>
    </row>
    <row r="3560" spans="1:17" ht="44.25" x14ac:dyDescent="0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0">
        <f t="shared" si="165"/>
        <v>42139.816840277781</v>
      </c>
      <c r="L3560" s="10">
        <f t="shared" si="166"/>
        <v>42181.875</v>
      </c>
      <c r="M3560">
        <f t="shared" si="167"/>
        <v>2015</v>
      </c>
      <c r="N3560" t="b">
        <v>0</v>
      </c>
      <c r="O3560">
        <v>22</v>
      </c>
      <c r="P3560" t="b">
        <v>1</v>
      </c>
      <c r="Q3560" t="s">
        <v>8269</v>
      </c>
    </row>
    <row r="3561" spans="1:17" ht="59" x14ac:dyDescent="0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0">
        <f t="shared" si="165"/>
        <v>42194.096157407403</v>
      </c>
      <c r="L3561" s="10">
        <f t="shared" si="166"/>
        <v>42216.373611111107</v>
      </c>
      <c r="M3561">
        <f t="shared" si="167"/>
        <v>2015</v>
      </c>
      <c r="N3561" t="b">
        <v>0</v>
      </c>
      <c r="O3561">
        <v>24</v>
      </c>
      <c r="P3561" t="b">
        <v>1</v>
      </c>
      <c r="Q3561" t="s">
        <v>8269</v>
      </c>
    </row>
    <row r="3562" spans="1:17" ht="44.25" x14ac:dyDescent="0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0">
        <f t="shared" si="165"/>
        <v>42115.889652777783</v>
      </c>
      <c r="L3562" s="10">
        <f t="shared" si="166"/>
        <v>42151.114583333328</v>
      </c>
      <c r="M3562">
        <f t="shared" si="167"/>
        <v>2015</v>
      </c>
      <c r="N3562" t="b">
        <v>0</v>
      </c>
      <c r="O3562">
        <v>74</v>
      </c>
      <c r="P3562" t="b">
        <v>1</v>
      </c>
      <c r="Q3562" t="s">
        <v>8269</v>
      </c>
    </row>
    <row r="3563" spans="1:17" ht="103.25" x14ac:dyDescent="0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0">
        <f t="shared" si="165"/>
        <v>42203.680300925931</v>
      </c>
      <c r="L3563" s="10">
        <f t="shared" si="166"/>
        <v>42221.774999999994</v>
      </c>
      <c r="M3563">
        <f t="shared" si="167"/>
        <v>2015</v>
      </c>
      <c r="N3563" t="b">
        <v>0</v>
      </c>
      <c r="O3563">
        <v>54</v>
      </c>
      <c r="P3563" t="b">
        <v>1</v>
      </c>
      <c r="Q3563" t="s">
        <v>8269</v>
      </c>
    </row>
    <row r="3564" spans="1:17" ht="44.25" x14ac:dyDescent="0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0">
        <f t="shared" si="165"/>
        <v>42433.761886574073</v>
      </c>
      <c r="L3564" s="10">
        <f t="shared" si="166"/>
        <v>42442.916666666672</v>
      </c>
      <c r="M3564">
        <f t="shared" si="167"/>
        <v>2016</v>
      </c>
      <c r="N3564" t="b">
        <v>0</v>
      </c>
      <c r="O3564">
        <v>31</v>
      </c>
      <c r="P3564" t="b">
        <v>1</v>
      </c>
      <c r="Q3564" t="s">
        <v>8269</v>
      </c>
    </row>
    <row r="3565" spans="1:17" ht="44.25" x14ac:dyDescent="0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0">
        <f t="shared" si="165"/>
        <v>42555.671944444446</v>
      </c>
      <c r="L3565" s="10">
        <f t="shared" si="166"/>
        <v>42583.791666666672</v>
      </c>
      <c r="M3565">
        <f t="shared" si="167"/>
        <v>2016</v>
      </c>
      <c r="N3565" t="b">
        <v>0</v>
      </c>
      <c r="O3565">
        <v>25</v>
      </c>
      <c r="P3565" t="b">
        <v>1</v>
      </c>
      <c r="Q3565" t="s">
        <v>8269</v>
      </c>
    </row>
    <row r="3566" spans="1:17" ht="29.5" x14ac:dyDescent="0.7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0">
        <f t="shared" si="165"/>
        <v>42236.623252314821</v>
      </c>
      <c r="L3566" s="10">
        <f t="shared" si="166"/>
        <v>42282.666666666672</v>
      </c>
      <c r="M3566">
        <f t="shared" si="167"/>
        <v>2015</v>
      </c>
      <c r="N3566" t="b">
        <v>0</v>
      </c>
      <c r="O3566">
        <v>17</v>
      </c>
      <c r="P3566" t="b">
        <v>1</v>
      </c>
      <c r="Q3566" t="s">
        <v>8269</v>
      </c>
    </row>
    <row r="3567" spans="1:17" ht="44.25" x14ac:dyDescent="0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0">
        <f t="shared" si="165"/>
        <v>41974.743148148147</v>
      </c>
      <c r="L3567" s="10">
        <f t="shared" si="166"/>
        <v>42004.743148148147</v>
      </c>
      <c r="M3567">
        <f t="shared" si="167"/>
        <v>2014</v>
      </c>
      <c r="N3567" t="b">
        <v>0</v>
      </c>
      <c r="O3567">
        <v>12</v>
      </c>
      <c r="P3567" t="b">
        <v>1</v>
      </c>
      <c r="Q3567" t="s">
        <v>8269</v>
      </c>
    </row>
    <row r="3568" spans="1:17" ht="44.25" x14ac:dyDescent="0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0">
        <f t="shared" si="165"/>
        <v>41997.507905092592</v>
      </c>
      <c r="L3568" s="10">
        <f t="shared" si="166"/>
        <v>42027.507905092592</v>
      </c>
      <c r="M3568">
        <f t="shared" si="167"/>
        <v>2015</v>
      </c>
      <c r="N3568" t="b">
        <v>0</v>
      </c>
      <c r="O3568">
        <v>38</v>
      </c>
      <c r="P3568" t="b">
        <v>1</v>
      </c>
      <c r="Q3568" t="s">
        <v>8269</v>
      </c>
    </row>
    <row r="3569" spans="1:17" ht="44.25" x14ac:dyDescent="0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0">
        <f t="shared" si="165"/>
        <v>42135.810694444444</v>
      </c>
      <c r="L3569" s="10">
        <f t="shared" si="166"/>
        <v>42165.810694444444</v>
      </c>
      <c r="M3569">
        <f t="shared" si="167"/>
        <v>2015</v>
      </c>
      <c r="N3569" t="b">
        <v>0</v>
      </c>
      <c r="O3569">
        <v>41</v>
      </c>
      <c r="P3569" t="b">
        <v>1</v>
      </c>
      <c r="Q3569" t="s">
        <v>8269</v>
      </c>
    </row>
    <row r="3570" spans="1:17" ht="44.25" x14ac:dyDescent="0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0">
        <f t="shared" si="165"/>
        <v>41869.740671296298</v>
      </c>
      <c r="L3570" s="10">
        <f t="shared" si="166"/>
        <v>41899.740671296298</v>
      </c>
      <c r="M3570">
        <f t="shared" si="167"/>
        <v>2014</v>
      </c>
      <c r="N3570" t="b">
        <v>0</v>
      </c>
      <c r="O3570">
        <v>19</v>
      </c>
      <c r="P3570" t="b">
        <v>1</v>
      </c>
      <c r="Q3570" t="s">
        <v>8269</v>
      </c>
    </row>
    <row r="3571" spans="1:17" ht="44.25" x14ac:dyDescent="0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0">
        <f t="shared" si="165"/>
        <v>41982.688611111109</v>
      </c>
      <c r="L3571" s="10">
        <f t="shared" si="166"/>
        <v>42012.688611111109</v>
      </c>
      <c r="M3571">
        <f t="shared" si="167"/>
        <v>2015</v>
      </c>
      <c r="N3571" t="b">
        <v>0</v>
      </c>
      <c r="O3571">
        <v>41</v>
      </c>
      <c r="P3571" t="b">
        <v>1</v>
      </c>
      <c r="Q3571" t="s">
        <v>8269</v>
      </c>
    </row>
    <row r="3572" spans="1:17" ht="44.25" x14ac:dyDescent="0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0">
        <f t="shared" si="165"/>
        <v>41976.331979166673</v>
      </c>
      <c r="L3572" s="10">
        <f t="shared" si="166"/>
        <v>42004.291666666672</v>
      </c>
      <c r="M3572">
        <f t="shared" si="167"/>
        <v>2014</v>
      </c>
      <c r="N3572" t="b">
        <v>0</v>
      </c>
      <c r="O3572">
        <v>26</v>
      </c>
      <c r="P3572" t="b">
        <v>1</v>
      </c>
      <c r="Q3572" t="s">
        <v>8269</v>
      </c>
    </row>
    <row r="3573" spans="1:17" ht="44.25" x14ac:dyDescent="0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0">
        <f t="shared" si="165"/>
        <v>41912.858946759261</v>
      </c>
      <c r="L3573" s="10">
        <f t="shared" si="166"/>
        <v>41942.858946759261</v>
      </c>
      <c r="M3573">
        <f t="shared" si="167"/>
        <v>2014</v>
      </c>
      <c r="N3573" t="b">
        <v>0</v>
      </c>
      <c r="O3573">
        <v>25</v>
      </c>
      <c r="P3573" t="b">
        <v>1</v>
      </c>
      <c r="Q3573" t="s">
        <v>8269</v>
      </c>
    </row>
    <row r="3574" spans="1:17" ht="29.5" x14ac:dyDescent="0.7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0">
        <f t="shared" si="165"/>
        <v>42146.570393518516</v>
      </c>
      <c r="L3574" s="10">
        <f t="shared" si="166"/>
        <v>42176.570393518516</v>
      </c>
      <c r="M3574">
        <f t="shared" si="167"/>
        <v>2015</v>
      </c>
      <c r="N3574" t="b">
        <v>0</v>
      </c>
      <c r="O3574">
        <v>9</v>
      </c>
      <c r="P3574" t="b">
        <v>1</v>
      </c>
      <c r="Q3574" t="s">
        <v>8269</v>
      </c>
    </row>
    <row r="3575" spans="1:17" ht="44.25" x14ac:dyDescent="0.7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0">
        <f t="shared" si="165"/>
        <v>41921.375532407408</v>
      </c>
      <c r="L3575" s="10">
        <f t="shared" si="166"/>
        <v>41951.417199074072</v>
      </c>
      <c r="M3575">
        <f t="shared" si="167"/>
        <v>2014</v>
      </c>
      <c r="N3575" t="b">
        <v>0</v>
      </c>
      <c r="O3575">
        <v>78</v>
      </c>
      <c r="P3575" t="b">
        <v>1</v>
      </c>
      <c r="Q3575" t="s">
        <v>8269</v>
      </c>
    </row>
    <row r="3576" spans="1:17" ht="44.25" x14ac:dyDescent="0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0">
        <f t="shared" si="165"/>
        <v>41926.942685185182</v>
      </c>
      <c r="L3576" s="10">
        <f t="shared" si="166"/>
        <v>41956.984351851846</v>
      </c>
      <c r="M3576">
        <f t="shared" si="167"/>
        <v>2014</v>
      </c>
      <c r="N3576" t="b">
        <v>0</v>
      </c>
      <c r="O3576">
        <v>45</v>
      </c>
      <c r="P3576" t="b">
        <v>1</v>
      </c>
      <c r="Q3576" t="s">
        <v>8269</v>
      </c>
    </row>
    <row r="3577" spans="1:17" ht="44.25" x14ac:dyDescent="0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0">
        <f t="shared" si="165"/>
        <v>42561.783877314811</v>
      </c>
      <c r="L3577" s="10">
        <f t="shared" si="166"/>
        <v>42593.165972222225</v>
      </c>
      <c r="M3577">
        <f t="shared" si="167"/>
        <v>2016</v>
      </c>
      <c r="N3577" t="b">
        <v>0</v>
      </c>
      <c r="O3577">
        <v>102</v>
      </c>
      <c r="P3577" t="b">
        <v>1</v>
      </c>
      <c r="Q3577" t="s">
        <v>8269</v>
      </c>
    </row>
    <row r="3578" spans="1:17" ht="44.25" x14ac:dyDescent="0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0">
        <f t="shared" si="165"/>
        <v>42649.54923611111</v>
      </c>
      <c r="L3578" s="10">
        <f t="shared" si="166"/>
        <v>42709.590902777782</v>
      </c>
      <c r="M3578">
        <f t="shared" si="167"/>
        <v>2016</v>
      </c>
      <c r="N3578" t="b">
        <v>0</v>
      </c>
      <c r="O3578">
        <v>5</v>
      </c>
      <c r="P3578" t="b">
        <v>1</v>
      </c>
      <c r="Q3578" t="s">
        <v>8269</v>
      </c>
    </row>
    <row r="3579" spans="1:17" ht="44.25" x14ac:dyDescent="0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0">
        <f t="shared" si="165"/>
        <v>42093.786840277782</v>
      </c>
      <c r="L3579" s="10">
        <f t="shared" si="166"/>
        <v>42120.26944444445</v>
      </c>
      <c r="M3579">
        <f t="shared" si="167"/>
        <v>2015</v>
      </c>
      <c r="N3579" t="b">
        <v>0</v>
      </c>
      <c r="O3579">
        <v>27</v>
      </c>
      <c r="P3579" t="b">
        <v>1</v>
      </c>
      <c r="Q3579" t="s">
        <v>8269</v>
      </c>
    </row>
    <row r="3580" spans="1:17" ht="44.25" x14ac:dyDescent="0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0">
        <f t="shared" si="165"/>
        <v>42460.733530092592</v>
      </c>
      <c r="L3580" s="10">
        <f t="shared" si="166"/>
        <v>42490.733530092592</v>
      </c>
      <c r="M3580">
        <f t="shared" si="167"/>
        <v>2016</v>
      </c>
      <c r="N3580" t="b">
        <v>0</v>
      </c>
      <c r="O3580">
        <v>37</v>
      </c>
      <c r="P3580" t="b">
        <v>1</v>
      </c>
      <c r="Q3580" t="s">
        <v>8269</v>
      </c>
    </row>
    <row r="3581" spans="1:17" ht="44.25" x14ac:dyDescent="0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0">
        <f t="shared" si="165"/>
        <v>42430.762222222227</v>
      </c>
      <c r="L3581" s="10">
        <f t="shared" si="166"/>
        <v>42460.720555555556</v>
      </c>
      <c r="M3581">
        <f t="shared" si="167"/>
        <v>2016</v>
      </c>
      <c r="N3581" t="b">
        <v>0</v>
      </c>
      <c r="O3581">
        <v>14</v>
      </c>
      <c r="P3581" t="b">
        <v>1</v>
      </c>
      <c r="Q3581" t="s">
        <v>8269</v>
      </c>
    </row>
    <row r="3582" spans="1:17" ht="44.25" x14ac:dyDescent="0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0">
        <f t="shared" si="165"/>
        <v>42026.176180555558</v>
      </c>
      <c r="L3582" s="10">
        <f t="shared" si="166"/>
        <v>42064.207638888889</v>
      </c>
      <c r="M3582">
        <f t="shared" si="167"/>
        <v>2015</v>
      </c>
      <c r="N3582" t="b">
        <v>0</v>
      </c>
      <c r="O3582">
        <v>27</v>
      </c>
      <c r="P3582" t="b">
        <v>1</v>
      </c>
      <c r="Q3582" t="s">
        <v>8269</v>
      </c>
    </row>
    <row r="3583" spans="1:17" ht="44.25" x14ac:dyDescent="0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0">
        <f t="shared" si="165"/>
        <v>41836.471180555556</v>
      </c>
      <c r="L3583" s="10">
        <f t="shared" si="166"/>
        <v>41850.471180555556</v>
      </c>
      <c r="M3583">
        <f t="shared" si="167"/>
        <v>2014</v>
      </c>
      <c r="N3583" t="b">
        <v>0</v>
      </c>
      <c r="O3583">
        <v>45</v>
      </c>
      <c r="P3583" t="b">
        <v>1</v>
      </c>
      <c r="Q3583" t="s">
        <v>8269</v>
      </c>
    </row>
    <row r="3584" spans="1:17" ht="44.25" x14ac:dyDescent="0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0">
        <f t="shared" si="165"/>
        <v>42451.095856481479</v>
      </c>
      <c r="L3584" s="10">
        <f t="shared" si="166"/>
        <v>42465.095856481479</v>
      </c>
      <c r="M3584">
        <f t="shared" si="167"/>
        <v>2016</v>
      </c>
      <c r="N3584" t="b">
        <v>0</v>
      </c>
      <c r="O3584">
        <v>49</v>
      </c>
      <c r="P3584" t="b">
        <v>1</v>
      </c>
      <c r="Q3584" t="s">
        <v>8269</v>
      </c>
    </row>
    <row r="3585" spans="1:17" ht="44.25" x14ac:dyDescent="0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0">
        <f t="shared" si="165"/>
        <v>42418.425983796296</v>
      </c>
      <c r="L3585" s="10">
        <f t="shared" si="166"/>
        <v>42478.384317129632</v>
      </c>
      <c r="M3585">
        <f t="shared" si="167"/>
        <v>2016</v>
      </c>
      <c r="N3585" t="b">
        <v>0</v>
      </c>
      <c r="O3585">
        <v>24</v>
      </c>
      <c r="P3585" t="b">
        <v>1</v>
      </c>
      <c r="Q3585" t="s">
        <v>8269</v>
      </c>
    </row>
    <row r="3586" spans="1:17" ht="88.5" x14ac:dyDescent="0.7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0">
        <f t="shared" si="165"/>
        <v>42168.316481481481</v>
      </c>
      <c r="L3586" s="10">
        <f t="shared" si="166"/>
        <v>42198.316481481481</v>
      </c>
      <c r="M3586">
        <f t="shared" si="167"/>
        <v>2015</v>
      </c>
      <c r="N3586" t="b">
        <v>0</v>
      </c>
      <c r="O3586">
        <v>112</v>
      </c>
      <c r="P3586" t="b">
        <v>1</v>
      </c>
      <c r="Q3586" t="s">
        <v>8269</v>
      </c>
    </row>
    <row r="3587" spans="1:17" ht="44.25" x14ac:dyDescent="0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0">
        <f t="shared" ref="K3587:K3650" si="168">(((J3587/60)/60)/24)+DATE(1970,1,1)</f>
        <v>41964.716319444444</v>
      </c>
      <c r="L3587" s="10">
        <f t="shared" ref="L3587:L3650" si="169">(((I3587/60)/60)/24)+DATE(1970,1,1)</f>
        <v>41994.716319444444</v>
      </c>
      <c r="M3587">
        <f t="shared" ref="M3587:M3650" si="170">YEAR(L3587)</f>
        <v>2014</v>
      </c>
      <c r="N3587" t="b">
        <v>0</v>
      </c>
      <c r="O3587">
        <v>23</v>
      </c>
      <c r="P3587" t="b">
        <v>1</v>
      </c>
      <c r="Q3587" t="s">
        <v>8269</v>
      </c>
    </row>
    <row r="3588" spans="1:17" x14ac:dyDescent="0.7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0">
        <f t="shared" si="168"/>
        <v>42576.697569444441</v>
      </c>
      <c r="L3588" s="10">
        <f t="shared" si="169"/>
        <v>42636.697569444441</v>
      </c>
      <c r="M3588">
        <f t="shared" si="170"/>
        <v>2016</v>
      </c>
      <c r="N3588" t="b">
        <v>0</v>
      </c>
      <c r="O3588">
        <v>54</v>
      </c>
      <c r="P3588" t="b">
        <v>1</v>
      </c>
      <c r="Q3588" t="s">
        <v>8269</v>
      </c>
    </row>
    <row r="3589" spans="1:17" ht="44.25" x14ac:dyDescent="0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0">
        <f t="shared" si="168"/>
        <v>42503.539976851855</v>
      </c>
      <c r="L3589" s="10">
        <f t="shared" si="169"/>
        <v>42548.791666666672</v>
      </c>
      <c r="M3589">
        <f t="shared" si="170"/>
        <v>2016</v>
      </c>
      <c r="N3589" t="b">
        <v>0</v>
      </c>
      <c r="O3589">
        <v>28</v>
      </c>
      <c r="P3589" t="b">
        <v>1</v>
      </c>
      <c r="Q3589" t="s">
        <v>8269</v>
      </c>
    </row>
    <row r="3590" spans="1:17" ht="44.25" x14ac:dyDescent="0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0">
        <f t="shared" si="168"/>
        <v>42101.828819444447</v>
      </c>
      <c r="L3590" s="10">
        <f t="shared" si="169"/>
        <v>42123.958333333328</v>
      </c>
      <c r="M3590">
        <f t="shared" si="170"/>
        <v>2015</v>
      </c>
      <c r="N3590" t="b">
        <v>0</v>
      </c>
      <c r="O3590">
        <v>11</v>
      </c>
      <c r="P3590" t="b">
        <v>1</v>
      </c>
      <c r="Q3590" t="s">
        <v>8269</v>
      </c>
    </row>
    <row r="3591" spans="1:17" ht="44.25" x14ac:dyDescent="0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0">
        <f t="shared" si="168"/>
        <v>42125.647534722222</v>
      </c>
      <c r="L3591" s="10">
        <f t="shared" si="169"/>
        <v>42150.647534722222</v>
      </c>
      <c r="M3591">
        <f t="shared" si="170"/>
        <v>2015</v>
      </c>
      <c r="N3591" t="b">
        <v>0</v>
      </c>
      <c r="O3591">
        <v>62</v>
      </c>
      <c r="P3591" t="b">
        <v>1</v>
      </c>
      <c r="Q3591" t="s">
        <v>8269</v>
      </c>
    </row>
    <row r="3592" spans="1:17" ht="44.25" x14ac:dyDescent="0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0">
        <f t="shared" si="168"/>
        <v>41902.333726851852</v>
      </c>
      <c r="L3592" s="10">
        <f t="shared" si="169"/>
        <v>41932.333726851852</v>
      </c>
      <c r="M3592">
        <f t="shared" si="170"/>
        <v>2014</v>
      </c>
      <c r="N3592" t="b">
        <v>0</v>
      </c>
      <c r="O3592">
        <v>73</v>
      </c>
      <c r="P3592" t="b">
        <v>1</v>
      </c>
      <c r="Q3592" t="s">
        <v>8269</v>
      </c>
    </row>
    <row r="3593" spans="1:17" ht="44.25" x14ac:dyDescent="0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0">
        <f t="shared" si="168"/>
        <v>42003.948425925926</v>
      </c>
      <c r="L3593" s="10">
        <f t="shared" si="169"/>
        <v>42028.207638888889</v>
      </c>
      <c r="M3593">
        <f t="shared" si="170"/>
        <v>2015</v>
      </c>
      <c r="N3593" t="b">
        <v>0</v>
      </c>
      <c r="O3593">
        <v>18</v>
      </c>
      <c r="P3593" t="b">
        <v>1</v>
      </c>
      <c r="Q3593" t="s">
        <v>8269</v>
      </c>
    </row>
    <row r="3594" spans="1:17" ht="44.25" x14ac:dyDescent="0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0">
        <f t="shared" si="168"/>
        <v>41988.829942129625</v>
      </c>
      <c r="L3594" s="10">
        <f t="shared" si="169"/>
        <v>42046.207638888889</v>
      </c>
      <c r="M3594">
        <f t="shared" si="170"/>
        <v>2015</v>
      </c>
      <c r="N3594" t="b">
        <v>0</v>
      </c>
      <c r="O3594">
        <v>35</v>
      </c>
      <c r="P3594" t="b">
        <v>1</v>
      </c>
      <c r="Q3594" t="s">
        <v>8269</v>
      </c>
    </row>
    <row r="3595" spans="1:17" ht="44.25" x14ac:dyDescent="0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0">
        <f t="shared" si="168"/>
        <v>41974.898599537039</v>
      </c>
      <c r="L3595" s="10">
        <f t="shared" si="169"/>
        <v>42009.851388888885</v>
      </c>
      <c r="M3595">
        <f t="shared" si="170"/>
        <v>2015</v>
      </c>
      <c r="N3595" t="b">
        <v>0</v>
      </c>
      <c r="O3595">
        <v>43</v>
      </c>
      <c r="P3595" t="b">
        <v>1</v>
      </c>
      <c r="Q3595" t="s">
        <v>8269</v>
      </c>
    </row>
    <row r="3596" spans="1:17" ht="59" x14ac:dyDescent="0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0">
        <f t="shared" si="168"/>
        <v>42592.066921296297</v>
      </c>
      <c r="L3596" s="10">
        <f t="shared" si="169"/>
        <v>42617.066921296297</v>
      </c>
      <c r="M3596">
        <f t="shared" si="170"/>
        <v>2016</v>
      </c>
      <c r="N3596" t="b">
        <v>0</v>
      </c>
      <c r="O3596">
        <v>36</v>
      </c>
      <c r="P3596" t="b">
        <v>1</v>
      </c>
      <c r="Q3596" t="s">
        <v>8269</v>
      </c>
    </row>
    <row r="3597" spans="1:17" ht="29.5" x14ac:dyDescent="0.7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0">
        <f t="shared" si="168"/>
        <v>42050.008368055554</v>
      </c>
      <c r="L3597" s="10">
        <f t="shared" si="169"/>
        <v>42076.290972222225</v>
      </c>
      <c r="M3597">
        <f t="shared" si="170"/>
        <v>2015</v>
      </c>
      <c r="N3597" t="b">
        <v>0</v>
      </c>
      <c r="O3597">
        <v>62</v>
      </c>
      <c r="P3597" t="b">
        <v>1</v>
      </c>
      <c r="Q3597" t="s">
        <v>8269</v>
      </c>
    </row>
    <row r="3598" spans="1:17" ht="44.25" x14ac:dyDescent="0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0">
        <f t="shared" si="168"/>
        <v>41856.715069444443</v>
      </c>
      <c r="L3598" s="10">
        <f t="shared" si="169"/>
        <v>41877.715069444443</v>
      </c>
      <c r="M3598">
        <f t="shared" si="170"/>
        <v>2014</v>
      </c>
      <c r="N3598" t="b">
        <v>0</v>
      </c>
      <c r="O3598">
        <v>15</v>
      </c>
      <c r="P3598" t="b">
        <v>1</v>
      </c>
      <c r="Q3598" t="s">
        <v>8269</v>
      </c>
    </row>
    <row r="3599" spans="1:17" ht="29.5" x14ac:dyDescent="0.7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0">
        <f t="shared" si="168"/>
        <v>42417.585532407407</v>
      </c>
      <c r="L3599" s="10">
        <f t="shared" si="169"/>
        <v>42432.249305555553</v>
      </c>
      <c r="M3599">
        <f t="shared" si="170"/>
        <v>2016</v>
      </c>
      <c r="N3599" t="b">
        <v>0</v>
      </c>
      <c r="O3599">
        <v>33</v>
      </c>
      <c r="P3599" t="b">
        <v>1</v>
      </c>
      <c r="Q3599" t="s">
        <v>8269</v>
      </c>
    </row>
    <row r="3600" spans="1:17" ht="44.25" x14ac:dyDescent="0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0">
        <f t="shared" si="168"/>
        <v>41866.79886574074</v>
      </c>
      <c r="L3600" s="10">
        <f t="shared" si="169"/>
        <v>41885.207638888889</v>
      </c>
      <c r="M3600">
        <f t="shared" si="170"/>
        <v>2014</v>
      </c>
      <c r="N3600" t="b">
        <v>0</v>
      </c>
      <c r="O3600">
        <v>27</v>
      </c>
      <c r="P3600" t="b">
        <v>1</v>
      </c>
      <c r="Q3600" t="s">
        <v>8269</v>
      </c>
    </row>
    <row r="3601" spans="1:17" ht="44.25" x14ac:dyDescent="0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0">
        <f t="shared" si="168"/>
        <v>42220.79487268519</v>
      </c>
      <c r="L3601" s="10">
        <f t="shared" si="169"/>
        <v>42246</v>
      </c>
      <c r="M3601">
        <f t="shared" si="170"/>
        <v>2015</v>
      </c>
      <c r="N3601" t="b">
        <v>0</v>
      </c>
      <c r="O3601">
        <v>17</v>
      </c>
      <c r="P3601" t="b">
        <v>1</v>
      </c>
      <c r="Q3601" t="s">
        <v>8269</v>
      </c>
    </row>
    <row r="3602" spans="1:17" ht="29.5" x14ac:dyDescent="0.7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0">
        <f t="shared" si="168"/>
        <v>42628.849120370374</v>
      </c>
      <c r="L3602" s="10">
        <f t="shared" si="169"/>
        <v>42656.849120370374</v>
      </c>
      <c r="M3602">
        <f t="shared" si="170"/>
        <v>2016</v>
      </c>
      <c r="N3602" t="b">
        <v>0</v>
      </c>
      <c r="O3602">
        <v>4</v>
      </c>
      <c r="P3602" t="b">
        <v>1</v>
      </c>
      <c r="Q3602" t="s">
        <v>8269</v>
      </c>
    </row>
    <row r="3603" spans="1:17" ht="44.25" x14ac:dyDescent="0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0">
        <f t="shared" si="168"/>
        <v>41990.99863425926</v>
      </c>
      <c r="L3603" s="10">
        <f t="shared" si="169"/>
        <v>42020.99863425926</v>
      </c>
      <c r="M3603">
        <f t="shared" si="170"/>
        <v>2015</v>
      </c>
      <c r="N3603" t="b">
        <v>0</v>
      </c>
      <c r="O3603">
        <v>53</v>
      </c>
      <c r="P3603" t="b">
        <v>1</v>
      </c>
      <c r="Q3603" t="s">
        <v>8269</v>
      </c>
    </row>
    <row r="3604" spans="1:17" ht="59" x14ac:dyDescent="0.7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0">
        <f t="shared" si="168"/>
        <v>42447.894432870366</v>
      </c>
      <c r="L3604" s="10">
        <f t="shared" si="169"/>
        <v>42507.894432870366</v>
      </c>
      <c r="M3604">
        <f t="shared" si="170"/>
        <v>2016</v>
      </c>
      <c r="N3604" t="b">
        <v>0</v>
      </c>
      <c r="O3604">
        <v>49</v>
      </c>
      <c r="P3604" t="b">
        <v>1</v>
      </c>
      <c r="Q3604" t="s">
        <v>8269</v>
      </c>
    </row>
    <row r="3605" spans="1:17" ht="44.25" x14ac:dyDescent="0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0">
        <f t="shared" si="168"/>
        <v>42283.864351851851</v>
      </c>
      <c r="L3605" s="10">
        <f t="shared" si="169"/>
        <v>42313.906018518523</v>
      </c>
      <c r="M3605">
        <f t="shared" si="170"/>
        <v>2015</v>
      </c>
      <c r="N3605" t="b">
        <v>0</v>
      </c>
      <c r="O3605">
        <v>57</v>
      </c>
      <c r="P3605" t="b">
        <v>1</v>
      </c>
      <c r="Q3605" t="s">
        <v>8269</v>
      </c>
    </row>
    <row r="3606" spans="1:17" ht="44.25" x14ac:dyDescent="0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0">
        <f t="shared" si="168"/>
        <v>42483.015694444446</v>
      </c>
      <c r="L3606" s="10">
        <f t="shared" si="169"/>
        <v>42489.290972222225</v>
      </c>
      <c r="M3606">
        <f t="shared" si="170"/>
        <v>2016</v>
      </c>
      <c r="N3606" t="b">
        <v>0</v>
      </c>
      <c r="O3606">
        <v>69</v>
      </c>
      <c r="P3606" t="b">
        <v>1</v>
      </c>
      <c r="Q3606" t="s">
        <v>8269</v>
      </c>
    </row>
    <row r="3607" spans="1:17" ht="59" x14ac:dyDescent="0.7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0">
        <f t="shared" si="168"/>
        <v>42383.793124999997</v>
      </c>
      <c r="L3607" s="10">
        <f t="shared" si="169"/>
        <v>42413.793124999997</v>
      </c>
      <c r="M3607">
        <f t="shared" si="170"/>
        <v>2016</v>
      </c>
      <c r="N3607" t="b">
        <v>0</v>
      </c>
      <c r="O3607">
        <v>15</v>
      </c>
      <c r="P3607" t="b">
        <v>1</v>
      </c>
      <c r="Q3607" t="s">
        <v>8269</v>
      </c>
    </row>
    <row r="3608" spans="1:17" ht="44.25" x14ac:dyDescent="0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0">
        <f t="shared" si="168"/>
        <v>42566.604826388888</v>
      </c>
      <c r="L3608" s="10">
        <f t="shared" si="169"/>
        <v>42596.604826388888</v>
      </c>
      <c r="M3608">
        <f t="shared" si="170"/>
        <v>2016</v>
      </c>
      <c r="N3608" t="b">
        <v>0</v>
      </c>
      <c r="O3608">
        <v>64</v>
      </c>
      <c r="P3608" t="b">
        <v>1</v>
      </c>
      <c r="Q3608" t="s">
        <v>8269</v>
      </c>
    </row>
    <row r="3609" spans="1:17" ht="29.5" x14ac:dyDescent="0.7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0">
        <f t="shared" si="168"/>
        <v>42338.963912037041</v>
      </c>
      <c r="L3609" s="10">
        <f t="shared" si="169"/>
        <v>42353</v>
      </c>
      <c r="M3609">
        <f t="shared" si="170"/>
        <v>2015</v>
      </c>
      <c r="N3609" t="b">
        <v>0</v>
      </c>
      <c r="O3609">
        <v>20</v>
      </c>
      <c r="P3609" t="b">
        <v>1</v>
      </c>
      <c r="Q3609" t="s">
        <v>8269</v>
      </c>
    </row>
    <row r="3610" spans="1:17" ht="44.25" x14ac:dyDescent="0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0">
        <f t="shared" si="168"/>
        <v>42506.709375000006</v>
      </c>
      <c r="L3610" s="10">
        <f t="shared" si="169"/>
        <v>42538.583333333328</v>
      </c>
      <c r="M3610">
        <f t="shared" si="170"/>
        <v>2016</v>
      </c>
      <c r="N3610" t="b">
        <v>0</v>
      </c>
      <c r="O3610">
        <v>27</v>
      </c>
      <c r="P3610" t="b">
        <v>1</v>
      </c>
      <c r="Q3610" t="s">
        <v>8269</v>
      </c>
    </row>
    <row r="3611" spans="1:17" ht="44.25" x14ac:dyDescent="0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0">
        <f t="shared" si="168"/>
        <v>42429.991724537031</v>
      </c>
      <c r="L3611" s="10">
        <f t="shared" si="169"/>
        <v>42459.950057870374</v>
      </c>
      <c r="M3611">
        <f t="shared" si="170"/>
        <v>2016</v>
      </c>
      <c r="N3611" t="b">
        <v>0</v>
      </c>
      <c r="O3611">
        <v>21</v>
      </c>
      <c r="P3611" t="b">
        <v>1</v>
      </c>
      <c r="Q3611" t="s">
        <v>8269</v>
      </c>
    </row>
    <row r="3612" spans="1:17" ht="44.25" x14ac:dyDescent="0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0">
        <f t="shared" si="168"/>
        <v>42203.432129629626</v>
      </c>
      <c r="L3612" s="10">
        <f t="shared" si="169"/>
        <v>42233.432129629626</v>
      </c>
      <c r="M3612">
        <f t="shared" si="170"/>
        <v>2015</v>
      </c>
      <c r="N3612" t="b">
        <v>0</v>
      </c>
      <c r="O3612">
        <v>31</v>
      </c>
      <c r="P3612" t="b">
        <v>1</v>
      </c>
      <c r="Q3612" t="s">
        <v>8269</v>
      </c>
    </row>
    <row r="3613" spans="1:17" ht="44.25" x14ac:dyDescent="0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0">
        <f t="shared" si="168"/>
        <v>42072.370381944449</v>
      </c>
      <c r="L3613" s="10">
        <f t="shared" si="169"/>
        <v>42102.370381944449</v>
      </c>
      <c r="M3613">
        <f t="shared" si="170"/>
        <v>2015</v>
      </c>
      <c r="N3613" t="b">
        <v>0</v>
      </c>
      <c r="O3613">
        <v>51</v>
      </c>
      <c r="P3613" t="b">
        <v>1</v>
      </c>
      <c r="Q3613" t="s">
        <v>8269</v>
      </c>
    </row>
    <row r="3614" spans="1:17" ht="44.25" x14ac:dyDescent="0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0">
        <f t="shared" si="168"/>
        <v>41789.726979166669</v>
      </c>
      <c r="L3614" s="10">
        <f t="shared" si="169"/>
        <v>41799.726979166669</v>
      </c>
      <c r="M3614">
        <f t="shared" si="170"/>
        <v>2014</v>
      </c>
      <c r="N3614" t="b">
        <v>0</v>
      </c>
      <c r="O3614">
        <v>57</v>
      </c>
      <c r="P3614" t="b">
        <v>1</v>
      </c>
      <c r="Q3614" t="s">
        <v>8269</v>
      </c>
    </row>
    <row r="3615" spans="1:17" ht="44.25" x14ac:dyDescent="0.7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0">
        <f t="shared" si="168"/>
        <v>41788.58997685185</v>
      </c>
      <c r="L3615" s="10">
        <f t="shared" si="169"/>
        <v>41818.58997685185</v>
      </c>
      <c r="M3615">
        <f t="shared" si="170"/>
        <v>2014</v>
      </c>
      <c r="N3615" t="b">
        <v>0</v>
      </c>
      <c r="O3615">
        <v>20</v>
      </c>
      <c r="P3615" t="b">
        <v>1</v>
      </c>
      <c r="Q3615" t="s">
        <v>8269</v>
      </c>
    </row>
    <row r="3616" spans="1:17" ht="44.25" x14ac:dyDescent="0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0">
        <f t="shared" si="168"/>
        <v>42144.041851851856</v>
      </c>
      <c r="L3616" s="10">
        <f t="shared" si="169"/>
        <v>42174.041851851856</v>
      </c>
      <c r="M3616">
        <f t="shared" si="170"/>
        <v>2015</v>
      </c>
      <c r="N3616" t="b">
        <v>0</v>
      </c>
      <c r="O3616">
        <v>71</v>
      </c>
      <c r="P3616" t="b">
        <v>1</v>
      </c>
      <c r="Q3616" t="s">
        <v>8269</v>
      </c>
    </row>
    <row r="3617" spans="1:17" ht="44.25" x14ac:dyDescent="0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0">
        <f t="shared" si="168"/>
        <v>42318.593703703707</v>
      </c>
      <c r="L3617" s="10">
        <f t="shared" si="169"/>
        <v>42348.593703703707</v>
      </c>
      <c r="M3617">
        <f t="shared" si="170"/>
        <v>2015</v>
      </c>
      <c r="N3617" t="b">
        <v>0</v>
      </c>
      <c r="O3617">
        <v>72</v>
      </c>
      <c r="P3617" t="b">
        <v>1</v>
      </c>
      <c r="Q3617" t="s">
        <v>8269</v>
      </c>
    </row>
    <row r="3618" spans="1:17" ht="44.25" x14ac:dyDescent="0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0">
        <f t="shared" si="168"/>
        <v>42052.949814814812</v>
      </c>
      <c r="L3618" s="10">
        <f t="shared" si="169"/>
        <v>42082.908148148148</v>
      </c>
      <c r="M3618">
        <f t="shared" si="170"/>
        <v>2015</v>
      </c>
      <c r="N3618" t="b">
        <v>0</v>
      </c>
      <c r="O3618">
        <v>45</v>
      </c>
      <c r="P3618" t="b">
        <v>1</v>
      </c>
      <c r="Q3618" t="s">
        <v>8269</v>
      </c>
    </row>
    <row r="3619" spans="1:17" ht="44.25" x14ac:dyDescent="0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0">
        <f t="shared" si="168"/>
        <v>42779.610289351855</v>
      </c>
      <c r="L3619" s="10">
        <f t="shared" si="169"/>
        <v>42794</v>
      </c>
      <c r="M3619">
        <f t="shared" si="170"/>
        <v>2017</v>
      </c>
      <c r="N3619" t="b">
        <v>0</v>
      </c>
      <c r="O3619">
        <v>51</v>
      </c>
      <c r="P3619" t="b">
        <v>1</v>
      </c>
      <c r="Q3619" t="s">
        <v>8269</v>
      </c>
    </row>
    <row r="3620" spans="1:17" ht="44.25" x14ac:dyDescent="0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0">
        <f t="shared" si="168"/>
        <v>42128.627893518518</v>
      </c>
      <c r="L3620" s="10">
        <f t="shared" si="169"/>
        <v>42158.627893518518</v>
      </c>
      <c r="M3620">
        <f t="shared" si="170"/>
        <v>2015</v>
      </c>
      <c r="N3620" t="b">
        <v>0</v>
      </c>
      <c r="O3620">
        <v>56</v>
      </c>
      <c r="P3620" t="b">
        <v>1</v>
      </c>
      <c r="Q3620" t="s">
        <v>8269</v>
      </c>
    </row>
    <row r="3621" spans="1:17" ht="44.25" x14ac:dyDescent="0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0">
        <f t="shared" si="168"/>
        <v>42661.132245370376</v>
      </c>
      <c r="L3621" s="10">
        <f t="shared" si="169"/>
        <v>42693.916666666672</v>
      </c>
      <c r="M3621">
        <f t="shared" si="170"/>
        <v>2016</v>
      </c>
      <c r="N3621" t="b">
        <v>0</v>
      </c>
      <c r="O3621">
        <v>17</v>
      </c>
      <c r="P3621" t="b">
        <v>1</v>
      </c>
      <c r="Q3621" t="s">
        <v>8269</v>
      </c>
    </row>
    <row r="3622" spans="1:17" ht="44.25" x14ac:dyDescent="0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0">
        <f t="shared" si="168"/>
        <v>42037.938206018516</v>
      </c>
      <c r="L3622" s="10">
        <f t="shared" si="169"/>
        <v>42068.166666666672</v>
      </c>
      <c r="M3622">
        <f t="shared" si="170"/>
        <v>2015</v>
      </c>
      <c r="N3622" t="b">
        <v>0</v>
      </c>
      <c r="O3622">
        <v>197</v>
      </c>
      <c r="P3622" t="b">
        <v>1</v>
      </c>
      <c r="Q3622" t="s">
        <v>8269</v>
      </c>
    </row>
    <row r="3623" spans="1:17" ht="44.25" x14ac:dyDescent="0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0">
        <f t="shared" si="168"/>
        <v>42619.935694444444</v>
      </c>
      <c r="L3623" s="10">
        <f t="shared" si="169"/>
        <v>42643.875</v>
      </c>
      <c r="M3623">
        <f t="shared" si="170"/>
        <v>2016</v>
      </c>
      <c r="N3623" t="b">
        <v>0</v>
      </c>
      <c r="O3623">
        <v>70</v>
      </c>
      <c r="P3623" t="b">
        <v>1</v>
      </c>
      <c r="Q3623" t="s">
        <v>8269</v>
      </c>
    </row>
    <row r="3624" spans="1:17" ht="29.5" x14ac:dyDescent="0.7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0">
        <f t="shared" si="168"/>
        <v>41877.221886574072</v>
      </c>
      <c r="L3624" s="10">
        <f t="shared" si="169"/>
        <v>41910.140972222223</v>
      </c>
      <c r="M3624">
        <f t="shared" si="170"/>
        <v>2014</v>
      </c>
      <c r="N3624" t="b">
        <v>0</v>
      </c>
      <c r="O3624">
        <v>21</v>
      </c>
      <c r="P3624" t="b">
        <v>1</v>
      </c>
      <c r="Q3624" t="s">
        <v>8269</v>
      </c>
    </row>
    <row r="3625" spans="1:17" ht="29.5" x14ac:dyDescent="0.7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0">
        <f t="shared" si="168"/>
        <v>41828.736921296295</v>
      </c>
      <c r="L3625" s="10">
        <f t="shared" si="169"/>
        <v>41846.291666666664</v>
      </c>
      <c r="M3625">
        <f t="shared" si="170"/>
        <v>2014</v>
      </c>
      <c r="N3625" t="b">
        <v>0</v>
      </c>
      <c r="O3625">
        <v>34</v>
      </c>
      <c r="P3625" t="b">
        <v>1</v>
      </c>
      <c r="Q3625" t="s">
        <v>8269</v>
      </c>
    </row>
    <row r="3626" spans="1:17" ht="73.75" x14ac:dyDescent="0.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0">
        <f t="shared" si="168"/>
        <v>42545.774189814809</v>
      </c>
      <c r="L3626" s="10">
        <f t="shared" si="169"/>
        <v>42605.774189814809</v>
      </c>
      <c r="M3626">
        <f t="shared" si="170"/>
        <v>2016</v>
      </c>
      <c r="N3626" t="b">
        <v>0</v>
      </c>
      <c r="O3626">
        <v>39</v>
      </c>
      <c r="P3626" t="b">
        <v>1</v>
      </c>
      <c r="Q3626" t="s">
        <v>8269</v>
      </c>
    </row>
    <row r="3627" spans="1:17" ht="59" x14ac:dyDescent="0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0">
        <f t="shared" si="168"/>
        <v>42157.652511574073</v>
      </c>
      <c r="L3627" s="10">
        <f t="shared" si="169"/>
        <v>42187.652511574073</v>
      </c>
      <c r="M3627">
        <f t="shared" si="170"/>
        <v>2015</v>
      </c>
      <c r="N3627" t="b">
        <v>0</v>
      </c>
      <c r="O3627">
        <v>78</v>
      </c>
      <c r="P3627" t="b">
        <v>1</v>
      </c>
      <c r="Q3627" t="s">
        <v>8269</v>
      </c>
    </row>
    <row r="3628" spans="1:17" ht="44.25" x14ac:dyDescent="0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0">
        <f t="shared" si="168"/>
        <v>41846.667326388888</v>
      </c>
      <c r="L3628" s="10">
        <f t="shared" si="169"/>
        <v>41867.667326388888</v>
      </c>
      <c r="M3628">
        <f t="shared" si="170"/>
        <v>2014</v>
      </c>
      <c r="N3628" t="b">
        <v>0</v>
      </c>
      <c r="O3628">
        <v>48</v>
      </c>
      <c r="P3628" t="b">
        <v>1</v>
      </c>
      <c r="Q3628" t="s">
        <v>8269</v>
      </c>
    </row>
    <row r="3629" spans="1:17" ht="44.25" x14ac:dyDescent="0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0">
        <f t="shared" si="168"/>
        <v>42460.741747685184</v>
      </c>
      <c r="L3629" s="10">
        <f t="shared" si="169"/>
        <v>42511.165972222225</v>
      </c>
      <c r="M3629">
        <f t="shared" si="170"/>
        <v>2016</v>
      </c>
      <c r="N3629" t="b">
        <v>0</v>
      </c>
      <c r="O3629">
        <v>29</v>
      </c>
      <c r="P3629" t="b">
        <v>1</v>
      </c>
      <c r="Q3629" t="s">
        <v>8269</v>
      </c>
    </row>
    <row r="3630" spans="1:17" ht="44.25" x14ac:dyDescent="0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0">
        <f t="shared" si="168"/>
        <v>42291.833287037036</v>
      </c>
      <c r="L3630" s="10">
        <f t="shared" si="169"/>
        <v>42351.874953703707</v>
      </c>
      <c r="M3630">
        <f t="shared" si="170"/>
        <v>2015</v>
      </c>
      <c r="N3630" t="b">
        <v>0</v>
      </c>
      <c r="O3630">
        <v>0</v>
      </c>
      <c r="P3630" t="b">
        <v>0</v>
      </c>
      <c r="Q3630" t="s">
        <v>8303</v>
      </c>
    </row>
    <row r="3631" spans="1:17" ht="59" x14ac:dyDescent="0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0">
        <f t="shared" si="168"/>
        <v>42437.094490740739</v>
      </c>
      <c r="L3631" s="10">
        <f t="shared" si="169"/>
        <v>42495.708333333328</v>
      </c>
      <c r="M3631">
        <f t="shared" si="170"/>
        <v>2016</v>
      </c>
      <c r="N3631" t="b">
        <v>0</v>
      </c>
      <c r="O3631">
        <v>2</v>
      </c>
      <c r="P3631" t="b">
        <v>0</v>
      </c>
      <c r="Q3631" t="s">
        <v>8303</v>
      </c>
    </row>
    <row r="3632" spans="1:17" ht="44.25" x14ac:dyDescent="0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0">
        <f t="shared" si="168"/>
        <v>41942.84710648148</v>
      </c>
      <c r="L3632" s="10">
        <f t="shared" si="169"/>
        <v>41972.888773148152</v>
      </c>
      <c r="M3632">
        <f t="shared" si="170"/>
        <v>2014</v>
      </c>
      <c r="N3632" t="b">
        <v>0</v>
      </c>
      <c r="O3632">
        <v>1</v>
      </c>
      <c r="P3632" t="b">
        <v>0</v>
      </c>
      <c r="Q3632" t="s">
        <v>8303</v>
      </c>
    </row>
    <row r="3633" spans="1:17" ht="59" x14ac:dyDescent="0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0">
        <f t="shared" si="168"/>
        <v>41880.753437499996</v>
      </c>
      <c r="L3633" s="10">
        <f t="shared" si="169"/>
        <v>41905.165972222225</v>
      </c>
      <c r="M3633">
        <f t="shared" si="170"/>
        <v>2014</v>
      </c>
      <c r="N3633" t="b">
        <v>0</v>
      </c>
      <c r="O3633">
        <v>59</v>
      </c>
      <c r="P3633" t="b">
        <v>0</v>
      </c>
      <c r="Q3633" t="s">
        <v>8303</v>
      </c>
    </row>
    <row r="3634" spans="1:17" ht="44.25" x14ac:dyDescent="0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0">
        <f t="shared" si="168"/>
        <v>41946.936909722222</v>
      </c>
      <c r="L3634" s="10">
        <f t="shared" si="169"/>
        <v>41966.936909722222</v>
      </c>
      <c r="M3634">
        <f t="shared" si="170"/>
        <v>2014</v>
      </c>
      <c r="N3634" t="b">
        <v>0</v>
      </c>
      <c r="O3634">
        <v>1</v>
      </c>
      <c r="P3634" t="b">
        <v>0</v>
      </c>
      <c r="Q3634" t="s">
        <v>8303</v>
      </c>
    </row>
    <row r="3635" spans="1:17" ht="44.25" x14ac:dyDescent="0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0">
        <f t="shared" si="168"/>
        <v>42649.623460648145</v>
      </c>
      <c r="L3635" s="10">
        <f t="shared" si="169"/>
        <v>42693.041666666672</v>
      </c>
      <c r="M3635">
        <f t="shared" si="170"/>
        <v>2016</v>
      </c>
      <c r="N3635" t="b">
        <v>0</v>
      </c>
      <c r="O3635">
        <v>31</v>
      </c>
      <c r="P3635" t="b">
        <v>0</v>
      </c>
      <c r="Q3635" t="s">
        <v>8303</v>
      </c>
    </row>
    <row r="3636" spans="1:17" ht="44.25" x14ac:dyDescent="0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0">
        <f t="shared" si="168"/>
        <v>42701.166365740741</v>
      </c>
      <c r="L3636" s="10">
        <f t="shared" si="169"/>
        <v>42749.165972222225</v>
      </c>
      <c r="M3636">
        <f t="shared" si="170"/>
        <v>2017</v>
      </c>
      <c r="N3636" t="b">
        <v>0</v>
      </c>
      <c r="O3636">
        <v>18</v>
      </c>
      <c r="P3636" t="b">
        <v>0</v>
      </c>
      <c r="Q3636" t="s">
        <v>8303</v>
      </c>
    </row>
    <row r="3637" spans="1:17" ht="29.5" x14ac:dyDescent="0.7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0">
        <f t="shared" si="168"/>
        <v>42450.88282407407</v>
      </c>
      <c r="L3637" s="10">
        <f t="shared" si="169"/>
        <v>42480.88282407407</v>
      </c>
      <c r="M3637">
        <f t="shared" si="170"/>
        <v>2016</v>
      </c>
      <c r="N3637" t="b">
        <v>0</v>
      </c>
      <c r="O3637">
        <v>10</v>
      </c>
      <c r="P3637" t="b">
        <v>0</v>
      </c>
      <c r="Q3637" t="s">
        <v>8303</v>
      </c>
    </row>
    <row r="3638" spans="1:17" ht="44.25" x14ac:dyDescent="0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0">
        <f t="shared" si="168"/>
        <v>42226.694780092599</v>
      </c>
      <c r="L3638" s="10">
        <f t="shared" si="169"/>
        <v>42261.694780092599</v>
      </c>
      <c r="M3638">
        <f t="shared" si="170"/>
        <v>2015</v>
      </c>
      <c r="N3638" t="b">
        <v>0</v>
      </c>
      <c r="O3638">
        <v>0</v>
      </c>
      <c r="P3638" t="b">
        <v>0</v>
      </c>
      <c r="Q3638" t="s">
        <v>8303</v>
      </c>
    </row>
    <row r="3639" spans="1:17" ht="59" x14ac:dyDescent="0.7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0">
        <f t="shared" si="168"/>
        <v>41975.700636574074</v>
      </c>
      <c r="L3639" s="10">
        <f t="shared" si="169"/>
        <v>42005.700636574074</v>
      </c>
      <c r="M3639">
        <f t="shared" si="170"/>
        <v>2015</v>
      </c>
      <c r="N3639" t="b">
        <v>0</v>
      </c>
      <c r="O3639">
        <v>14</v>
      </c>
      <c r="P3639" t="b">
        <v>0</v>
      </c>
      <c r="Q3639" t="s">
        <v>8303</v>
      </c>
    </row>
    <row r="3640" spans="1:17" ht="29.5" x14ac:dyDescent="0.7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0">
        <f t="shared" si="168"/>
        <v>42053.672824074078</v>
      </c>
      <c r="L3640" s="10">
        <f t="shared" si="169"/>
        <v>42113.631157407406</v>
      </c>
      <c r="M3640">
        <f t="shared" si="170"/>
        <v>2015</v>
      </c>
      <c r="N3640" t="b">
        <v>0</v>
      </c>
      <c r="O3640">
        <v>2</v>
      </c>
      <c r="P3640" t="b">
        <v>0</v>
      </c>
      <c r="Q3640" t="s">
        <v>8303</v>
      </c>
    </row>
    <row r="3641" spans="1:17" ht="44.25" x14ac:dyDescent="0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0">
        <f t="shared" si="168"/>
        <v>42590.677152777775</v>
      </c>
      <c r="L3641" s="10">
        <f t="shared" si="169"/>
        <v>42650.632638888885</v>
      </c>
      <c r="M3641">
        <f t="shared" si="170"/>
        <v>2016</v>
      </c>
      <c r="N3641" t="b">
        <v>0</v>
      </c>
      <c r="O3641">
        <v>1</v>
      </c>
      <c r="P3641" t="b">
        <v>0</v>
      </c>
      <c r="Q3641" t="s">
        <v>8303</v>
      </c>
    </row>
    <row r="3642" spans="1:17" ht="73.75" x14ac:dyDescent="0.7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0">
        <f t="shared" si="168"/>
        <v>42104.781597222223</v>
      </c>
      <c r="L3642" s="10">
        <f t="shared" si="169"/>
        <v>42134.781597222223</v>
      </c>
      <c r="M3642">
        <f t="shared" si="170"/>
        <v>2015</v>
      </c>
      <c r="N3642" t="b">
        <v>0</v>
      </c>
      <c r="O3642">
        <v>3</v>
      </c>
      <c r="P3642" t="b">
        <v>0</v>
      </c>
      <c r="Q3642" t="s">
        <v>8303</v>
      </c>
    </row>
    <row r="3643" spans="1:17" ht="44.25" x14ac:dyDescent="0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0">
        <f t="shared" si="168"/>
        <v>41899.627071759263</v>
      </c>
      <c r="L3643" s="10">
        <f t="shared" si="169"/>
        <v>41917.208333333336</v>
      </c>
      <c r="M3643">
        <f t="shared" si="170"/>
        <v>2014</v>
      </c>
      <c r="N3643" t="b">
        <v>0</v>
      </c>
      <c r="O3643">
        <v>0</v>
      </c>
      <c r="P3643" t="b">
        <v>0</v>
      </c>
      <c r="Q3643" t="s">
        <v>8303</v>
      </c>
    </row>
    <row r="3644" spans="1:17" ht="59" x14ac:dyDescent="0.7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0">
        <f t="shared" si="168"/>
        <v>42297.816284722227</v>
      </c>
      <c r="L3644" s="10">
        <f t="shared" si="169"/>
        <v>42338.708333333328</v>
      </c>
      <c r="M3644">
        <f t="shared" si="170"/>
        <v>2015</v>
      </c>
      <c r="N3644" t="b">
        <v>0</v>
      </c>
      <c r="O3644">
        <v>2</v>
      </c>
      <c r="P3644" t="b">
        <v>0</v>
      </c>
      <c r="Q3644" t="s">
        <v>8303</v>
      </c>
    </row>
    <row r="3645" spans="1:17" ht="44.25" x14ac:dyDescent="0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0">
        <f t="shared" si="168"/>
        <v>42285.143969907411</v>
      </c>
      <c r="L3645" s="10">
        <f t="shared" si="169"/>
        <v>42325.185636574075</v>
      </c>
      <c r="M3645">
        <f t="shared" si="170"/>
        <v>2015</v>
      </c>
      <c r="N3645" t="b">
        <v>0</v>
      </c>
      <c r="O3645">
        <v>0</v>
      </c>
      <c r="P3645" t="b">
        <v>0</v>
      </c>
      <c r="Q3645" t="s">
        <v>8303</v>
      </c>
    </row>
    <row r="3646" spans="1:17" ht="44.25" x14ac:dyDescent="0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0">
        <f t="shared" si="168"/>
        <v>42409.241747685184</v>
      </c>
      <c r="L3646" s="10">
        <f t="shared" si="169"/>
        <v>42437.207638888889</v>
      </c>
      <c r="M3646">
        <f t="shared" si="170"/>
        <v>2016</v>
      </c>
      <c r="N3646" t="b">
        <v>0</v>
      </c>
      <c r="O3646">
        <v>12</v>
      </c>
      <c r="P3646" t="b">
        <v>0</v>
      </c>
      <c r="Q3646" t="s">
        <v>8303</v>
      </c>
    </row>
    <row r="3647" spans="1:17" ht="44.25" x14ac:dyDescent="0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0">
        <f t="shared" si="168"/>
        <v>42665.970347222217</v>
      </c>
      <c r="L3647" s="10">
        <f t="shared" si="169"/>
        <v>42696.012013888889</v>
      </c>
      <c r="M3647">
        <f t="shared" si="170"/>
        <v>2016</v>
      </c>
      <c r="N3647" t="b">
        <v>0</v>
      </c>
      <c r="O3647">
        <v>1</v>
      </c>
      <c r="P3647" t="b">
        <v>0</v>
      </c>
      <c r="Q3647" t="s">
        <v>8303</v>
      </c>
    </row>
    <row r="3648" spans="1:17" ht="44.25" x14ac:dyDescent="0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0">
        <f t="shared" si="168"/>
        <v>42140.421319444446</v>
      </c>
      <c r="L3648" s="10">
        <f t="shared" si="169"/>
        <v>42171.979166666672</v>
      </c>
      <c r="M3648">
        <f t="shared" si="170"/>
        <v>2015</v>
      </c>
      <c r="N3648" t="b">
        <v>0</v>
      </c>
      <c r="O3648">
        <v>8</v>
      </c>
      <c r="P3648" t="b">
        <v>0</v>
      </c>
      <c r="Q3648" t="s">
        <v>8303</v>
      </c>
    </row>
    <row r="3649" spans="1:17" ht="44.25" x14ac:dyDescent="0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0">
        <f t="shared" si="168"/>
        <v>42598.749155092592</v>
      </c>
      <c r="L3649" s="10">
        <f t="shared" si="169"/>
        <v>42643.749155092592</v>
      </c>
      <c r="M3649">
        <f t="shared" si="170"/>
        <v>2016</v>
      </c>
      <c r="N3649" t="b">
        <v>0</v>
      </c>
      <c r="O3649">
        <v>2</v>
      </c>
      <c r="P3649" t="b">
        <v>0</v>
      </c>
      <c r="Q3649" t="s">
        <v>8303</v>
      </c>
    </row>
    <row r="3650" spans="1:17" ht="29.5" x14ac:dyDescent="0.7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0">
        <f t="shared" si="168"/>
        <v>41887.292187500003</v>
      </c>
      <c r="L3650" s="10">
        <f t="shared" si="169"/>
        <v>41917.292187500003</v>
      </c>
      <c r="M3650">
        <f t="shared" si="170"/>
        <v>2014</v>
      </c>
      <c r="N3650" t="b">
        <v>0</v>
      </c>
      <c r="O3650">
        <v>73</v>
      </c>
      <c r="P3650" t="b">
        <v>1</v>
      </c>
      <c r="Q3650" t="s">
        <v>8269</v>
      </c>
    </row>
    <row r="3651" spans="1:17" ht="44.25" x14ac:dyDescent="0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0">
        <f t="shared" ref="K3651:K3714" si="171">(((J3651/60)/60)/24)+DATE(1970,1,1)</f>
        <v>41780.712893518517</v>
      </c>
      <c r="L3651" s="10">
        <f t="shared" ref="L3651:L3714" si="172">(((I3651/60)/60)/24)+DATE(1970,1,1)</f>
        <v>41806.712893518517</v>
      </c>
      <c r="M3651">
        <f t="shared" ref="M3651:M3714" si="173">YEAR(L3651)</f>
        <v>2014</v>
      </c>
      <c r="N3651" t="b">
        <v>0</v>
      </c>
      <c r="O3651">
        <v>8</v>
      </c>
      <c r="P3651" t="b">
        <v>1</v>
      </c>
      <c r="Q3651" t="s">
        <v>8269</v>
      </c>
    </row>
    <row r="3652" spans="1:17" ht="44.25" x14ac:dyDescent="0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0">
        <f t="shared" si="171"/>
        <v>42381.478981481487</v>
      </c>
      <c r="L3652" s="10">
        <f t="shared" si="172"/>
        <v>42402.478981481487</v>
      </c>
      <c r="M3652">
        <f t="shared" si="173"/>
        <v>2016</v>
      </c>
      <c r="N3652" t="b">
        <v>0</v>
      </c>
      <c r="O3652">
        <v>17</v>
      </c>
      <c r="P3652" t="b">
        <v>1</v>
      </c>
      <c r="Q3652" t="s">
        <v>8269</v>
      </c>
    </row>
    <row r="3653" spans="1:17" ht="44.25" x14ac:dyDescent="0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0">
        <f t="shared" si="171"/>
        <v>41828.646319444444</v>
      </c>
      <c r="L3653" s="10">
        <f t="shared" si="172"/>
        <v>41861.665972222225</v>
      </c>
      <c r="M3653">
        <f t="shared" si="173"/>
        <v>2014</v>
      </c>
      <c r="N3653" t="b">
        <v>0</v>
      </c>
      <c r="O3653">
        <v>9</v>
      </c>
      <c r="P3653" t="b">
        <v>1</v>
      </c>
      <c r="Q3653" t="s">
        <v>8269</v>
      </c>
    </row>
    <row r="3654" spans="1:17" ht="44.25" x14ac:dyDescent="0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0">
        <f t="shared" si="171"/>
        <v>42596.644699074073</v>
      </c>
      <c r="L3654" s="10">
        <f t="shared" si="172"/>
        <v>42607.165972222225</v>
      </c>
      <c r="M3654">
        <f t="shared" si="173"/>
        <v>2016</v>
      </c>
      <c r="N3654" t="b">
        <v>0</v>
      </c>
      <c r="O3654">
        <v>17</v>
      </c>
      <c r="P3654" t="b">
        <v>1</v>
      </c>
      <c r="Q3654" t="s">
        <v>8269</v>
      </c>
    </row>
    <row r="3655" spans="1:17" ht="59" x14ac:dyDescent="0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0">
        <f t="shared" si="171"/>
        <v>42191.363506944443</v>
      </c>
      <c r="L3655" s="10">
        <f t="shared" si="172"/>
        <v>42221.363506944443</v>
      </c>
      <c r="M3655">
        <f t="shared" si="173"/>
        <v>2015</v>
      </c>
      <c r="N3655" t="b">
        <v>0</v>
      </c>
      <c r="O3655">
        <v>33</v>
      </c>
      <c r="P3655" t="b">
        <v>1</v>
      </c>
      <c r="Q3655" t="s">
        <v>8269</v>
      </c>
    </row>
    <row r="3656" spans="1:17" ht="59" x14ac:dyDescent="0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0">
        <f t="shared" si="171"/>
        <v>42440.416504629626</v>
      </c>
      <c r="L3656" s="10">
        <f t="shared" si="172"/>
        <v>42463.708333333328</v>
      </c>
      <c r="M3656">
        <f t="shared" si="173"/>
        <v>2016</v>
      </c>
      <c r="N3656" t="b">
        <v>0</v>
      </c>
      <c r="O3656">
        <v>38</v>
      </c>
      <c r="P3656" t="b">
        <v>1</v>
      </c>
      <c r="Q3656" t="s">
        <v>8269</v>
      </c>
    </row>
    <row r="3657" spans="1:17" ht="59" x14ac:dyDescent="0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0">
        <f t="shared" si="171"/>
        <v>42173.803217592591</v>
      </c>
      <c r="L3657" s="10">
        <f t="shared" si="172"/>
        <v>42203.290972222225</v>
      </c>
      <c r="M3657">
        <f t="shared" si="173"/>
        <v>2015</v>
      </c>
      <c r="N3657" t="b">
        <v>0</v>
      </c>
      <c r="O3657">
        <v>79</v>
      </c>
      <c r="P3657" t="b">
        <v>1</v>
      </c>
      <c r="Q3657" t="s">
        <v>8269</v>
      </c>
    </row>
    <row r="3658" spans="1:17" ht="44.25" x14ac:dyDescent="0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0">
        <f t="shared" si="171"/>
        <v>42737.910138888896</v>
      </c>
      <c r="L3658" s="10">
        <f t="shared" si="172"/>
        <v>42767.957638888889</v>
      </c>
      <c r="M3658">
        <f t="shared" si="173"/>
        <v>2017</v>
      </c>
      <c r="N3658" t="b">
        <v>0</v>
      </c>
      <c r="O3658">
        <v>46</v>
      </c>
      <c r="P3658" t="b">
        <v>1</v>
      </c>
      <c r="Q3658" t="s">
        <v>8269</v>
      </c>
    </row>
    <row r="3659" spans="1:17" ht="59" x14ac:dyDescent="0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0">
        <f t="shared" si="171"/>
        <v>42499.629849537043</v>
      </c>
      <c r="L3659" s="10">
        <f t="shared" si="172"/>
        <v>42522.904166666667</v>
      </c>
      <c r="M3659">
        <f t="shared" si="173"/>
        <v>2016</v>
      </c>
      <c r="N3659" t="b">
        <v>0</v>
      </c>
      <c r="O3659">
        <v>20</v>
      </c>
      <c r="P3659" t="b">
        <v>1</v>
      </c>
      <c r="Q3659" t="s">
        <v>8269</v>
      </c>
    </row>
    <row r="3660" spans="1:17" ht="29.5" x14ac:dyDescent="0.7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0">
        <f t="shared" si="171"/>
        <v>41775.858564814815</v>
      </c>
      <c r="L3660" s="10">
        <f t="shared" si="172"/>
        <v>41822.165972222225</v>
      </c>
      <c r="M3660">
        <f t="shared" si="173"/>
        <v>2014</v>
      </c>
      <c r="N3660" t="b">
        <v>0</v>
      </c>
      <c r="O3660">
        <v>20</v>
      </c>
      <c r="P3660" t="b">
        <v>1</v>
      </c>
      <c r="Q3660" t="s">
        <v>8269</v>
      </c>
    </row>
    <row r="3661" spans="1:17" ht="44.25" x14ac:dyDescent="0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0">
        <f t="shared" si="171"/>
        <v>42055.277199074073</v>
      </c>
      <c r="L3661" s="10">
        <f t="shared" si="172"/>
        <v>42082.610416666663</v>
      </c>
      <c r="M3661">
        <f t="shared" si="173"/>
        <v>2015</v>
      </c>
      <c r="N3661" t="b">
        <v>0</v>
      </c>
      <c r="O3661">
        <v>13</v>
      </c>
      <c r="P3661" t="b">
        <v>1</v>
      </c>
      <c r="Q3661" t="s">
        <v>8269</v>
      </c>
    </row>
    <row r="3662" spans="1:17" ht="59" x14ac:dyDescent="0.7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0">
        <f t="shared" si="171"/>
        <v>41971.881076388891</v>
      </c>
      <c r="L3662" s="10">
        <f t="shared" si="172"/>
        <v>41996.881076388891</v>
      </c>
      <c r="M3662">
        <f t="shared" si="173"/>
        <v>2014</v>
      </c>
      <c r="N3662" t="b">
        <v>0</v>
      </c>
      <c r="O3662">
        <v>22</v>
      </c>
      <c r="P3662" t="b">
        <v>1</v>
      </c>
      <c r="Q3662" t="s">
        <v>8269</v>
      </c>
    </row>
    <row r="3663" spans="1:17" ht="44.25" x14ac:dyDescent="0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0">
        <f t="shared" si="171"/>
        <v>42447.896666666667</v>
      </c>
      <c r="L3663" s="10">
        <f t="shared" si="172"/>
        <v>42470.166666666672</v>
      </c>
      <c r="M3663">
        <f t="shared" si="173"/>
        <v>2016</v>
      </c>
      <c r="N3663" t="b">
        <v>0</v>
      </c>
      <c r="O3663">
        <v>36</v>
      </c>
      <c r="P3663" t="b">
        <v>1</v>
      </c>
      <c r="Q3663" t="s">
        <v>8269</v>
      </c>
    </row>
    <row r="3664" spans="1:17" ht="59" x14ac:dyDescent="0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0">
        <f t="shared" si="171"/>
        <v>42064.220069444447</v>
      </c>
      <c r="L3664" s="10">
        <f t="shared" si="172"/>
        <v>42094.178402777776</v>
      </c>
      <c r="M3664">
        <f t="shared" si="173"/>
        <v>2015</v>
      </c>
      <c r="N3664" t="b">
        <v>0</v>
      </c>
      <c r="O3664">
        <v>40</v>
      </c>
      <c r="P3664" t="b">
        <v>1</v>
      </c>
      <c r="Q3664" t="s">
        <v>8269</v>
      </c>
    </row>
    <row r="3665" spans="1:17" ht="44.25" x14ac:dyDescent="0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0">
        <f t="shared" si="171"/>
        <v>42665.451736111107</v>
      </c>
      <c r="L3665" s="10">
        <f t="shared" si="172"/>
        <v>42725.493402777778</v>
      </c>
      <c r="M3665">
        <f t="shared" si="173"/>
        <v>2016</v>
      </c>
      <c r="N3665" t="b">
        <v>0</v>
      </c>
      <c r="O3665">
        <v>9</v>
      </c>
      <c r="P3665" t="b">
        <v>1</v>
      </c>
      <c r="Q3665" t="s">
        <v>8269</v>
      </c>
    </row>
    <row r="3666" spans="1:17" ht="44.25" x14ac:dyDescent="0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0">
        <f t="shared" si="171"/>
        <v>42523.248715277776</v>
      </c>
      <c r="L3666" s="10">
        <f t="shared" si="172"/>
        <v>42537.248715277776</v>
      </c>
      <c r="M3666">
        <f t="shared" si="173"/>
        <v>2016</v>
      </c>
      <c r="N3666" t="b">
        <v>0</v>
      </c>
      <c r="O3666">
        <v>19</v>
      </c>
      <c r="P3666" t="b">
        <v>1</v>
      </c>
      <c r="Q3666" t="s">
        <v>8269</v>
      </c>
    </row>
    <row r="3667" spans="1:17" ht="44.25" x14ac:dyDescent="0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0">
        <f t="shared" si="171"/>
        <v>42294.808124999996</v>
      </c>
      <c r="L3667" s="10">
        <f t="shared" si="172"/>
        <v>42305.829166666663</v>
      </c>
      <c r="M3667">
        <f t="shared" si="173"/>
        <v>2015</v>
      </c>
      <c r="N3667" t="b">
        <v>0</v>
      </c>
      <c r="O3667">
        <v>14</v>
      </c>
      <c r="P3667" t="b">
        <v>1</v>
      </c>
      <c r="Q3667" t="s">
        <v>8269</v>
      </c>
    </row>
    <row r="3668" spans="1:17" ht="29.5" x14ac:dyDescent="0.7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0">
        <f t="shared" si="171"/>
        <v>41822.90488425926</v>
      </c>
      <c r="L3668" s="10">
        <f t="shared" si="172"/>
        <v>41844.291666666664</v>
      </c>
      <c r="M3668">
        <f t="shared" si="173"/>
        <v>2014</v>
      </c>
      <c r="N3668" t="b">
        <v>0</v>
      </c>
      <c r="O3668">
        <v>38</v>
      </c>
      <c r="P3668" t="b">
        <v>1</v>
      </c>
      <c r="Q3668" t="s">
        <v>8269</v>
      </c>
    </row>
    <row r="3669" spans="1:17" ht="44.25" x14ac:dyDescent="0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0">
        <f t="shared" si="171"/>
        <v>42173.970127314817</v>
      </c>
      <c r="L3669" s="10">
        <f t="shared" si="172"/>
        <v>42203.970127314817</v>
      </c>
      <c r="M3669">
        <f t="shared" si="173"/>
        <v>2015</v>
      </c>
      <c r="N3669" t="b">
        <v>0</v>
      </c>
      <c r="O3669">
        <v>58</v>
      </c>
      <c r="P3669" t="b">
        <v>1</v>
      </c>
      <c r="Q3669" t="s">
        <v>8269</v>
      </c>
    </row>
    <row r="3670" spans="1:17" ht="44.25" x14ac:dyDescent="0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0">
        <f t="shared" si="171"/>
        <v>42185.556157407409</v>
      </c>
      <c r="L3670" s="10">
        <f t="shared" si="172"/>
        <v>42208.772916666669</v>
      </c>
      <c r="M3670">
        <f t="shared" si="173"/>
        <v>2015</v>
      </c>
      <c r="N3670" t="b">
        <v>0</v>
      </c>
      <c r="O3670">
        <v>28</v>
      </c>
      <c r="P3670" t="b">
        <v>1</v>
      </c>
      <c r="Q3670" t="s">
        <v>8269</v>
      </c>
    </row>
    <row r="3671" spans="1:17" ht="44.25" x14ac:dyDescent="0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0">
        <f t="shared" si="171"/>
        <v>42136.675196759257</v>
      </c>
      <c r="L3671" s="10">
        <f t="shared" si="172"/>
        <v>42166.675196759257</v>
      </c>
      <c r="M3671">
        <f t="shared" si="173"/>
        <v>2015</v>
      </c>
      <c r="N3671" t="b">
        <v>0</v>
      </c>
      <c r="O3671">
        <v>17</v>
      </c>
      <c r="P3671" t="b">
        <v>1</v>
      </c>
      <c r="Q3671" t="s">
        <v>8269</v>
      </c>
    </row>
    <row r="3672" spans="1:17" ht="44.25" x14ac:dyDescent="0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0">
        <f t="shared" si="171"/>
        <v>42142.514016203699</v>
      </c>
      <c r="L3672" s="10">
        <f t="shared" si="172"/>
        <v>42155.958333333328</v>
      </c>
      <c r="M3672">
        <f t="shared" si="173"/>
        <v>2015</v>
      </c>
      <c r="N3672" t="b">
        <v>0</v>
      </c>
      <c r="O3672">
        <v>12</v>
      </c>
      <c r="P3672" t="b">
        <v>1</v>
      </c>
      <c r="Q3672" t="s">
        <v>8269</v>
      </c>
    </row>
    <row r="3673" spans="1:17" ht="44.25" x14ac:dyDescent="0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0">
        <f t="shared" si="171"/>
        <v>41820.62809027778</v>
      </c>
      <c r="L3673" s="10">
        <f t="shared" si="172"/>
        <v>41841.165972222225</v>
      </c>
      <c r="M3673">
        <f t="shared" si="173"/>
        <v>2014</v>
      </c>
      <c r="N3673" t="b">
        <v>0</v>
      </c>
      <c r="O3673">
        <v>40</v>
      </c>
      <c r="P3673" t="b">
        <v>1</v>
      </c>
      <c r="Q3673" t="s">
        <v>8269</v>
      </c>
    </row>
    <row r="3674" spans="1:17" ht="59" x14ac:dyDescent="0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0">
        <f t="shared" si="171"/>
        <v>41878.946574074071</v>
      </c>
      <c r="L3674" s="10">
        <f t="shared" si="172"/>
        <v>41908.946574074071</v>
      </c>
      <c r="M3674">
        <f t="shared" si="173"/>
        <v>2014</v>
      </c>
      <c r="N3674" t="b">
        <v>0</v>
      </c>
      <c r="O3674">
        <v>57</v>
      </c>
      <c r="P3674" t="b">
        <v>1</v>
      </c>
      <c r="Q3674" t="s">
        <v>8269</v>
      </c>
    </row>
    <row r="3675" spans="1:17" ht="44.25" x14ac:dyDescent="0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0">
        <f t="shared" si="171"/>
        <v>41914.295104166667</v>
      </c>
      <c r="L3675" s="10">
        <f t="shared" si="172"/>
        <v>41948.536111111112</v>
      </c>
      <c r="M3675">
        <f t="shared" si="173"/>
        <v>2014</v>
      </c>
      <c r="N3675" t="b">
        <v>0</v>
      </c>
      <c r="O3675">
        <v>114</v>
      </c>
      <c r="P3675" t="b">
        <v>1</v>
      </c>
      <c r="Q3675" t="s">
        <v>8269</v>
      </c>
    </row>
    <row r="3676" spans="1:17" ht="44.25" x14ac:dyDescent="0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0">
        <f t="shared" si="171"/>
        <v>42556.873020833329</v>
      </c>
      <c r="L3676" s="10">
        <f t="shared" si="172"/>
        <v>42616.873020833329</v>
      </c>
      <c r="M3676">
        <f t="shared" si="173"/>
        <v>2016</v>
      </c>
      <c r="N3676" t="b">
        <v>0</v>
      </c>
      <c r="O3676">
        <v>31</v>
      </c>
      <c r="P3676" t="b">
        <v>1</v>
      </c>
      <c r="Q3676" t="s">
        <v>8269</v>
      </c>
    </row>
    <row r="3677" spans="1:17" ht="44.25" x14ac:dyDescent="0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0">
        <f t="shared" si="171"/>
        <v>42493.597013888888</v>
      </c>
      <c r="L3677" s="10">
        <f t="shared" si="172"/>
        <v>42505.958333333328</v>
      </c>
      <c r="M3677">
        <f t="shared" si="173"/>
        <v>2016</v>
      </c>
      <c r="N3677" t="b">
        <v>0</v>
      </c>
      <c r="O3677">
        <v>3</v>
      </c>
      <c r="P3677" t="b">
        <v>1</v>
      </c>
      <c r="Q3677" t="s">
        <v>8269</v>
      </c>
    </row>
    <row r="3678" spans="1:17" ht="44.25" x14ac:dyDescent="0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0">
        <f t="shared" si="171"/>
        <v>41876.815787037034</v>
      </c>
      <c r="L3678" s="10">
        <f t="shared" si="172"/>
        <v>41894.815787037034</v>
      </c>
      <c r="M3678">
        <f t="shared" si="173"/>
        <v>2014</v>
      </c>
      <c r="N3678" t="b">
        <v>0</v>
      </c>
      <c r="O3678">
        <v>16</v>
      </c>
      <c r="P3678" t="b">
        <v>1</v>
      </c>
      <c r="Q3678" t="s">
        <v>8269</v>
      </c>
    </row>
    <row r="3679" spans="1:17" ht="44.25" x14ac:dyDescent="0.7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0">
        <f t="shared" si="171"/>
        <v>41802.574282407404</v>
      </c>
      <c r="L3679" s="10">
        <f t="shared" si="172"/>
        <v>41823.165972222225</v>
      </c>
      <c r="M3679">
        <f t="shared" si="173"/>
        <v>2014</v>
      </c>
      <c r="N3679" t="b">
        <v>0</v>
      </c>
      <c r="O3679">
        <v>199</v>
      </c>
      <c r="P3679" t="b">
        <v>1</v>
      </c>
      <c r="Q3679" t="s">
        <v>8269</v>
      </c>
    </row>
    <row r="3680" spans="1:17" ht="44.25" x14ac:dyDescent="0.7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0">
        <f t="shared" si="171"/>
        <v>42120.531226851846</v>
      </c>
      <c r="L3680" s="10">
        <f t="shared" si="172"/>
        <v>42155.531226851846</v>
      </c>
      <c r="M3680">
        <f t="shared" si="173"/>
        <v>2015</v>
      </c>
      <c r="N3680" t="b">
        <v>0</v>
      </c>
      <c r="O3680">
        <v>31</v>
      </c>
      <c r="P3680" t="b">
        <v>1</v>
      </c>
      <c r="Q3680" t="s">
        <v>8269</v>
      </c>
    </row>
    <row r="3681" spans="1:17" ht="44.25" x14ac:dyDescent="0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0">
        <f t="shared" si="171"/>
        <v>41786.761354166665</v>
      </c>
      <c r="L3681" s="10">
        <f t="shared" si="172"/>
        <v>41821.207638888889</v>
      </c>
      <c r="M3681">
        <f t="shared" si="173"/>
        <v>2014</v>
      </c>
      <c r="N3681" t="b">
        <v>0</v>
      </c>
      <c r="O3681">
        <v>30</v>
      </c>
      <c r="P3681" t="b">
        <v>1</v>
      </c>
      <c r="Q3681" t="s">
        <v>8269</v>
      </c>
    </row>
    <row r="3682" spans="1:17" ht="44.25" x14ac:dyDescent="0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0">
        <f t="shared" si="171"/>
        <v>42627.454097222217</v>
      </c>
      <c r="L3682" s="10">
        <f t="shared" si="172"/>
        <v>42648.454097222217</v>
      </c>
      <c r="M3682">
        <f t="shared" si="173"/>
        <v>2016</v>
      </c>
      <c r="N3682" t="b">
        <v>0</v>
      </c>
      <c r="O3682">
        <v>34</v>
      </c>
      <c r="P3682" t="b">
        <v>1</v>
      </c>
      <c r="Q3682" t="s">
        <v>8269</v>
      </c>
    </row>
    <row r="3683" spans="1:17" ht="59" x14ac:dyDescent="0.7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0">
        <f t="shared" si="171"/>
        <v>42374.651504629626</v>
      </c>
      <c r="L3683" s="10">
        <f t="shared" si="172"/>
        <v>42384.651504629626</v>
      </c>
      <c r="M3683">
        <f t="shared" si="173"/>
        <v>2016</v>
      </c>
      <c r="N3683" t="b">
        <v>0</v>
      </c>
      <c r="O3683">
        <v>18</v>
      </c>
      <c r="P3683" t="b">
        <v>1</v>
      </c>
      <c r="Q3683" t="s">
        <v>8269</v>
      </c>
    </row>
    <row r="3684" spans="1:17" ht="44.25" x14ac:dyDescent="0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0">
        <f t="shared" si="171"/>
        <v>41772.685393518521</v>
      </c>
      <c r="L3684" s="10">
        <f t="shared" si="172"/>
        <v>41806.290972222225</v>
      </c>
      <c r="M3684">
        <f t="shared" si="173"/>
        <v>2014</v>
      </c>
      <c r="N3684" t="b">
        <v>0</v>
      </c>
      <c r="O3684">
        <v>67</v>
      </c>
      <c r="P3684" t="b">
        <v>1</v>
      </c>
      <c r="Q3684" t="s">
        <v>8269</v>
      </c>
    </row>
    <row r="3685" spans="1:17" ht="44.25" x14ac:dyDescent="0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0">
        <f t="shared" si="171"/>
        <v>42633.116851851853</v>
      </c>
      <c r="L3685" s="10">
        <f t="shared" si="172"/>
        <v>42663.116851851853</v>
      </c>
      <c r="M3685">
        <f t="shared" si="173"/>
        <v>2016</v>
      </c>
      <c r="N3685" t="b">
        <v>0</v>
      </c>
      <c r="O3685">
        <v>66</v>
      </c>
      <c r="P3685" t="b">
        <v>1</v>
      </c>
      <c r="Q3685" t="s">
        <v>8269</v>
      </c>
    </row>
    <row r="3686" spans="1:17" ht="44.25" x14ac:dyDescent="0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0">
        <f t="shared" si="171"/>
        <v>42219.180393518516</v>
      </c>
      <c r="L3686" s="10">
        <f t="shared" si="172"/>
        <v>42249.180393518516</v>
      </c>
      <c r="M3686">
        <f t="shared" si="173"/>
        <v>2015</v>
      </c>
      <c r="N3686" t="b">
        <v>0</v>
      </c>
      <c r="O3686">
        <v>23</v>
      </c>
      <c r="P3686" t="b">
        <v>1</v>
      </c>
      <c r="Q3686" t="s">
        <v>8269</v>
      </c>
    </row>
    <row r="3687" spans="1:17" ht="44.25" x14ac:dyDescent="0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0">
        <f t="shared" si="171"/>
        <v>41753.593275462961</v>
      </c>
      <c r="L3687" s="10">
        <f t="shared" si="172"/>
        <v>41778.875</v>
      </c>
      <c r="M3687">
        <f t="shared" si="173"/>
        <v>2014</v>
      </c>
      <c r="N3687" t="b">
        <v>0</v>
      </c>
      <c r="O3687">
        <v>126</v>
      </c>
      <c r="P3687" t="b">
        <v>1</v>
      </c>
      <c r="Q3687" t="s">
        <v>8269</v>
      </c>
    </row>
    <row r="3688" spans="1:17" ht="44.25" x14ac:dyDescent="0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0">
        <f t="shared" si="171"/>
        <v>42230.662731481483</v>
      </c>
      <c r="L3688" s="10">
        <f t="shared" si="172"/>
        <v>42245.165972222225</v>
      </c>
      <c r="M3688">
        <f t="shared" si="173"/>
        <v>2015</v>
      </c>
      <c r="N3688" t="b">
        <v>0</v>
      </c>
      <c r="O3688">
        <v>6</v>
      </c>
      <c r="P3688" t="b">
        <v>1</v>
      </c>
      <c r="Q3688" t="s">
        <v>8269</v>
      </c>
    </row>
    <row r="3689" spans="1:17" ht="44.25" x14ac:dyDescent="0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0">
        <f t="shared" si="171"/>
        <v>41787.218229166669</v>
      </c>
      <c r="L3689" s="10">
        <f t="shared" si="172"/>
        <v>41817.218229166669</v>
      </c>
      <c r="M3689">
        <f t="shared" si="173"/>
        <v>2014</v>
      </c>
      <c r="N3689" t="b">
        <v>0</v>
      </c>
      <c r="O3689">
        <v>25</v>
      </c>
      <c r="P3689" t="b">
        <v>1</v>
      </c>
      <c r="Q3689" t="s">
        <v>8269</v>
      </c>
    </row>
    <row r="3690" spans="1:17" ht="44.25" x14ac:dyDescent="0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0">
        <f t="shared" si="171"/>
        <v>41829.787083333329</v>
      </c>
      <c r="L3690" s="10">
        <f t="shared" si="172"/>
        <v>41859.787083333329</v>
      </c>
      <c r="M3690">
        <f t="shared" si="173"/>
        <v>2014</v>
      </c>
      <c r="N3690" t="b">
        <v>0</v>
      </c>
      <c r="O3690">
        <v>39</v>
      </c>
      <c r="P3690" t="b">
        <v>1</v>
      </c>
      <c r="Q3690" t="s">
        <v>8269</v>
      </c>
    </row>
    <row r="3691" spans="1:17" ht="44.25" x14ac:dyDescent="0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0">
        <f t="shared" si="171"/>
        <v>42147.826840277776</v>
      </c>
      <c r="L3691" s="10">
        <f t="shared" si="172"/>
        <v>42176.934027777781</v>
      </c>
      <c r="M3691">
        <f t="shared" si="173"/>
        <v>2015</v>
      </c>
      <c r="N3691" t="b">
        <v>0</v>
      </c>
      <c r="O3691">
        <v>62</v>
      </c>
      <c r="P3691" t="b">
        <v>1</v>
      </c>
      <c r="Q3691" t="s">
        <v>8269</v>
      </c>
    </row>
    <row r="3692" spans="1:17" ht="44.25" x14ac:dyDescent="0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0">
        <f t="shared" si="171"/>
        <v>41940.598182870373</v>
      </c>
      <c r="L3692" s="10">
        <f t="shared" si="172"/>
        <v>41970.639849537038</v>
      </c>
      <c r="M3692">
        <f t="shared" si="173"/>
        <v>2014</v>
      </c>
      <c r="N3692" t="b">
        <v>0</v>
      </c>
      <c r="O3692">
        <v>31</v>
      </c>
      <c r="P3692" t="b">
        <v>1</v>
      </c>
      <c r="Q3692" t="s">
        <v>8269</v>
      </c>
    </row>
    <row r="3693" spans="1:17" ht="29.5" x14ac:dyDescent="0.7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0">
        <f t="shared" si="171"/>
        <v>42020.700567129628</v>
      </c>
      <c r="L3693" s="10">
        <f t="shared" si="172"/>
        <v>42065.207638888889</v>
      </c>
      <c r="M3693">
        <f t="shared" si="173"/>
        <v>2015</v>
      </c>
      <c r="N3693" t="b">
        <v>0</v>
      </c>
      <c r="O3693">
        <v>274</v>
      </c>
      <c r="P3693" t="b">
        <v>1</v>
      </c>
      <c r="Q3693" t="s">
        <v>8269</v>
      </c>
    </row>
    <row r="3694" spans="1:17" ht="29.5" x14ac:dyDescent="0.7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0">
        <f t="shared" si="171"/>
        <v>41891.96503472222</v>
      </c>
      <c r="L3694" s="10">
        <f t="shared" si="172"/>
        <v>41901</v>
      </c>
      <c r="M3694">
        <f t="shared" si="173"/>
        <v>2014</v>
      </c>
      <c r="N3694" t="b">
        <v>0</v>
      </c>
      <c r="O3694">
        <v>17</v>
      </c>
      <c r="P3694" t="b">
        <v>1</v>
      </c>
      <c r="Q3694" t="s">
        <v>8269</v>
      </c>
    </row>
    <row r="3695" spans="1:17" ht="44.25" x14ac:dyDescent="0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0">
        <f t="shared" si="171"/>
        <v>42309.191307870366</v>
      </c>
      <c r="L3695" s="10">
        <f t="shared" si="172"/>
        <v>42338.9375</v>
      </c>
      <c r="M3695">
        <f t="shared" si="173"/>
        <v>2015</v>
      </c>
      <c r="N3695" t="b">
        <v>0</v>
      </c>
      <c r="O3695">
        <v>14</v>
      </c>
      <c r="P3695" t="b">
        <v>1</v>
      </c>
      <c r="Q3695" t="s">
        <v>8269</v>
      </c>
    </row>
    <row r="3696" spans="1:17" ht="59" x14ac:dyDescent="0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0">
        <f t="shared" si="171"/>
        <v>42490.133877314816</v>
      </c>
      <c r="L3696" s="10">
        <f t="shared" si="172"/>
        <v>42527.083333333328</v>
      </c>
      <c r="M3696">
        <f t="shared" si="173"/>
        <v>2016</v>
      </c>
      <c r="N3696" t="b">
        <v>0</v>
      </c>
      <c r="O3696">
        <v>60</v>
      </c>
      <c r="P3696" t="b">
        <v>1</v>
      </c>
      <c r="Q3696" t="s">
        <v>8269</v>
      </c>
    </row>
    <row r="3697" spans="1:17" ht="59" x14ac:dyDescent="0.7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0">
        <f t="shared" si="171"/>
        <v>41995.870486111111</v>
      </c>
      <c r="L3697" s="10">
        <f t="shared" si="172"/>
        <v>42015.870486111111</v>
      </c>
      <c r="M3697">
        <f t="shared" si="173"/>
        <v>2015</v>
      </c>
      <c r="N3697" t="b">
        <v>0</v>
      </c>
      <c r="O3697">
        <v>33</v>
      </c>
      <c r="P3697" t="b">
        <v>1</v>
      </c>
      <c r="Q3697" t="s">
        <v>8269</v>
      </c>
    </row>
    <row r="3698" spans="1:17" ht="44.25" x14ac:dyDescent="0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0">
        <f t="shared" si="171"/>
        <v>41988.617083333331</v>
      </c>
      <c r="L3698" s="10">
        <f t="shared" si="172"/>
        <v>42048.617083333331</v>
      </c>
      <c r="M3698">
        <f t="shared" si="173"/>
        <v>2015</v>
      </c>
      <c r="N3698" t="b">
        <v>0</v>
      </c>
      <c r="O3698">
        <v>78</v>
      </c>
      <c r="P3698" t="b">
        <v>1</v>
      </c>
      <c r="Q3698" t="s">
        <v>8269</v>
      </c>
    </row>
    <row r="3699" spans="1:17" ht="44.25" x14ac:dyDescent="0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0">
        <f t="shared" si="171"/>
        <v>42479.465833333335</v>
      </c>
      <c r="L3699" s="10">
        <f t="shared" si="172"/>
        <v>42500.465833333335</v>
      </c>
      <c r="M3699">
        <f t="shared" si="173"/>
        <v>2016</v>
      </c>
      <c r="N3699" t="b">
        <v>0</v>
      </c>
      <c r="O3699">
        <v>30</v>
      </c>
      <c r="P3699" t="b">
        <v>1</v>
      </c>
      <c r="Q3699" t="s">
        <v>8269</v>
      </c>
    </row>
    <row r="3700" spans="1:17" ht="44.25" x14ac:dyDescent="0.7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0">
        <f t="shared" si="171"/>
        <v>42401.806562500002</v>
      </c>
      <c r="L3700" s="10">
        <f t="shared" si="172"/>
        <v>42431.806562500002</v>
      </c>
      <c r="M3700">
        <f t="shared" si="173"/>
        <v>2016</v>
      </c>
      <c r="N3700" t="b">
        <v>0</v>
      </c>
      <c r="O3700">
        <v>136</v>
      </c>
      <c r="P3700" t="b">
        <v>1</v>
      </c>
      <c r="Q3700" t="s">
        <v>8269</v>
      </c>
    </row>
    <row r="3701" spans="1:17" ht="59" x14ac:dyDescent="0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0">
        <f t="shared" si="171"/>
        <v>41897.602037037039</v>
      </c>
      <c r="L3701" s="10">
        <f t="shared" si="172"/>
        <v>41927.602037037039</v>
      </c>
      <c r="M3701">
        <f t="shared" si="173"/>
        <v>2014</v>
      </c>
      <c r="N3701" t="b">
        <v>0</v>
      </c>
      <c r="O3701">
        <v>40</v>
      </c>
      <c r="P3701" t="b">
        <v>1</v>
      </c>
      <c r="Q3701" t="s">
        <v>8269</v>
      </c>
    </row>
    <row r="3702" spans="1:17" ht="29.5" x14ac:dyDescent="0.7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0">
        <f t="shared" si="171"/>
        <v>41882.585648148146</v>
      </c>
      <c r="L3702" s="10">
        <f t="shared" si="172"/>
        <v>41912.666666666664</v>
      </c>
      <c r="M3702">
        <f t="shared" si="173"/>
        <v>2014</v>
      </c>
      <c r="N3702" t="b">
        <v>0</v>
      </c>
      <c r="O3702">
        <v>18</v>
      </c>
      <c r="P3702" t="b">
        <v>1</v>
      </c>
      <c r="Q3702" t="s">
        <v>8269</v>
      </c>
    </row>
    <row r="3703" spans="1:17" ht="44.25" x14ac:dyDescent="0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0">
        <f t="shared" si="171"/>
        <v>42129.541585648149</v>
      </c>
      <c r="L3703" s="10">
        <f t="shared" si="172"/>
        <v>42159.541585648149</v>
      </c>
      <c r="M3703">
        <f t="shared" si="173"/>
        <v>2015</v>
      </c>
      <c r="N3703" t="b">
        <v>0</v>
      </c>
      <c r="O3703">
        <v>39</v>
      </c>
      <c r="P3703" t="b">
        <v>1</v>
      </c>
      <c r="Q3703" t="s">
        <v>8269</v>
      </c>
    </row>
    <row r="3704" spans="1:17" ht="59" x14ac:dyDescent="0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0">
        <f t="shared" si="171"/>
        <v>42524.53800925926</v>
      </c>
      <c r="L3704" s="10">
        <f t="shared" si="172"/>
        <v>42561.957638888889</v>
      </c>
      <c r="M3704">
        <f t="shared" si="173"/>
        <v>2016</v>
      </c>
      <c r="N3704" t="b">
        <v>0</v>
      </c>
      <c r="O3704">
        <v>21</v>
      </c>
      <c r="P3704" t="b">
        <v>1</v>
      </c>
      <c r="Q3704" t="s">
        <v>8269</v>
      </c>
    </row>
    <row r="3705" spans="1:17" ht="44.25" x14ac:dyDescent="0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0">
        <f t="shared" si="171"/>
        <v>42556.504490740743</v>
      </c>
      <c r="L3705" s="10">
        <f t="shared" si="172"/>
        <v>42595.290972222225</v>
      </c>
      <c r="M3705">
        <f t="shared" si="173"/>
        <v>2016</v>
      </c>
      <c r="N3705" t="b">
        <v>0</v>
      </c>
      <c r="O3705">
        <v>30</v>
      </c>
      <c r="P3705" t="b">
        <v>1</v>
      </c>
      <c r="Q3705" t="s">
        <v>8269</v>
      </c>
    </row>
    <row r="3706" spans="1:17" ht="44.25" x14ac:dyDescent="0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0">
        <f t="shared" si="171"/>
        <v>42461.689745370371</v>
      </c>
      <c r="L3706" s="10">
        <f t="shared" si="172"/>
        <v>42521.689745370371</v>
      </c>
      <c r="M3706">
        <f t="shared" si="173"/>
        <v>2016</v>
      </c>
      <c r="N3706" t="b">
        <v>0</v>
      </c>
      <c r="O3706">
        <v>27</v>
      </c>
      <c r="P3706" t="b">
        <v>1</v>
      </c>
      <c r="Q3706" t="s">
        <v>8269</v>
      </c>
    </row>
    <row r="3707" spans="1:17" ht="44.25" x14ac:dyDescent="0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0">
        <f t="shared" si="171"/>
        <v>41792.542986111112</v>
      </c>
      <c r="L3707" s="10">
        <f t="shared" si="172"/>
        <v>41813.75</v>
      </c>
      <c r="M3707">
        <f t="shared" si="173"/>
        <v>2014</v>
      </c>
      <c r="N3707" t="b">
        <v>0</v>
      </c>
      <c r="O3707">
        <v>35</v>
      </c>
      <c r="P3707" t="b">
        <v>1</v>
      </c>
      <c r="Q3707" t="s">
        <v>8269</v>
      </c>
    </row>
    <row r="3708" spans="1:17" ht="44.25" x14ac:dyDescent="0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0">
        <f t="shared" si="171"/>
        <v>41879.913761574076</v>
      </c>
      <c r="L3708" s="10">
        <f t="shared" si="172"/>
        <v>41894.913761574076</v>
      </c>
      <c r="M3708">
        <f t="shared" si="173"/>
        <v>2014</v>
      </c>
      <c r="N3708" t="b">
        <v>0</v>
      </c>
      <c r="O3708">
        <v>13</v>
      </c>
      <c r="P3708" t="b">
        <v>1</v>
      </c>
      <c r="Q3708" t="s">
        <v>8269</v>
      </c>
    </row>
    <row r="3709" spans="1:17" ht="44.25" x14ac:dyDescent="0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0">
        <f t="shared" si="171"/>
        <v>42552.048356481479</v>
      </c>
      <c r="L3709" s="10">
        <f t="shared" si="172"/>
        <v>42573.226388888885</v>
      </c>
      <c r="M3709">
        <f t="shared" si="173"/>
        <v>2016</v>
      </c>
      <c r="N3709" t="b">
        <v>0</v>
      </c>
      <c r="O3709">
        <v>23</v>
      </c>
      <c r="P3709" t="b">
        <v>1</v>
      </c>
      <c r="Q3709" t="s">
        <v>8269</v>
      </c>
    </row>
    <row r="3710" spans="1:17" ht="59" x14ac:dyDescent="0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0">
        <f t="shared" si="171"/>
        <v>41810.142199074071</v>
      </c>
      <c r="L3710" s="10">
        <f t="shared" si="172"/>
        <v>41824.142199074071</v>
      </c>
      <c r="M3710">
        <f t="shared" si="173"/>
        <v>2014</v>
      </c>
      <c r="N3710" t="b">
        <v>0</v>
      </c>
      <c r="O3710">
        <v>39</v>
      </c>
      <c r="P3710" t="b">
        <v>1</v>
      </c>
      <c r="Q3710" t="s">
        <v>8269</v>
      </c>
    </row>
    <row r="3711" spans="1:17" ht="44.25" x14ac:dyDescent="0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0">
        <f t="shared" si="171"/>
        <v>41785.707708333335</v>
      </c>
      <c r="L3711" s="10">
        <f t="shared" si="172"/>
        <v>41815.707708333335</v>
      </c>
      <c r="M3711">
        <f t="shared" si="173"/>
        <v>2014</v>
      </c>
      <c r="N3711" t="b">
        <v>0</v>
      </c>
      <c r="O3711">
        <v>35</v>
      </c>
      <c r="P3711" t="b">
        <v>1</v>
      </c>
      <c r="Q3711" t="s">
        <v>8269</v>
      </c>
    </row>
    <row r="3712" spans="1:17" ht="29.5" x14ac:dyDescent="0.7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0">
        <f t="shared" si="171"/>
        <v>42072.576249999998</v>
      </c>
      <c r="L3712" s="10">
        <f t="shared" si="172"/>
        <v>42097.576249999998</v>
      </c>
      <c r="M3712">
        <f t="shared" si="173"/>
        <v>2015</v>
      </c>
      <c r="N3712" t="b">
        <v>0</v>
      </c>
      <c r="O3712">
        <v>27</v>
      </c>
      <c r="P3712" t="b">
        <v>1</v>
      </c>
      <c r="Q3712" t="s">
        <v>8269</v>
      </c>
    </row>
    <row r="3713" spans="1:17" ht="29.5" x14ac:dyDescent="0.7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0">
        <f t="shared" si="171"/>
        <v>41779.724224537036</v>
      </c>
      <c r="L3713" s="10">
        <f t="shared" si="172"/>
        <v>41805.666666666664</v>
      </c>
      <c r="M3713">
        <f t="shared" si="173"/>
        <v>2014</v>
      </c>
      <c r="N3713" t="b">
        <v>0</v>
      </c>
      <c r="O3713">
        <v>21</v>
      </c>
      <c r="P3713" t="b">
        <v>1</v>
      </c>
      <c r="Q3713" t="s">
        <v>8269</v>
      </c>
    </row>
    <row r="3714" spans="1:17" ht="59" x14ac:dyDescent="0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0">
        <f t="shared" si="171"/>
        <v>42134.172071759262</v>
      </c>
      <c r="L3714" s="10">
        <f t="shared" si="172"/>
        <v>42155.290972222225</v>
      </c>
      <c r="M3714">
        <f t="shared" si="173"/>
        <v>2015</v>
      </c>
      <c r="N3714" t="b">
        <v>0</v>
      </c>
      <c r="O3714">
        <v>104</v>
      </c>
      <c r="P3714" t="b">
        <v>1</v>
      </c>
      <c r="Q3714" t="s">
        <v>8269</v>
      </c>
    </row>
    <row r="3715" spans="1:17" ht="44.25" x14ac:dyDescent="0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0">
        <f t="shared" ref="K3715:K3778" si="174">(((J3715/60)/60)/24)+DATE(1970,1,1)</f>
        <v>42505.738032407404</v>
      </c>
      <c r="L3715" s="10">
        <f t="shared" ref="L3715:L3778" si="175">(((I3715/60)/60)/24)+DATE(1970,1,1)</f>
        <v>42525.738032407404</v>
      </c>
      <c r="M3715">
        <f t="shared" ref="M3715:M3778" si="176">YEAR(L3715)</f>
        <v>2016</v>
      </c>
      <c r="N3715" t="b">
        <v>0</v>
      </c>
      <c r="O3715">
        <v>19</v>
      </c>
      <c r="P3715" t="b">
        <v>1</v>
      </c>
      <c r="Q3715" t="s">
        <v>8269</v>
      </c>
    </row>
    <row r="3716" spans="1:17" ht="44.25" x14ac:dyDescent="0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0">
        <f t="shared" si="174"/>
        <v>42118.556331018524</v>
      </c>
      <c r="L3716" s="10">
        <f t="shared" si="175"/>
        <v>42150.165972222225</v>
      </c>
      <c r="M3716">
        <f t="shared" si="176"/>
        <v>2015</v>
      </c>
      <c r="N3716" t="b">
        <v>0</v>
      </c>
      <c r="O3716">
        <v>97</v>
      </c>
      <c r="P3716" t="b">
        <v>1</v>
      </c>
      <c r="Q3716" t="s">
        <v>8269</v>
      </c>
    </row>
    <row r="3717" spans="1:17" ht="44.25" x14ac:dyDescent="0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0">
        <f t="shared" si="174"/>
        <v>42036.995590277773</v>
      </c>
      <c r="L3717" s="10">
        <f t="shared" si="175"/>
        <v>42094.536111111112</v>
      </c>
      <c r="M3717">
        <f t="shared" si="176"/>
        <v>2015</v>
      </c>
      <c r="N3717" t="b">
        <v>0</v>
      </c>
      <c r="O3717">
        <v>27</v>
      </c>
      <c r="P3717" t="b">
        <v>1</v>
      </c>
      <c r="Q3717" t="s">
        <v>8269</v>
      </c>
    </row>
    <row r="3718" spans="1:17" ht="44.25" x14ac:dyDescent="0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0">
        <f t="shared" si="174"/>
        <v>42360.887835648144</v>
      </c>
      <c r="L3718" s="10">
        <f t="shared" si="175"/>
        <v>42390.887835648144</v>
      </c>
      <c r="M3718">
        <f t="shared" si="176"/>
        <v>2016</v>
      </c>
      <c r="N3718" t="b">
        <v>0</v>
      </c>
      <c r="O3718">
        <v>24</v>
      </c>
      <c r="P3718" t="b">
        <v>1</v>
      </c>
      <c r="Q3718" t="s">
        <v>8269</v>
      </c>
    </row>
    <row r="3719" spans="1:17" ht="44.25" x14ac:dyDescent="0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0">
        <f t="shared" si="174"/>
        <v>42102.866307870368</v>
      </c>
      <c r="L3719" s="10">
        <f t="shared" si="175"/>
        <v>42133.866307870368</v>
      </c>
      <c r="M3719">
        <f t="shared" si="176"/>
        <v>2015</v>
      </c>
      <c r="N3719" t="b">
        <v>0</v>
      </c>
      <c r="O3719">
        <v>13</v>
      </c>
      <c r="P3719" t="b">
        <v>1</v>
      </c>
      <c r="Q3719" t="s">
        <v>8269</v>
      </c>
    </row>
    <row r="3720" spans="1:17" ht="44.25" x14ac:dyDescent="0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0">
        <f t="shared" si="174"/>
        <v>42032.716145833328</v>
      </c>
      <c r="L3720" s="10">
        <f t="shared" si="175"/>
        <v>42062.716145833328</v>
      </c>
      <c r="M3720">
        <f t="shared" si="176"/>
        <v>2015</v>
      </c>
      <c r="N3720" t="b">
        <v>0</v>
      </c>
      <c r="O3720">
        <v>46</v>
      </c>
      <c r="P3720" t="b">
        <v>1</v>
      </c>
      <c r="Q3720" t="s">
        <v>8269</v>
      </c>
    </row>
    <row r="3721" spans="1:17" ht="29.5" x14ac:dyDescent="0.7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0">
        <f t="shared" si="174"/>
        <v>42147.729930555557</v>
      </c>
      <c r="L3721" s="10">
        <f t="shared" si="175"/>
        <v>42177.729930555557</v>
      </c>
      <c r="M3721">
        <f t="shared" si="176"/>
        <v>2015</v>
      </c>
      <c r="N3721" t="b">
        <v>0</v>
      </c>
      <c r="O3721">
        <v>4</v>
      </c>
      <c r="P3721" t="b">
        <v>1</v>
      </c>
      <c r="Q3721" t="s">
        <v>8269</v>
      </c>
    </row>
    <row r="3722" spans="1:17" ht="29.5" x14ac:dyDescent="0.7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0">
        <f t="shared" si="174"/>
        <v>42165.993125000001</v>
      </c>
      <c r="L3722" s="10">
        <f t="shared" si="175"/>
        <v>42187.993125000001</v>
      </c>
      <c r="M3722">
        <f t="shared" si="176"/>
        <v>2015</v>
      </c>
      <c r="N3722" t="b">
        <v>0</v>
      </c>
      <c r="O3722">
        <v>40</v>
      </c>
      <c r="P3722" t="b">
        <v>1</v>
      </c>
      <c r="Q3722" t="s">
        <v>8269</v>
      </c>
    </row>
    <row r="3723" spans="1:17" ht="59" x14ac:dyDescent="0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0">
        <f t="shared" si="174"/>
        <v>41927.936157407406</v>
      </c>
      <c r="L3723" s="10">
        <f t="shared" si="175"/>
        <v>41948.977824074071</v>
      </c>
      <c r="M3723">
        <f t="shared" si="176"/>
        <v>2014</v>
      </c>
      <c r="N3723" t="b">
        <v>0</v>
      </c>
      <c r="O3723">
        <v>44</v>
      </c>
      <c r="P3723" t="b">
        <v>1</v>
      </c>
      <c r="Q3723" t="s">
        <v>8269</v>
      </c>
    </row>
    <row r="3724" spans="1:17" ht="59" x14ac:dyDescent="0.7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0">
        <f t="shared" si="174"/>
        <v>42381.671840277777</v>
      </c>
      <c r="L3724" s="10">
        <f t="shared" si="175"/>
        <v>42411.957638888889</v>
      </c>
      <c r="M3724">
        <f t="shared" si="176"/>
        <v>2016</v>
      </c>
      <c r="N3724" t="b">
        <v>0</v>
      </c>
      <c r="O3724">
        <v>35</v>
      </c>
      <c r="P3724" t="b">
        <v>1</v>
      </c>
      <c r="Q3724" t="s">
        <v>8269</v>
      </c>
    </row>
    <row r="3725" spans="1:17" ht="29.5" x14ac:dyDescent="0.7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0">
        <f t="shared" si="174"/>
        <v>41943.753032407411</v>
      </c>
      <c r="L3725" s="10">
        <f t="shared" si="175"/>
        <v>41973.794699074075</v>
      </c>
      <c r="M3725">
        <f t="shared" si="176"/>
        <v>2014</v>
      </c>
      <c r="N3725" t="b">
        <v>0</v>
      </c>
      <c r="O3725">
        <v>63</v>
      </c>
      <c r="P3725" t="b">
        <v>1</v>
      </c>
      <c r="Q3725" t="s">
        <v>8269</v>
      </c>
    </row>
    <row r="3726" spans="1:17" ht="44.25" x14ac:dyDescent="0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0">
        <f t="shared" si="174"/>
        <v>42465.491435185191</v>
      </c>
      <c r="L3726" s="10">
        <f t="shared" si="175"/>
        <v>42494.958333333328</v>
      </c>
      <c r="M3726">
        <f t="shared" si="176"/>
        <v>2016</v>
      </c>
      <c r="N3726" t="b">
        <v>0</v>
      </c>
      <c r="O3726">
        <v>89</v>
      </c>
      <c r="P3726" t="b">
        <v>1</v>
      </c>
      <c r="Q3726" t="s">
        <v>8269</v>
      </c>
    </row>
    <row r="3727" spans="1:17" ht="44.25" x14ac:dyDescent="0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0">
        <f t="shared" si="174"/>
        <v>42401.945219907408</v>
      </c>
      <c r="L3727" s="10">
        <f t="shared" si="175"/>
        <v>42418.895833333328</v>
      </c>
      <c r="M3727">
        <f t="shared" si="176"/>
        <v>2016</v>
      </c>
      <c r="N3727" t="b">
        <v>0</v>
      </c>
      <c r="O3727">
        <v>15</v>
      </c>
      <c r="P3727" t="b">
        <v>1</v>
      </c>
      <c r="Q3727" t="s">
        <v>8269</v>
      </c>
    </row>
    <row r="3728" spans="1:17" ht="44.25" x14ac:dyDescent="0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0">
        <f t="shared" si="174"/>
        <v>42462.140868055561</v>
      </c>
      <c r="L3728" s="10">
        <f t="shared" si="175"/>
        <v>42489.875</v>
      </c>
      <c r="M3728">
        <f t="shared" si="176"/>
        <v>2016</v>
      </c>
      <c r="N3728" t="b">
        <v>0</v>
      </c>
      <c r="O3728">
        <v>46</v>
      </c>
      <c r="P3728" t="b">
        <v>1</v>
      </c>
      <c r="Q3728" t="s">
        <v>8269</v>
      </c>
    </row>
    <row r="3729" spans="1:17" ht="44.25" x14ac:dyDescent="0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0">
        <f t="shared" si="174"/>
        <v>42632.348310185189</v>
      </c>
      <c r="L3729" s="10">
        <f t="shared" si="175"/>
        <v>42663.204861111109</v>
      </c>
      <c r="M3729">
        <f t="shared" si="176"/>
        <v>2016</v>
      </c>
      <c r="N3729" t="b">
        <v>0</v>
      </c>
      <c r="O3729">
        <v>33</v>
      </c>
      <c r="P3729" t="b">
        <v>1</v>
      </c>
      <c r="Q3729" t="s">
        <v>8269</v>
      </c>
    </row>
    <row r="3730" spans="1:17" ht="44.25" x14ac:dyDescent="0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0">
        <f t="shared" si="174"/>
        <v>42205.171018518522</v>
      </c>
      <c r="L3730" s="10">
        <f t="shared" si="175"/>
        <v>42235.171018518522</v>
      </c>
      <c r="M3730">
        <f t="shared" si="176"/>
        <v>2015</v>
      </c>
      <c r="N3730" t="b">
        <v>0</v>
      </c>
      <c r="O3730">
        <v>31</v>
      </c>
      <c r="P3730" t="b">
        <v>0</v>
      </c>
      <c r="Q3730" t="s">
        <v>8269</v>
      </c>
    </row>
    <row r="3731" spans="1:17" ht="59" x14ac:dyDescent="0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0">
        <f t="shared" si="174"/>
        <v>42041.205000000002</v>
      </c>
      <c r="L3731" s="10">
        <f t="shared" si="175"/>
        <v>42086.16333333333</v>
      </c>
      <c r="M3731">
        <f t="shared" si="176"/>
        <v>2015</v>
      </c>
      <c r="N3731" t="b">
        <v>0</v>
      </c>
      <c r="O3731">
        <v>5</v>
      </c>
      <c r="P3731" t="b">
        <v>0</v>
      </c>
      <c r="Q3731" t="s">
        <v>8269</v>
      </c>
    </row>
    <row r="3732" spans="1:17" ht="44.25" x14ac:dyDescent="0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0">
        <f t="shared" si="174"/>
        <v>42203.677766203706</v>
      </c>
      <c r="L3732" s="10">
        <f t="shared" si="175"/>
        <v>42233.677766203706</v>
      </c>
      <c r="M3732">
        <f t="shared" si="176"/>
        <v>2015</v>
      </c>
      <c r="N3732" t="b">
        <v>0</v>
      </c>
      <c r="O3732">
        <v>1</v>
      </c>
      <c r="P3732" t="b">
        <v>0</v>
      </c>
      <c r="Q3732" t="s">
        <v>8269</v>
      </c>
    </row>
    <row r="3733" spans="1:17" ht="44.25" x14ac:dyDescent="0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0">
        <f t="shared" si="174"/>
        <v>41983.752847222218</v>
      </c>
      <c r="L3733" s="10">
        <f t="shared" si="175"/>
        <v>42014.140972222223</v>
      </c>
      <c r="M3733">
        <f t="shared" si="176"/>
        <v>2015</v>
      </c>
      <c r="N3733" t="b">
        <v>0</v>
      </c>
      <c r="O3733">
        <v>12</v>
      </c>
      <c r="P3733" t="b">
        <v>0</v>
      </c>
      <c r="Q3733" t="s">
        <v>8269</v>
      </c>
    </row>
    <row r="3734" spans="1:17" ht="44.25" x14ac:dyDescent="0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0">
        <f t="shared" si="174"/>
        <v>41968.677465277782</v>
      </c>
      <c r="L3734" s="10">
        <f t="shared" si="175"/>
        <v>42028.5</v>
      </c>
      <c r="M3734">
        <f t="shared" si="176"/>
        <v>2015</v>
      </c>
      <c r="N3734" t="b">
        <v>0</v>
      </c>
      <c r="O3734">
        <v>4</v>
      </c>
      <c r="P3734" t="b">
        <v>0</v>
      </c>
      <c r="Q3734" t="s">
        <v>8269</v>
      </c>
    </row>
    <row r="3735" spans="1:17" ht="44.25" x14ac:dyDescent="0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0">
        <f t="shared" si="174"/>
        <v>42103.024398148147</v>
      </c>
      <c r="L3735" s="10">
        <f t="shared" si="175"/>
        <v>42112.9375</v>
      </c>
      <c r="M3735">
        <f t="shared" si="176"/>
        <v>2015</v>
      </c>
      <c r="N3735" t="b">
        <v>0</v>
      </c>
      <c r="O3735">
        <v>0</v>
      </c>
      <c r="P3735" t="b">
        <v>0</v>
      </c>
      <c r="Q3735" t="s">
        <v>8269</v>
      </c>
    </row>
    <row r="3736" spans="1:17" ht="59" x14ac:dyDescent="0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0">
        <f t="shared" si="174"/>
        <v>42089.901574074072</v>
      </c>
      <c r="L3736" s="10">
        <f t="shared" si="175"/>
        <v>42149.901574074072</v>
      </c>
      <c r="M3736">
        <f t="shared" si="176"/>
        <v>2015</v>
      </c>
      <c r="N3736" t="b">
        <v>0</v>
      </c>
      <c r="O3736">
        <v>7</v>
      </c>
      <c r="P3736" t="b">
        <v>0</v>
      </c>
      <c r="Q3736" t="s">
        <v>8269</v>
      </c>
    </row>
    <row r="3737" spans="1:17" ht="29.5" x14ac:dyDescent="0.7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0">
        <f t="shared" si="174"/>
        <v>42122.693159722221</v>
      </c>
      <c r="L3737" s="10">
        <f t="shared" si="175"/>
        <v>42152.693159722221</v>
      </c>
      <c r="M3737">
        <f t="shared" si="176"/>
        <v>2015</v>
      </c>
      <c r="N3737" t="b">
        <v>0</v>
      </c>
      <c r="O3737">
        <v>2</v>
      </c>
      <c r="P3737" t="b">
        <v>0</v>
      </c>
      <c r="Q3737" t="s">
        <v>8269</v>
      </c>
    </row>
    <row r="3738" spans="1:17" ht="44.25" x14ac:dyDescent="0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0">
        <f t="shared" si="174"/>
        <v>42048.711724537032</v>
      </c>
      <c r="L3738" s="10">
        <f t="shared" si="175"/>
        <v>42086.75</v>
      </c>
      <c r="M3738">
        <f t="shared" si="176"/>
        <v>2015</v>
      </c>
      <c r="N3738" t="b">
        <v>0</v>
      </c>
      <c r="O3738">
        <v>1</v>
      </c>
      <c r="P3738" t="b">
        <v>0</v>
      </c>
      <c r="Q3738" t="s">
        <v>8269</v>
      </c>
    </row>
    <row r="3739" spans="1:17" ht="44.25" x14ac:dyDescent="0.7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0">
        <f t="shared" si="174"/>
        <v>42297.691006944442</v>
      </c>
      <c r="L3739" s="10">
        <f t="shared" si="175"/>
        <v>42320.290972222225</v>
      </c>
      <c r="M3739">
        <f t="shared" si="176"/>
        <v>2015</v>
      </c>
      <c r="N3739" t="b">
        <v>0</v>
      </c>
      <c r="O3739">
        <v>4</v>
      </c>
      <c r="P3739" t="b">
        <v>0</v>
      </c>
      <c r="Q3739" t="s">
        <v>8269</v>
      </c>
    </row>
    <row r="3740" spans="1:17" ht="29.5" x14ac:dyDescent="0.7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0">
        <f t="shared" si="174"/>
        <v>41813.938715277778</v>
      </c>
      <c r="L3740" s="10">
        <f t="shared" si="175"/>
        <v>41835.916666666664</v>
      </c>
      <c r="M3740">
        <f t="shared" si="176"/>
        <v>2014</v>
      </c>
      <c r="N3740" t="b">
        <v>0</v>
      </c>
      <c r="O3740">
        <v>6</v>
      </c>
      <c r="P3740" t="b">
        <v>0</v>
      </c>
      <c r="Q3740" t="s">
        <v>8269</v>
      </c>
    </row>
    <row r="3741" spans="1:17" ht="44.25" x14ac:dyDescent="0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0">
        <f t="shared" si="174"/>
        <v>42548.449861111112</v>
      </c>
      <c r="L3741" s="10">
        <f t="shared" si="175"/>
        <v>42568.449861111112</v>
      </c>
      <c r="M3741">
        <f t="shared" si="176"/>
        <v>2016</v>
      </c>
      <c r="N3741" t="b">
        <v>0</v>
      </c>
      <c r="O3741">
        <v>8</v>
      </c>
      <c r="P3741" t="b">
        <v>0</v>
      </c>
      <c r="Q3741" t="s">
        <v>8269</v>
      </c>
    </row>
    <row r="3742" spans="1:17" ht="44.25" x14ac:dyDescent="0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0">
        <f t="shared" si="174"/>
        <v>41833.089756944442</v>
      </c>
      <c r="L3742" s="10">
        <f t="shared" si="175"/>
        <v>41863.079143518517</v>
      </c>
      <c r="M3742">
        <f t="shared" si="176"/>
        <v>2014</v>
      </c>
      <c r="N3742" t="b">
        <v>0</v>
      </c>
      <c r="O3742">
        <v>14</v>
      </c>
      <c r="P3742" t="b">
        <v>0</v>
      </c>
      <c r="Q3742" t="s">
        <v>8269</v>
      </c>
    </row>
    <row r="3743" spans="1:17" ht="44.25" x14ac:dyDescent="0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0">
        <f t="shared" si="174"/>
        <v>42325.920717592591</v>
      </c>
      <c r="L3743" s="10">
        <f t="shared" si="175"/>
        <v>42355.920717592591</v>
      </c>
      <c r="M3743">
        <f t="shared" si="176"/>
        <v>2015</v>
      </c>
      <c r="N3743" t="b">
        <v>0</v>
      </c>
      <c r="O3743">
        <v>0</v>
      </c>
      <c r="P3743" t="b">
        <v>0</v>
      </c>
      <c r="Q3743" t="s">
        <v>8269</v>
      </c>
    </row>
    <row r="3744" spans="1:17" ht="44.25" x14ac:dyDescent="0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0">
        <f t="shared" si="174"/>
        <v>41858.214629629627</v>
      </c>
      <c r="L3744" s="10">
        <f t="shared" si="175"/>
        <v>41888.214629629627</v>
      </c>
      <c r="M3744">
        <f t="shared" si="176"/>
        <v>2014</v>
      </c>
      <c r="N3744" t="b">
        <v>0</v>
      </c>
      <c r="O3744">
        <v>4</v>
      </c>
      <c r="P3744" t="b">
        <v>0</v>
      </c>
      <c r="Q3744" t="s">
        <v>8269</v>
      </c>
    </row>
    <row r="3745" spans="1:17" ht="29.5" x14ac:dyDescent="0.7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0">
        <f t="shared" si="174"/>
        <v>41793.710231481484</v>
      </c>
      <c r="L3745" s="10">
        <f t="shared" si="175"/>
        <v>41823.710231481484</v>
      </c>
      <c r="M3745">
        <f t="shared" si="176"/>
        <v>2014</v>
      </c>
      <c r="N3745" t="b">
        <v>0</v>
      </c>
      <c r="O3745">
        <v>0</v>
      </c>
      <c r="P3745" t="b">
        <v>0</v>
      </c>
      <c r="Q3745" t="s">
        <v>8269</v>
      </c>
    </row>
    <row r="3746" spans="1:17" ht="59" x14ac:dyDescent="0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0">
        <f t="shared" si="174"/>
        <v>41793.814259259263</v>
      </c>
      <c r="L3746" s="10">
        <f t="shared" si="175"/>
        <v>41825.165972222225</v>
      </c>
      <c r="M3746">
        <f t="shared" si="176"/>
        <v>2014</v>
      </c>
      <c r="N3746" t="b">
        <v>0</v>
      </c>
      <c r="O3746">
        <v>0</v>
      </c>
      <c r="P3746" t="b">
        <v>0</v>
      </c>
      <c r="Q3746" t="s">
        <v>8269</v>
      </c>
    </row>
    <row r="3747" spans="1:17" ht="44.25" x14ac:dyDescent="0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0">
        <f t="shared" si="174"/>
        <v>41831.697939814818</v>
      </c>
      <c r="L3747" s="10">
        <f t="shared" si="175"/>
        <v>41861.697939814818</v>
      </c>
      <c r="M3747">
        <f t="shared" si="176"/>
        <v>2014</v>
      </c>
      <c r="N3747" t="b">
        <v>0</v>
      </c>
      <c r="O3747">
        <v>1</v>
      </c>
      <c r="P3747" t="b">
        <v>0</v>
      </c>
      <c r="Q3747" t="s">
        <v>8269</v>
      </c>
    </row>
    <row r="3748" spans="1:17" x14ac:dyDescent="0.7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0">
        <f t="shared" si="174"/>
        <v>42621.389340277776</v>
      </c>
      <c r="L3748" s="10">
        <f t="shared" si="175"/>
        <v>42651.389340277776</v>
      </c>
      <c r="M3748">
        <f t="shared" si="176"/>
        <v>2016</v>
      </c>
      <c r="N3748" t="b">
        <v>0</v>
      </c>
      <c r="O3748">
        <v>1</v>
      </c>
      <c r="P3748" t="b">
        <v>0</v>
      </c>
      <c r="Q3748" t="s">
        <v>8269</v>
      </c>
    </row>
    <row r="3749" spans="1:17" ht="29.5" x14ac:dyDescent="0.7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0">
        <f t="shared" si="174"/>
        <v>42164.299722222218</v>
      </c>
      <c r="L3749" s="10">
        <f t="shared" si="175"/>
        <v>42190.957638888889</v>
      </c>
      <c r="M3749">
        <f t="shared" si="176"/>
        <v>2015</v>
      </c>
      <c r="N3749" t="b">
        <v>0</v>
      </c>
      <c r="O3749">
        <v>1</v>
      </c>
      <c r="P3749" t="b">
        <v>0</v>
      </c>
      <c r="Q3749" t="s">
        <v>8269</v>
      </c>
    </row>
    <row r="3750" spans="1:17" ht="44.25" x14ac:dyDescent="0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0">
        <f t="shared" si="174"/>
        <v>42395.706435185188</v>
      </c>
      <c r="L3750" s="10">
        <f t="shared" si="175"/>
        <v>42416.249305555553</v>
      </c>
      <c r="M3750">
        <f t="shared" si="176"/>
        <v>2016</v>
      </c>
      <c r="N3750" t="b">
        <v>0</v>
      </c>
      <c r="O3750">
        <v>52</v>
      </c>
      <c r="P3750" t="b">
        <v>1</v>
      </c>
      <c r="Q3750" t="s">
        <v>8303</v>
      </c>
    </row>
    <row r="3751" spans="1:17" ht="44.25" x14ac:dyDescent="0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0">
        <f t="shared" si="174"/>
        <v>42458.127175925925</v>
      </c>
      <c r="L3751" s="10">
        <f t="shared" si="175"/>
        <v>42489.165972222225</v>
      </c>
      <c r="M3751">
        <f t="shared" si="176"/>
        <v>2016</v>
      </c>
      <c r="N3751" t="b">
        <v>0</v>
      </c>
      <c r="O3751">
        <v>7</v>
      </c>
      <c r="P3751" t="b">
        <v>1</v>
      </c>
      <c r="Q3751" t="s">
        <v>8303</v>
      </c>
    </row>
    <row r="3752" spans="1:17" ht="88.5" x14ac:dyDescent="0.7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0">
        <f t="shared" si="174"/>
        <v>42016.981574074074</v>
      </c>
      <c r="L3752" s="10">
        <f t="shared" si="175"/>
        <v>42045.332638888889</v>
      </c>
      <c r="M3752">
        <f t="shared" si="176"/>
        <v>2015</v>
      </c>
      <c r="N3752" t="b">
        <v>0</v>
      </c>
      <c r="O3752">
        <v>28</v>
      </c>
      <c r="P3752" t="b">
        <v>1</v>
      </c>
      <c r="Q3752" t="s">
        <v>8303</v>
      </c>
    </row>
    <row r="3753" spans="1:17" ht="44.25" x14ac:dyDescent="0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0">
        <f t="shared" si="174"/>
        <v>42403.035567129627</v>
      </c>
      <c r="L3753" s="10">
        <f t="shared" si="175"/>
        <v>42462.993900462956</v>
      </c>
      <c r="M3753">
        <f t="shared" si="176"/>
        <v>2016</v>
      </c>
      <c r="N3753" t="b">
        <v>0</v>
      </c>
      <c r="O3753">
        <v>11</v>
      </c>
      <c r="P3753" t="b">
        <v>1</v>
      </c>
      <c r="Q3753" t="s">
        <v>8303</v>
      </c>
    </row>
    <row r="3754" spans="1:17" ht="59" x14ac:dyDescent="0.7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0">
        <f t="shared" si="174"/>
        <v>42619.802488425921</v>
      </c>
      <c r="L3754" s="10">
        <f t="shared" si="175"/>
        <v>42659.875</v>
      </c>
      <c r="M3754">
        <f t="shared" si="176"/>
        <v>2016</v>
      </c>
      <c r="N3754" t="b">
        <v>0</v>
      </c>
      <c r="O3754">
        <v>15</v>
      </c>
      <c r="P3754" t="b">
        <v>1</v>
      </c>
      <c r="Q3754" t="s">
        <v>8303</v>
      </c>
    </row>
    <row r="3755" spans="1:17" ht="44.25" x14ac:dyDescent="0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0">
        <f t="shared" si="174"/>
        <v>42128.824074074073</v>
      </c>
      <c r="L3755" s="10">
        <f t="shared" si="175"/>
        <v>42158</v>
      </c>
      <c r="M3755">
        <f t="shared" si="176"/>
        <v>2015</v>
      </c>
      <c r="N3755" t="b">
        <v>0</v>
      </c>
      <c r="O3755">
        <v>30</v>
      </c>
      <c r="P3755" t="b">
        <v>1</v>
      </c>
      <c r="Q3755" t="s">
        <v>8303</v>
      </c>
    </row>
    <row r="3756" spans="1:17" ht="44.25" x14ac:dyDescent="0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0">
        <f t="shared" si="174"/>
        <v>41808.881215277775</v>
      </c>
      <c r="L3756" s="10">
        <f t="shared" si="175"/>
        <v>41846.207638888889</v>
      </c>
      <c r="M3756">
        <f t="shared" si="176"/>
        <v>2014</v>
      </c>
      <c r="N3756" t="b">
        <v>0</v>
      </c>
      <c r="O3756">
        <v>27</v>
      </c>
      <c r="P3756" t="b">
        <v>1</v>
      </c>
      <c r="Q3756" t="s">
        <v>8303</v>
      </c>
    </row>
    <row r="3757" spans="1:17" ht="44.25" x14ac:dyDescent="0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0">
        <f t="shared" si="174"/>
        <v>42445.866979166662</v>
      </c>
      <c r="L3757" s="10">
        <f t="shared" si="175"/>
        <v>42475.866979166662</v>
      </c>
      <c r="M3757">
        <f t="shared" si="176"/>
        <v>2016</v>
      </c>
      <c r="N3757" t="b">
        <v>0</v>
      </c>
      <c r="O3757">
        <v>28</v>
      </c>
      <c r="P3757" t="b">
        <v>1</v>
      </c>
      <c r="Q3757" t="s">
        <v>8303</v>
      </c>
    </row>
    <row r="3758" spans="1:17" ht="44.25" x14ac:dyDescent="0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0">
        <f t="shared" si="174"/>
        <v>41771.814791666664</v>
      </c>
      <c r="L3758" s="10">
        <f t="shared" si="175"/>
        <v>41801.814791666664</v>
      </c>
      <c r="M3758">
        <f t="shared" si="176"/>
        <v>2014</v>
      </c>
      <c r="N3758" t="b">
        <v>0</v>
      </c>
      <c r="O3758">
        <v>17</v>
      </c>
      <c r="P3758" t="b">
        <v>1</v>
      </c>
      <c r="Q3758" t="s">
        <v>8303</v>
      </c>
    </row>
    <row r="3759" spans="1:17" ht="44.25" x14ac:dyDescent="0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0">
        <f t="shared" si="174"/>
        <v>41954.850868055553</v>
      </c>
      <c r="L3759" s="10">
        <f t="shared" si="175"/>
        <v>41974.850868055553</v>
      </c>
      <c r="M3759">
        <f t="shared" si="176"/>
        <v>2014</v>
      </c>
      <c r="N3759" t="b">
        <v>0</v>
      </c>
      <c r="O3759">
        <v>50</v>
      </c>
      <c r="P3759" t="b">
        <v>1</v>
      </c>
      <c r="Q3759" t="s">
        <v>8303</v>
      </c>
    </row>
    <row r="3760" spans="1:17" ht="29.5" x14ac:dyDescent="0.7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0">
        <f t="shared" si="174"/>
        <v>41747.471504629626</v>
      </c>
      <c r="L3760" s="10">
        <f t="shared" si="175"/>
        <v>41778.208333333336</v>
      </c>
      <c r="M3760">
        <f t="shared" si="176"/>
        <v>2014</v>
      </c>
      <c r="N3760" t="b">
        <v>0</v>
      </c>
      <c r="O3760">
        <v>26</v>
      </c>
      <c r="P3760" t="b">
        <v>1</v>
      </c>
      <c r="Q3760" t="s">
        <v>8303</v>
      </c>
    </row>
    <row r="3761" spans="1:17" ht="29.5" x14ac:dyDescent="0.7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0">
        <f t="shared" si="174"/>
        <v>42182.108252314814</v>
      </c>
      <c r="L3761" s="10">
        <f t="shared" si="175"/>
        <v>42242.108252314814</v>
      </c>
      <c r="M3761">
        <f t="shared" si="176"/>
        <v>2015</v>
      </c>
      <c r="N3761" t="b">
        <v>0</v>
      </c>
      <c r="O3761">
        <v>88</v>
      </c>
      <c r="P3761" t="b">
        <v>1</v>
      </c>
      <c r="Q3761" t="s">
        <v>8303</v>
      </c>
    </row>
    <row r="3762" spans="1:17" ht="44.25" x14ac:dyDescent="0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0">
        <f t="shared" si="174"/>
        <v>41739.525300925925</v>
      </c>
      <c r="L3762" s="10">
        <f t="shared" si="175"/>
        <v>41764.525300925925</v>
      </c>
      <c r="M3762">
        <f t="shared" si="176"/>
        <v>2014</v>
      </c>
      <c r="N3762" t="b">
        <v>0</v>
      </c>
      <c r="O3762">
        <v>91</v>
      </c>
      <c r="P3762" t="b">
        <v>1</v>
      </c>
      <c r="Q3762" t="s">
        <v>8303</v>
      </c>
    </row>
    <row r="3763" spans="1:17" ht="59" x14ac:dyDescent="0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0">
        <f t="shared" si="174"/>
        <v>42173.466863425929</v>
      </c>
      <c r="L3763" s="10">
        <f t="shared" si="175"/>
        <v>42226.958333333328</v>
      </c>
      <c r="M3763">
        <f t="shared" si="176"/>
        <v>2015</v>
      </c>
      <c r="N3763" t="b">
        <v>0</v>
      </c>
      <c r="O3763">
        <v>3</v>
      </c>
      <c r="P3763" t="b">
        <v>1</v>
      </c>
      <c r="Q3763" t="s">
        <v>8303</v>
      </c>
    </row>
    <row r="3764" spans="1:17" ht="44.25" x14ac:dyDescent="0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0">
        <f t="shared" si="174"/>
        <v>42193.813530092593</v>
      </c>
      <c r="L3764" s="10">
        <f t="shared" si="175"/>
        <v>42218.813530092593</v>
      </c>
      <c r="M3764">
        <f t="shared" si="176"/>
        <v>2015</v>
      </c>
      <c r="N3764" t="b">
        <v>0</v>
      </c>
      <c r="O3764">
        <v>28</v>
      </c>
      <c r="P3764" t="b">
        <v>1</v>
      </c>
      <c r="Q3764" t="s">
        <v>8303</v>
      </c>
    </row>
    <row r="3765" spans="1:17" ht="29.5" x14ac:dyDescent="0.7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0">
        <f t="shared" si="174"/>
        <v>42065.750300925924</v>
      </c>
      <c r="L3765" s="10">
        <f t="shared" si="175"/>
        <v>42095.708634259259</v>
      </c>
      <c r="M3765">
        <f t="shared" si="176"/>
        <v>2015</v>
      </c>
      <c r="N3765" t="b">
        <v>0</v>
      </c>
      <c r="O3765">
        <v>77</v>
      </c>
      <c r="P3765" t="b">
        <v>1</v>
      </c>
      <c r="Q3765" t="s">
        <v>8303</v>
      </c>
    </row>
    <row r="3766" spans="1:17" ht="44.25" x14ac:dyDescent="0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0">
        <f t="shared" si="174"/>
        <v>42499.842962962968</v>
      </c>
      <c r="L3766" s="10">
        <f t="shared" si="175"/>
        <v>42519.024999999994</v>
      </c>
      <c r="M3766">
        <f t="shared" si="176"/>
        <v>2016</v>
      </c>
      <c r="N3766" t="b">
        <v>0</v>
      </c>
      <c r="O3766">
        <v>27</v>
      </c>
      <c r="P3766" t="b">
        <v>1</v>
      </c>
      <c r="Q3766" t="s">
        <v>8303</v>
      </c>
    </row>
    <row r="3767" spans="1:17" ht="44.25" x14ac:dyDescent="0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0">
        <f t="shared" si="174"/>
        <v>41820.776412037041</v>
      </c>
      <c r="L3767" s="10">
        <f t="shared" si="175"/>
        <v>41850.776412037041</v>
      </c>
      <c r="M3767">
        <f t="shared" si="176"/>
        <v>2014</v>
      </c>
      <c r="N3767" t="b">
        <v>0</v>
      </c>
      <c r="O3767">
        <v>107</v>
      </c>
      <c r="P3767" t="b">
        <v>1</v>
      </c>
      <c r="Q3767" t="s">
        <v>8303</v>
      </c>
    </row>
    <row r="3768" spans="1:17" ht="44.25" x14ac:dyDescent="0.7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0">
        <f t="shared" si="174"/>
        <v>41788.167187500003</v>
      </c>
      <c r="L3768" s="10">
        <f t="shared" si="175"/>
        <v>41823.167187500003</v>
      </c>
      <c r="M3768">
        <f t="shared" si="176"/>
        <v>2014</v>
      </c>
      <c r="N3768" t="b">
        <v>0</v>
      </c>
      <c r="O3768">
        <v>96</v>
      </c>
      <c r="P3768" t="b">
        <v>1</v>
      </c>
      <c r="Q3768" t="s">
        <v>8303</v>
      </c>
    </row>
    <row r="3769" spans="1:17" ht="44.25" x14ac:dyDescent="0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0">
        <f t="shared" si="174"/>
        <v>42050.019641203704</v>
      </c>
      <c r="L3769" s="10">
        <f t="shared" si="175"/>
        <v>42064.207638888889</v>
      </c>
      <c r="M3769">
        <f t="shared" si="176"/>
        <v>2015</v>
      </c>
      <c r="N3769" t="b">
        <v>0</v>
      </c>
      <c r="O3769">
        <v>56</v>
      </c>
      <c r="P3769" t="b">
        <v>1</v>
      </c>
      <c r="Q3769" t="s">
        <v>8303</v>
      </c>
    </row>
    <row r="3770" spans="1:17" ht="44.25" x14ac:dyDescent="0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0">
        <f t="shared" si="174"/>
        <v>41772.727893518517</v>
      </c>
      <c r="L3770" s="10">
        <f t="shared" si="175"/>
        <v>41802.727893518517</v>
      </c>
      <c r="M3770">
        <f t="shared" si="176"/>
        <v>2014</v>
      </c>
      <c r="N3770" t="b">
        <v>0</v>
      </c>
      <c r="O3770">
        <v>58</v>
      </c>
      <c r="P3770" t="b">
        <v>1</v>
      </c>
      <c r="Q3770" t="s">
        <v>8303</v>
      </c>
    </row>
    <row r="3771" spans="1:17" ht="44.25" x14ac:dyDescent="0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0">
        <f t="shared" si="174"/>
        <v>42445.598136574074</v>
      </c>
      <c r="L3771" s="10">
        <f t="shared" si="175"/>
        <v>42475.598136574074</v>
      </c>
      <c r="M3771">
        <f t="shared" si="176"/>
        <v>2016</v>
      </c>
      <c r="N3771" t="b">
        <v>0</v>
      </c>
      <c r="O3771">
        <v>15</v>
      </c>
      <c r="P3771" t="b">
        <v>1</v>
      </c>
      <c r="Q3771" t="s">
        <v>8303</v>
      </c>
    </row>
    <row r="3772" spans="1:17" ht="44.25" x14ac:dyDescent="0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0">
        <f t="shared" si="174"/>
        <v>42138.930671296301</v>
      </c>
      <c r="L3772" s="10">
        <f t="shared" si="175"/>
        <v>42168.930671296301</v>
      </c>
      <c r="M3772">
        <f t="shared" si="176"/>
        <v>2015</v>
      </c>
      <c r="N3772" t="b">
        <v>0</v>
      </c>
      <c r="O3772">
        <v>20</v>
      </c>
      <c r="P3772" t="b">
        <v>1</v>
      </c>
      <c r="Q3772" t="s">
        <v>8303</v>
      </c>
    </row>
    <row r="3773" spans="1:17" ht="29.5" x14ac:dyDescent="0.7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0">
        <f t="shared" si="174"/>
        <v>42493.857083333336</v>
      </c>
      <c r="L3773" s="10">
        <f t="shared" si="175"/>
        <v>42508</v>
      </c>
      <c r="M3773">
        <f t="shared" si="176"/>
        <v>2016</v>
      </c>
      <c r="N3773" t="b">
        <v>0</v>
      </c>
      <c r="O3773">
        <v>38</v>
      </c>
      <c r="P3773" t="b">
        <v>1</v>
      </c>
      <c r="Q3773" t="s">
        <v>8303</v>
      </c>
    </row>
    <row r="3774" spans="1:17" ht="44.25" x14ac:dyDescent="0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0">
        <f t="shared" si="174"/>
        <v>42682.616967592592</v>
      </c>
      <c r="L3774" s="10">
        <f t="shared" si="175"/>
        <v>42703.25</v>
      </c>
      <c r="M3774">
        <f t="shared" si="176"/>
        <v>2016</v>
      </c>
      <c r="N3774" t="b">
        <v>0</v>
      </c>
      <c r="O3774">
        <v>33</v>
      </c>
      <c r="P3774" t="b">
        <v>1</v>
      </c>
      <c r="Q3774" t="s">
        <v>8303</v>
      </c>
    </row>
    <row r="3775" spans="1:17" ht="29.5" x14ac:dyDescent="0.7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0">
        <f t="shared" si="174"/>
        <v>42656.005173611105</v>
      </c>
      <c r="L3775" s="10">
        <f t="shared" si="175"/>
        <v>42689.088888888888</v>
      </c>
      <c r="M3775">
        <f t="shared" si="176"/>
        <v>2016</v>
      </c>
      <c r="N3775" t="b">
        <v>0</v>
      </c>
      <c r="O3775">
        <v>57</v>
      </c>
      <c r="P3775" t="b">
        <v>1</v>
      </c>
      <c r="Q3775" t="s">
        <v>8303</v>
      </c>
    </row>
    <row r="3776" spans="1:17" ht="59" x14ac:dyDescent="0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0">
        <f t="shared" si="174"/>
        <v>42087.792303240742</v>
      </c>
      <c r="L3776" s="10">
        <f t="shared" si="175"/>
        <v>42103.792303240742</v>
      </c>
      <c r="M3776">
        <f t="shared" si="176"/>
        <v>2015</v>
      </c>
      <c r="N3776" t="b">
        <v>0</v>
      </c>
      <c r="O3776">
        <v>25</v>
      </c>
      <c r="P3776" t="b">
        <v>1</v>
      </c>
      <c r="Q3776" t="s">
        <v>8303</v>
      </c>
    </row>
    <row r="3777" spans="1:17" ht="44.25" x14ac:dyDescent="0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0">
        <f t="shared" si="174"/>
        <v>42075.942627314813</v>
      </c>
      <c r="L3777" s="10">
        <f t="shared" si="175"/>
        <v>42103.166666666672</v>
      </c>
      <c r="M3777">
        <f t="shared" si="176"/>
        <v>2015</v>
      </c>
      <c r="N3777" t="b">
        <v>0</v>
      </c>
      <c r="O3777">
        <v>14</v>
      </c>
      <c r="P3777" t="b">
        <v>1</v>
      </c>
      <c r="Q3777" t="s">
        <v>8303</v>
      </c>
    </row>
    <row r="3778" spans="1:17" ht="59" x14ac:dyDescent="0.7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0">
        <f t="shared" si="174"/>
        <v>41814.367800925924</v>
      </c>
      <c r="L3778" s="10">
        <f t="shared" si="175"/>
        <v>41852.041666666664</v>
      </c>
      <c r="M3778">
        <f t="shared" si="176"/>
        <v>2014</v>
      </c>
      <c r="N3778" t="b">
        <v>0</v>
      </c>
      <c r="O3778">
        <v>94</v>
      </c>
      <c r="P3778" t="b">
        <v>1</v>
      </c>
      <c r="Q3778" t="s">
        <v>8303</v>
      </c>
    </row>
    <row r="3779" spans="1:17" ht="44.25" x14ac:dyDescent="0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0">
        <f t="shared" ref="K3779:K3842" si="177">(((J3779/60)/60)/24)+DATE(1970,1,1)</f>
        <v>41887.111354166671</v>
      </c>
      <c r="L3779" s="10">
        <f t="shared" ref="L3779:L3842" si="178">(((I3779/60)/60)/24)+DATE(1970,1,1)</f>
        <v>41909.166666666664</v>
      </c>
      <c r="M3779">
        <f t="shared" ref="M3779:M3842" si="179">YEAR(L3779)</f>
        <v>2014</v>
      </c>
      <c r="N3779" t="b">
        <v>0</v>
      </c>
      <c r="O3779">
        <v>59</v>
      </c>
      <c r="P3779" t="b">
        <v>1</v>
      </c>
      <c r="Q3779" t="s">
        <v>8303</v>
      </c>
    </row>
    <row r="3780" spans="1:17" ht="29.5" x14ac:dyDescent="0.7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0">
        <f t="shared" si="177"/>
        <v>41989.819212962961</v>
      </c>
      <c r="L3780" s="10">
        <f t="shared" si="178"/>
        <v>42049.819212962961</v>
      </c>
      <c r="M3780">
        <f t="shared" si="179"/>
        <v>2015</v>
      </c>
      <c r="N3780" t="b">
        <v>0</v>
      </c>
      <c r="O3780">
        <v>36</v>
      </c>
      <c r="P3780" t="b">
        <v>1</v>
      </c>
      <c r="Q3780" t="s">
        <v>8303</v>
      </c>
    </row>
    <row r="3781" spans="1:17" ht="29.5" x14ac:dyDescent="0.7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0">
        <f t="shared" si="177"/>
        <v>42425.735416666663</v>
      </c>
      <c r="L3781" s="10">
        <f t="shared" si="178"/>
        <v>42455.693750000006</v>
      </c>
      <c r="M3781">
        <f t="shared" si="179"/>
        <v>2016</v>
      </c>
      <c r="N3781" t="b">
        <v>0</v>
      </c>
      <c r="O3781">
        <v>115</v>
      </c>
      <c r="P3781" t="b">
        <v>1</v>
      </c>
      <c r="Q3781" t="s">
        <v>8303</v>
      </c>
    </row>
    <row r="3782" spans="1:17" ht="44.25" x14ac:dyDescent="0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0">
        <f t="shared" si="177"/>
        <v>42166.219733796301</v>
      </c>
      <c r="L3782" s="10">
        <f t="shared" si="178"/>
        <v>42198.837499999994</v>
      </c>
      <c r="M3782">
        <f t="shared" si="179"/>
        <v>2015</v>
      </c>
      <c r="N3782" t="b">
        <v>0</v>
      </c>
      <c r="O3782">
        <v>30</v>
      </c>
      <c r="P3782" t="b">
        <v>1</v>
      </c>
      <c r="Q3782" t="s">
        <v>8303</v>
      </c>
    </row>
    <row r="3783" spans="1:17" ht="59" x14ac:dyDescent="0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0">
        <f t="shared" si="177"/>
        <v>41865.882928240739</v>
      </c>
      <c r="L3783" s="10">
        <f t="shared" si="178"/>
        <v>41890.882928240739</v>
      </c>
      <c r="M3783">
        <f t="shared" si="179"/>
        <v>2014</v>
      </c>
      <c r="N3783" t="b">
        <v>0</v>
      </c>
      <c r="O3783">
        <v>52</v>
      </c>
      <c r="P3783" t="b">
        <v>1</v>
      </c>
      <c r="Q3783" t="s">
        <v>8303</v>
      </c>
    </row>
    <row r="3784" spans="1:17" ht="44.25" x14ac:dyDescent="0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0">
        <f t="shared" si="177"/>
        <v>42546.862233796302</v>
      </c>
      <c r="L3784" s="10">
        <f t="shared" si="178"/>
        <v>42575.958333333328</v>
      </c>
      <c r="M3784">
        <f t="shared" si="179"/>
        <v>2016</v>
      </c>
      <c r="N3784" t="b">
        <v>0</v>
      </c>
      <c r="O3784">
        <v>27</v>
      </c>
      <c r="P3784" t="b">
        <v>1</v>
      </c>
      <c r="Q3784" t="s">
        <v>8303</v>
      </c>
    </row>
    <row r="3785" spans="1:17" ht="44.25" x14ac:dyDescent="0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0">
        <f t="shared" si="177"/>
        <v>42420.140277777777</v>
      </c>
      <c r="L3785" s="10">
        <f t="shared" si="178"/>
        <v>42444.666666666672</v>
      </c>
      <c r="M3785">
        <f t="shared" si="179"/>
        <v>2016</v>
      </c>
      <c r="N3785" t="b">
        <v>0</v>
      </c>
      <c r="O3785">
        <v>24</v>
      </c>
      <c r="P3785" t="b">
        <v>1</v>
      </c>
      <c r="Q3785" t="s">
        <v>8303</v>
      </c>
    </row>
    <row r="3786" spans="1:17" ht="44.25" x14ac:dyDescent="0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0">
        <f t="shared" si="177"/>
        <v>42531.980694444443</v>
      </c>
      <c r="L3786" s="10">
        <f t="shared" si="178"/>
        <v>42561.980694444443</v>
      </c>
      <c r="M3786">
        <f t="shared" si="179"/>
        <v>2016</v>
      </c>
      <c r="N3786" t="b">
        <v>0</v>
      </c>
      <c r="O3786">
        <v>10</v>
      </c>
      <c r="P3786" t="b">
        <v>1</v>
      </c>
      <c r="Q3786" t="s">
        <v>8303</v>
      </c>
    </row>
    <row r="3787" spans="1:17" ht="44.25" x14ac:dyDescent="0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0">
        <f t="shared" si="177"/>
        <v>42548.63853009259</v>
      </c>
      <c r="L3787" s="10">
        <f t="shared" si="178"/>
        <v>42584.418749999997</v>
      </c>
      <c r="M3787">
        <f t="shared" si="179"/>
        <v>2016</v>
      </c>
      <c r="N3787" t="b">
        <v>0</v>
      </c>
      <c r="O3787">
        <v>30</v>
      </c>
      <c r="P3787" t="b">
        <v>1</v>
      </c>
      <c r="Q3787" t="s">
        <v>8303</v>
      </c>
    </row>
    <row r="3788" spans="1:17" ht="44.25" x14ac:dyDescent="0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0">
        <f t="shared" si="177"/>
        <v>42487.037905092591</v>
      </c>
      <c r="L3788" s="10">
        <f t="shared" si="178"/>
        <v>42517.037905092591</v>
      </c>
      <c r="M3788">
        <f t="shared" si="179"/>
        <v>2016</v>
      </c>
      <c r="N3788" t="b">
        <v>0</v>
      </c>
      <c r="O3788">
        <v>71</v>
      </c>
      <c r="P3788" t="b">
        <v>1</v>
      </c>
      <c r="Q3788" t="s">
        <v>8303</v>
      </c>
    </row>
    <row r="3789" spans="1:17" ht="44.25" x14ac:dyDescent="0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0">
        <f t="shared" si="177"/>
        <v>42167.534791666665</v>
      </c>
      <c r="L3789" s="10">
        <f t="shared" si="178"/>
        <v>42196.165972222225</v>
      </c>
      <c r="M3789">
        <f t="shared" si="179"/>
        <v>2015</v>
      </c>
      <c r="N3789" t="b">
        <v>0</v>
      </c>
      <c r="O3789">
        <v>10</v>
      </c>
      <c r="P3789" t="b">
        <v>1</v>
      </c>
      <c r="Q3789" t="s">
        <v>8303</v>
      </c>
    </row>
    <row r="3790" spans="1:17" ht="73.75" x14ac:dyDescent="0.7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0">
        <f t="shared" si="177"/>
        <v>42333.695821759262</v>
      </c>
      <c r="L3790" s="10">
        <f t="shared" si="178"/>
        <v>42361.679166666669</v>
      </c>
      <c r="M3790">
        <f t="shared" si="179"/>
        <v>2015</v>
      </c>
      <c r="N3790" t="b">
        <v>0</v>
      </c>
      <c r="O3790">
        <v>1</v>
      </c>
      <c r="P3790" t="b">
        <v>0</v>
      </c>
      <c r="Q3790" t="s">
        <v>8303</v>
      </c>
    </row>
    <row r="3791" spans="1:17" ht="44.25" x14ac:dyDescent="0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0">
        <f t="shared" si="177"/>
        <v>42138.798819444448</v>
      </c>
      <c r="L3791" s="10">
        <f t="shared" si="178"/>
        <v>42170.798819444448</v>
      </c>
      <c r="M3791">
        <f t="shared" si="179"/>
        <v>2015</v>
      </c>
      <c r="N3791" t="b">
        <v>0</v>
      </c>
      <c r="O3791">
        <v>4</v>
      </c>
      <c r="P3791" t="b">
        <v>0</v>
      </c>
      <c r="Q3791" t="s">
        <v>8303</v>
      </c>
    </row>
    <row r="3792" spans="1:17" ht="44.25" x14ac:dyDescent="0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0">
        <f t="shared" si="177"/>
        <v>42666.666932870372</v>
      </c>
      <c r="L3792" s="10">
        <f t="shared" si="178"/>
        <v>42696.708599537036</v>
      </c>
      <c r="M3792">
        <f t="shared" si="179"/>
        <v>2016</v>
      </c>
      <c r="N3792" t="b">
        <v>0</v>
      </c>
      <c r="O3792">
        <v>0</v>
      </c>
      <c r="P3792" t="b">
        <v>0</v>
      </c>
      <c r="Q3792" t="s">
        <v>8303</v>
      </c>
    </row>
    <row r="3793" spans="1:17" ht="29.5" x14ac:dyDescent="0.7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0">
        <f t="shared" si="177"/>
        <v>41766.692037037035</v>
      </c>
      <c r="L3793" s="10">
        <f t="shared" si="178"/>
        <v>41826.692037037035</v>
      </c>
      <c r="M3793">
        <f t="shared" si="179"/>
        <v>2014</v>
      </c>
      <c r="N3793" t="b">
        <v>0</v>
      </c>
      <c r="O3793">
        <v>0</v>
      </c>
      <c r="P3793" t="b">
        <v>0</v>
      </c>
      <c r="Q3793" t="s">
        <v>8303</v>
      </c>
    </row>
    <row r="3794" spans="1:17" ht="29.5" x14ac:dyDescent="0.7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0">
        <f t="shared" si="177"/>
        <v>42170.447013888886</v>
      </c>
      <c r="L3794" s="10">
        <f t="shared" si="178"/>
        <v>42200.447013888886</v>
      </c>
      <c r="M3794">
        <f t="shared" si="179"/>
        <v>2015</v>
      </c>
      <c r="N3794" t="b">
        <v>0</v>
      </c>
      <c r="O3794">
        <v>2</v>
      </c>
      <c r="P3794" t="b">
        <v>0</v>
      </c>
      <c r="Q3794" t="s">
        <v>8303</v>
      </c>
    </row>
    <row r="3795" spans="1:17" ht="44.25" x14ac:dyDescent="0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0">
        <f t="shared" si="177"/>
        <v>41968.938993055555</v>
      </c>
      <c r="L3795" s="10">
        <f t="shared" si="178"/>
        <v>41989.938993055555</v>
      </c>
      <c r="M3795">
        <f t="shared" si="179"/>
        <v>2014</v>
      </c>
      <c r="N3795" t="b">
        <v>0</v>
      </c>
      <c r="O3795">
        <v>24</v>
      </c>
      <c r="P3795" t="b">
        <v>0</v>
      </c>
      <c r="Q3795" t="s">
        <v>8303</v>
      </c>
    </row>
    <row r="3796" spans="1:17" ht="59" x14ac:dyDescent="0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0">
        <f t="shared" si="177"/>
        <v>42132.58048611111</v>
      </c>
      <c r="L3796" s="10">
        <f t="shared" si="178"/>
        <v>42162.58048611111</v>
      </c>
      <c r="M3796">
        <f t="shared" si="179"/>
        <v>2015</v>
      </c>
      <c r="N3796" t="b">
        <v>0</v>
      </c>
      <c r="O3796">
        <v>1</v>
      </c>
      <c r="P3796" t="b">
        <v>0</v>
      </c>
      <c r="Q3796" t="s">
        <v>8303</v>
      </c>
    </row>
    <row r="3797" spans="1:17" ht="44.25" x14ac:dyDescent="0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0">
        <f t="shared" si="177"/>
        <v>42201.436226851853</v>
      </c>
      <c r="L3797" s="10">
        <f t="shared" si="178"/>
        <v>42244.9375</v>
      </c>
      <c r="M3797">
        <f t="shared" si="179"/>
        <v>2015</v>
      </c>
      <c r="N3797" t="b">
        <v>0</v>
      </c>
      <c r="O3797">
        <v>2</v>
      </c>
      <c r="P3797" t="b">
        <v>0</v>
      </c>
      <c r="Q3797" t="s">
        <v>8303</v>
      </c>
    </row>
    <row r="3798" spans="1:17" ht="44.25" x14ac:dyDescent="0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0">
        <f t="shared" si="177"/>
        <v>42689.029583333337</v>
      </c>
      <c r="L3798" s="10">
        <f t="shared" si="178"/>
        <v>42749.029583333337</v>
      </c>
      <c r="M3798">
        <f t="shared" si="179"/>
        <v>2017</v>
      </c>
      <c r="N3798" t="b">
        <v>0</v>
      </c>
      <c r="O3798">
        <v>1</v>
      </c>
      <c r="P3798" t="b">
        <v>0</v>
      </c>
      <c r="Q3798" t="s">
        <v>8303</v>
      </c>
    </row>
    <row r="3799" spans="1:17" ht="59" x14ac:dyDescent="0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0">
        <f t="shared" si="177"/>
        <v>42084.881539351853</v>
      </c>
      <c r="L3799" s="10">
        <f t="shared" si="178"/>
        <v>42114.881539351853</v>
      </c>
      <c r="M3799">
        <f t="shared" si="179"/>
        <v>2015</v>
      </c>
      <c r="N3799" t="b">
        <v>0</v>
      </c>
      <c r="O3799">
        <v>37</v>
      </c>
      <c r="P3799" t="b">
        <v>0</v>
      </c>
      <c r="Q3799" t="s">
        <v>8303</v>
      </c>
    </row>
    <row r="3800" spans="1:17" ht="44.25" x14ac:dyDescent="0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0">
        <f t="shared" si="177"/>
        <v>41831.722777777781</v>
      </c>
      <c r="L3800" s="10">
        <f t="shared" si="178"/>
        <v>41861.722777777781</v>
      </c>
      <c r="M3800">
        <f t="shared" si="179"/>
        <v>2014</v>
      </c>
      <c r="N3800" t="b">
        <v>0</v>
      </c>
      <c r="O3800">
        <v>5</v>
      </c>
      <c r="P3800" t="b">
        <v>0</v>
      </c>
      <c r="Q3800" t="s">
        <v>8303</v>
      </c>
    </row>
    <row r="3801" spans="1:17" ht="44.25" x14ac:dyDescent="0.7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0">
        <f t="shared" si="177"/>
        <v>42410.93105324074</v>
      </c>
      <c r="L3801" s="10">
        <f t="shared" si="178"/>
        <v>42440.93105324074</v>
      </c>
      <c r="M3801">
        <f t="shared" si="179"/>
        <v>2016</v>
      </c>
      <c r="N3801" t="b">
        <v>0</v>
      </c>
      <c r="O3801">
        <v>4</v>
      </c>
      <c r="P3801" t="b">
        <v>0</v>
      </c>
      <c r="Q3801" t="s">
        <v>8303</v>
      </c>
    </row>
    <row r="3802" spans="1:17" ht="44.25" x14ac:dyDescent="0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0">
        <f t="shared" si="177"/>
        <v>41982.737071759257</v>
      </c>
      <c r="L3802" s="10">
        <f t="shared" si="178"/>
        <v>42015.207638888889</v>
      </c>
      <c r="M3802">
        <f t="shared" si="179"/>
        <v>2015</v>
      </c>
      <c r="N3802" t="b">
        <v>0</v>
      </c>
      <c r="O3802">
        <v>16</v>
      </c>
      <c r="P3802" t="b">
        <v>0</v>
      </c>
      <c r="Q3802" t="s">
        <v>8303</v>
      </c>
    </row>
    <row r="3803" spans="1:17" ht="44.25" x14ac:dyDescent="0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0">
        <f t="shared" si="177"/>
        <v>41975.676111111112</v>
      </c>
      <c r="L3803" s="10">
        <f t="shared" si="178"/>
        <v>42006.676111111112</v>
      </c>
      <c r="M3803">
        <f t="shared" si="179"/>
        <v>2015</v>
      </c>
      <c r="N3803" t="b">
        <v>0</v>
      </c>
      <c r="O3803">
        <v>9</v>
      </c>
      <c r="P3803" t="b">
        <v>0</v>
      </c>
      <c r="Q3803" t="s">
        <v>8303</v>
      </c>
    </row>
    <row r="3804" spans="1:17" ht="44.25" x14ac:dyDescent="0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0">
        <f t="shared" si="177"/>
        <v>42269.126226851848</v>
      </c>
      <c r="L3804" s="10">
        <f t="shared" si="178"/>
        <v>42299.126226851848</v>
      </c>
      <c r="M3804">
        <f t="shared" si="179"/>
        <v>2015</v>
      </c>
      <c r="N3804" t="b">
        <v>0</v>
      </c>
      <c r="O3804">
        <v>0</v>
      </c>
      <c r="P3804" t="b">
        <v>0</v>
      </c>
      <c r="Q3804" t="s">
        <v>8303</v>
      </c>
    </row>
    <row r="3805" spans="1:17" ht="29.5" x14ac:dyDescent="0.7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0">
        <f t="shared" si="177"/>
        <v>42403.971851851849</v>
      </c>
      <c r="L3805" s="10">
        <f t="shared" si="178"/>
        <v>42433.971851851849</v>
      </c>
      <c r="M3805">
        <f t="shared" si="179"/>
        <v>2016</v>
      </c>
      <c r="N3805" t="b">
        <v>0</v>
      </c>
      <c r="O3805">
        <v>40</v>
      </c>
      <c r="P3805" t="b">
        <v>0</v>
      </c>
      <c r="Q3805" t="s">
        <v>8303</v>
      </c>
    </row>
    <row r="3806" spans="1:17" ht="44.25" x14ac:dyDescent="0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0">
        <f t="shared" si="177"/>
        <v>42527.00953703704</v>
      </c>
      <c r="L3806" s="10">
        <f t="shared" si="178"/>
        <v>42582.291666666672</v>
      </c>
      <c r="M3806">
        <f t="shared" si="179"/>
        <v>2016</v>
      </c>
      <c r="N3806" t="b">
        <v>0</v>
      </c>
      <c r="O3806">
        <v>0</v>
      </c>
      <c r="P3806" t="b">
        <v>0</v>
      </c>
      <c r="Q3806" t="s">
        <v>8303</v>
      </c>
    </row>
    <row r="3807" spans="1:17" ht="44.25" x14ac:dyDescent="0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0">
        <f t="shared" si="177"/>
        <v>41849.887037037035</v>
      </c>
      <c r="L3807" s="10">
        <f t="shared" si="178"/>
        <v>41909.887037037035</v>
      </c>
      <c r="M3807">
        <f t="shared" si="179"/>
        <v>2014</v>
      </c>
      <c r="N3807" t="b">
        <v>0</v>
      </c>
      <c r="O3807">
        <v>2</v>
      </c>
      <c r="P3807" t="b">
        <v>0</v>
      </c>
      <c r="Q3807" t="s">
        <v>8303</v>
      </c>
    </row>
    <row r="3808" spans="1:17" ht="59" x14ac:dyDescent="0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0">
        <f t="shared" si="177"/>
        <v>41799.259039351848</v>
      </c>
      <c r="L3808" s="10">
        <f t="shared" si="178"/>
        <v>41819.259039351848</v>
      </c>
      <c r="M3808">
        <f t="shared" si="179"/>
        <v>2014</v>
      </c>
      <c r="N3808" t="b">
        <v>0</v>
      </c>
      <c r="O3808">
        <v>1</v>
      </c>
      <c r="P3808" t="b">
        <v>0</v>
      </c>
      <c r="Q3808" t="s">
        <v>8303</v>
      </c>
    </row>
    <row r="3809" spans="1:17" ht="44.25" x14ac:dyDescent="0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0">
        <f t="shared" si="177"/>
        <v>42090.909016203703</v>
      </c>
      <c r="L3809" s="10">
        <f t="shared" si="178"/>
        <v>42097.909016203703</v>
      </c>
      <c r="M3809">
        <f t="shared" si="179"/>
        <v>2015</v>
      </c>
      <c r="N3809" t="b">
        <v>0</v>
      </c>
      <c r="O3809">
        <v>9</v>
      </c>
      <c r="P3809" t="b">
        <v>0</v>
      </c>
      <c r="Q3809" t="s">
        <v>8303</v>
      </c>
    </row>
    <row r="3810" spans="1:17" ht="44.25" x14ac:dyDescent="0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0">
        <f t="shared" si="177"/>
        <v>42059.453923611116</v>
      </c>
      <c r="L3810" s="10">
        <f t="shared" si="178"/>
        <v>42119.412256944444</v>
      </c>
      <c r="M3810">
        <f t="shared" si="179"/>
        <v>2015</v>
      </c>
      <c r="N3810" t="b">
        <v>0</v>
      </c>
      <c r="O3810">
        <v>24</v>
      </c>
      <c r="P3810" t="b">
        <v>1</v>
      </c>
      <c r="Q3810" t="s">
        <v>8269</v>
      </c>
    </row>
    <row r="3811" spans="1:17" ht="59" x14ac:dyDescent="0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0">
        <f t="shared" si="177"/>
        <v>41800.526701388888</v>
      </c>
      <c r="L3811" s="10">
        <f t="shared" si="178"/>
        <v>41850.958333333336</v>
      </c>
      <c r="M3811">
        <f t="shared" si="179"/>
        <v>2014</v>
      </c>
      <c r="N3811" t="b">
        <v>0</v>
      </c>
      <c r="O3811">
        <v>38</v>
      </c>
      <c r="P3811" t="b">
        <v>1</v>
      </c>
      <c r="Q3811" t="s">
        <v>8269</v>
      </c>
    </row>
    <row r="3812" spans="1:17" ht="44.25" x14ac:dyDescent="0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0">
        <f t="shared" si="177"/>
        <v>42054.849050925928</v>
      </c>
      <c r="L3812" s="10">
        <f t="shared" si="178"/>
        <v>42084.807384259257</v>
      </c>
      <c r="M3812">
        <f t="shared" si="179"/>
        <v>2015</v>
      </c>
      <c r="N3812" t="b">
        <v>0</v>
      </c>
      <c r="O3812">
        <v>26</v>
      </c>
      <c r="P3812" t="b">
        <v>1</v>
      </c>
      <c r="Q3812" t="s">
        <v>8269</v>
      </c>
    </row>
    <row r="3813" spans="1:17" ht="44.25" x14ac:dyDescent="0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0">
        <f t="shared" si="177"/>
        <v>42487.62700231481</v>
      </c>
      <c r="L3813" s="10">
        <f t="shared" si="178"/>
        <v>42521.458333333328</v>
      </c>
      <c r="M3813">
        <f t="shared" si="179"/>
        <v>2016</v>
      </c>
      <c r="N3813" t="b">
        <v>0</v>
      </c>
      <c r="O3813">
        <v>19</v>
      </c>
      <c r="P3813" t="b">
        <v>1</v>
      </c>
      <c r="Q3813" t="s">
        <v>8269</v>
      </c>
    </row>
    <row r="3814" spans="1:17" ht="44.25" x14ac:dyDescent="0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0">
        <f t="shared" si="177"/>
        <v>42109.751250000001</v>
      </c>
      <c r="L3814" s="10">
        <f t="shared" si="178"/>
        <v>42156.165972222225</v>
      </c>
      <c r="M3814">
        <f t="shared" si="179"/>
        <v>2015</v>
      </c>
      <c r="N3814" t="b">
        <v>0</v>
      </c>
      <c r="O3814">
        <v>11</v>
      </c>
      <c r="P3814" t="b">
        <v>1</v>
      </c>
      <c r="Q3814" t="s">
        <v>8269</v>
      </c>
    </row>
    <row r="3815" spans="1:17" ht="44.25" x14ac:dyDescent="0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0">
        <f t="shared" si="177"/>
        <v>42497.275706018518</v>
      </c>
      <c r="L3815" s="10">
        <f t="shared" si="178"/>
        <v>42535.904861111107</v>
      </c>
      <c r="M3815">
        <f t="shared" si="179"/>
        <v>2016</v>
      </c>
      <c r="N3815" t="b">
        <v>0</v>
      </c>
      <c r="O3815">
        <v>27</v>
      </c>
      <c r="P3815" t="b">
        <v>1</v>
      </c>
      <c r="Q3815" t="s">
        <v>8269</v>
      </c>
    </row>
    <row r="3816" spans="1:17" ht="44.25" x14ac:dyDescent="0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0">
        <f t="shared" si="177"/>
        <v>42058.904074074075</v>
      </c>
      <c r="L3816" s="10">
        <f t="shared" si="178"/>
        <v>42095.165972222225</v>
      </c>
      <c r="M3816">
        <f t="shared" si="179"/>
        <v>2015</v>
      </c>
      <c r="N3816" t="b">
        <v>0</v>
      </c>
      <c r="O3816">
        <v>34</v>
      </c>
      <c r="P3816" t="b">
        <v>1</v>
      </c>
      <c r="Q3816" t="s">
        <v>8269</v>
      </c>
    </row>
    <row r="3817" spans="1:17" ht="29.5" x14ac:dyDescent="0.7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0">
        <f t="shared" si="177"/>
        <v>42207.259918981479</v>
      </c>
      <c r="L3817" s="10">
        <f t="shared" si="178"/>
        <v>42236.958333333328</v>
      </c>
      <c r="M3817">
        <f t="shared" si="179"/>
        <v>2015</v>
      </c>
      <c r="N3817" t="b">
        <v>0</v>
      </c>
      <c r="O3817">
        <v>20</v>
      </c>
      <c r="P3817" t="b">
        <v>1</v>
      </c>
      <c r="Q3817" t="s">
        <v>8269</v>
      </c>
    </row>
    <row r="3818" spans="1:17" ht="59" x14ac:dyDescent="0.7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0">
        <f t="shared" si="177"/>
        <v>41807.690081018518</v>
      </c>
      <c r="L3818" s="10">
        <f t="shared" si="178"/>
        <v>41837.690081018518</v>
      </c>
      <c r="M3818">
        <f t="shared" si="179"/>
        <v>2014</v>
      </c>
      <c r="N3818" t="b">
        <v>0</v>
      </c>
      <c r="O3818">
        <v>37</v>
      </c>
      <c r="P3818" t="b">
        <v>1</v>
      </c>
      <c r="Q3818" t="s">
        <v>8269</v>
      </c>
    </row>
    <row r="3819" spans="1:17" ht="44.25" x14ac:dyDescent="0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0">
        <f t="shared" si="177"/>
        <v>42284.69694444444</v>
      </c>
      <c r="L3819" s="10">
        <f t="shared" si="178"/>
        <v>42301.165972222225</v>
      </c>
      <c r="M3819">
        <f t="shared" si="179"/>
        <v>2015</v>
      </c>
      <c r="N3819" t="b">
        <v>0</v>
      </c>
      <c r="O3819">
        <v>20</v>
      </c>
      <c r="P3819" t="b">
        <v>1</v>
      </c>
      <c r="Q3819" t="s">
        <v>8269</v>
      </c>
    </row>
    <row r="3820" spans="1:17" ht="44.25" x14ac:dyDescent="0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0">
        <f t="shared" si="177"/>
        <v>42045.84238425926</v>
      </c>
      <c r="L3820" s="10">
        <f t="shared" si="178"/>
        <v>42075.800717592589</v>
      </c>
      <c r="M3820">
        <f t="shared" si="179"/>
        <v>2015</v>
      </c>
      <c r="N3820" t="b">
        <v>0</v>
      </c>
      <c r="O3820">
        <v>10</v>
      </c>
      <c r="P3820" t="b">
        <v>1</v>
      </c>
      <c r="Q3820" t="s">
        <v>8269</v>
      </c>
    </row>
    <row r="3821" spans="1:17" ht="44.25" x14ac:dyDescent="0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0">
        <f t="shared" si="177"/>
        <v>42184.209537037037</v>
      </c>
      <c r="L3821" s="10">
        <f t="shared" si="178"/>
        <v>42202.876388888893</v>
      </c>
      <c r="M3821">
        <f t="shared" si="179"/>
        <v>2015</v>
      </c>
      <c r="N3821" t="b">
        <v>0</v>
      </c>
      <c r="O3821">
        <v>26</v>
      </c>
      <c r="P3821" t="b">
        <v>1</v>
      </c>
      <c r="Q3821" t="s">
        <v>8269</v>
      </c>
    </row>
    <row r="3822" spans="1:17" ht="44.25" x14ac:dyDescent="0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0">
        <f t="shared" si="177"/>
        <v>42160.651817129634</v>
      </c>
      <c r="L3822" s="10">
        <f t="shared" si="178"/>
        <v>42190.651817129634</v>
      </c>
      <c r="M3822">
        <f t="shared" si="179"/>
        <v>2015</v>
      </c>
      <c r="N3822" t="b">
        <v>0</v>
      </c>
      <c r="O3822">
        <v>20</v>
      </c>
      <c r="P3822" t="b">
        <v>1</v>
      </c>
      <c r="Q3822" t="s">
        <v>8269</v>
      </c>
    </row>
    <row r="3823" spans="1:17" ht="44.25" x14ac:dyDescent="0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0">
        <f t="shared" si="177"/>
        <v>42341.180636574078</v>
      </c>
      <c r="L3823" s="10">
        <f t="shared" si="178"/>
        <v>42373.180636574078</v>
      </c>
      <c r="M3823">
        <f t="shared" si="179"/>
        <v>2016</v>
      </c>
      <c r="N3823" t="b">
        <v>0</v>
      </c>
      <c r="O3823">
        <v>46</v>
      </c>
      <c r="P3823" t="b">
        <v>1</v>
      </c>
      <c r="Q3823" t="s">
        <v>8269</v>
      </c>
    </row>
    <row r="3824" spans="1:17" ht="59" x14ac:dyDescent="0.7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0">
        <f t="shared" si="177"/>
        <v>42329.838159722218</v>
      </c>
      <c r="L3824" s="10">
        <f t="shared" si="178"/>
        <v>42388.957638888889</v>
      </c>
      <c r="M3824">
        <f t="shared" si="179"/>
        <v>2016</v>
      </c>
      <c r="N3824" t="b">
        <v>0</v>
      </c>
      <c r="O3824">
        <v>76</v>
      </c>
      <c r="P3824" t="b">
        <v>1</v>
      </c>
      <c r="Q3824" t="s">
        <v>8269</v>
      </c>
    </row>
    <row r="3825" spans="1:17" ht="44.25" x14ac:dyDescent="0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0">
        <f t="shared" si="177"/>
        <v>42170.910231481481</v>
      </c>
      <c r="L3825" s="10">
        <f t="shared" si="178"/>
        <v>42205.165972222225</v>
      </c>
      <c r="M3825">
        <f t="shared" si="179"/>
        <v>2015</v>
      </c>
      <c r="N3825" t="b">
        <v>0</v>
      </c>
      <c r="O3825">
        <v>41</v>
      </c>
      <c r="P3825" t="b">
        <v>1</v>
      </c>
      <c r="Q3825" t="s">
        <v>8269</v>
      </c>
    </row>
    <row r="3826" spans="1:17" ht="44.25" x14ac:dyDescent="0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0">
        <f t="shared" si="177"/>
        <v>42571.626192129625</v>
      </c>
      <c r="L3826" s="10">
        <f t="shared" si="178"/>
        <v>42583.570138888885</v>
      </c>
      <c r="M3826">
        <f t="shared" si="179"/>
        <v>2016</v>
      </c>
      <c r="N3826" t="b">
        <v>0</v>
      </c>
      <c r="O3826">
        <v>7</v>
      </c>
      <c r="P3826" t="b">
        <v>1</v>
      </c>
      <c r="Q3826" t="s">
        <v>8269</v>
      </c>
    </row>
    <row r="3827" spans="1:17" ht="44.25" x14ac:dyDescent="0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0">
        <f t="shared" si="177"/>
        <v>42151.069606481484</v>
      </c>
      <c r="L3827" s="10">
        <f t="shared" si="178"/>
        <v>42172.069606481484</v>
      </c>
      <c r="M3827">
        <f t="shared" si="179"/>
        <v>2015</v>
      </c>
      <c r="N3827" t="b">
        <v>0</v>
      </c>
      <c r="O3827">
        <v>49</v>
      </c>
      <c r="P3827" t="b">
        <v>1</v>
      </c>
      <c r="Q3827" t="s">
        <v>8269</v>
      </c>
    </row>
    <row r="3828" spans="1:17" ht="29.5" x14ac:dyDescent="0.7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0">
        <f t="shared" si="177"/>
        <v>42101.423541666663</v>
      </c>
      <c r="L3828" s="10">
        <f t="shared" si="178"/>
        <v>42131.423541666663</v>
      </c>
      <c r="M3828">
        <f t="shared" si="179"/>
        <v>2015</v>
      </c>
      <c r="N3828" t="b">
        <v>0</v>
      </c>
      <c r="O3828">
        <v>26</v>
      </c>
      <c r="P3828" t="b">
        <v>1</v>
      </c>
      <c r="Q3828" t="s">
        <v>8269</v>
      </c>
    </row>
    <row r="3829" spans="1:17" ht="59" x14ac:dyDescent="0.7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0">
        <f t="shared" si="177"/>
        <v>42034.928252314814</v>
      </c>
      <c r="L3829" s="10">
        <f t="shared" si="178"/>
        <v>42090</v>
      </c>
      <c r="M3829">
        <f t="shared" si="179"/>
        <v>2015</v>
      </c>
      <c r="N3829" t="b">
        <v>0</v>
      </c>
      <c r="O3829">
        <v>65</v>
      </c>
      <c r="P3829" t="b">
        <v>1</v>
      </c>
      <c r="Q3829" t="s">
        <v>8269</v>
      </c>
    </row>
    <row r="3830" spans="1:17" ht="44.25" x14ac:dyDescent="0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0">
        <f t="shared" si="177"/>
        <v>41944.527627314819</v>
      </c>
      <c r="L3830" s="10">
        <f t="shared" si="178"/>
        <v>42004.569293981483</v>
      </c>
      <c r="M3830">
        <f t="shared" si="179"/>
        <v>2014</v>
      </c>
      <c r="N3830" t="b">
        <v>0</v>
      </c>
      <c r="O3830">
        <v>28</v>
      </c>
      <c r="P3830" t="b">
        <v>1</v>
      </c>
      <c r="Q3830" t="s">
        <v>8269</v>
      </c>
    </row>
    <row r="3831" spans="1:17" ht="44.25" x14ac:dyDescent="0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0">
        <f t="shared" si="177"/>
        <v>42593.865405092598</v>
      </c>
      <c r="L3831" s="10">
        <f t="shared" si="178"/>
        <v>42613.865405092598</v>
      </c>
      <c r="M3831">
        <f t="shared" si="179"/>
        <v>2016</v>
      </c>
      <c r="N3831" t="b">
        <v>0</v>
      </c>
      <c r="O3831">
        <v>8</v>
      </c>
      <c r="P3831" t="b">
        <v>1</v>
      </c>
      <c r="Q3831" t="s">
        <v>8269</v>
      </c>
    </row>
    <row r="3832" spans="1:17" ht="44.25" x14ac:dyDescent="0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0">
        <f t="shared" si="177"/>
        <v>42503.740868055553</v>
      </c>
      <c r="L3832" s="10">
        <f t="shared" si="178"/>
        <v>42517.740868055553</v>
      </c>
      <c r="M3832">
        <f t="shared" si="179"/>
        <v>2016</v>
      </c>
      <c r="N3832" t="b">
        <v>0</v>
      </c>
      <c r="O3832">
        <v>3</v>
      </c>
      <c r="P3832" t="b">
        <v>1</v>
      </c>
      <c r="Q3832" t="s">
        <v>8269</v>
      </c>
    </row>
    <row r="3833" spans="1:17" ht="59" x14ac:dyDescent="0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0">
        <f t="shared" si="177"/>
        <v>41927.848900462966</v>
      </c>
      <c r="L3833" s="10">
        <f t="shared" si="178"/>
        <v>41948.890567129631</v>
      </c>
      <c r="M3833">
        <f t="shared" si="179"/>
        <v>2014</v>
      </c>
      <c r="N3833" t="b">
        <v>0</v>
      </c>
      <c r="O3833">
        <v>9</v>
      </c>
      <c r="P3833" t="b">
        <v>1</v>
      </c>
      <c r="Q3833" t="s">
        <v>8269</v>
      </c>
    </row>
    <row r="3834" spans="1:17" ht="44.25" x14ac:dyDescent="0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0">
        <f t="shared" si="177"/>
        <v>42375.114988425921</v>
      </c>
      <c r="L3834" s="10">
        <f t="shared" si="178"/>
        <v>42420.114988425921</v>
      </c>
      <c r="M3834">
        <f t="shared" si="179"/>
        <v>2016</v>
      </c>
      <c r="N3834" t="b">
        <v>0</v>
      </c>
      <c r="O3834">
        <v>9</v>
      </c>
      <c r="P3834" t="b">
        <v>1</v>
      </c>
      <c r="Q3834" t="s">
        <v>8269</v>
      </c>
    </row>
    <row r="3835" spans="1:17" ht="59" x14ac:dyDescent="0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0">
        <f t="shared" si="177"/>
        <v>41963.872361111105</v>
      </c>
      <c r="L3835" s="10">
        <f t="shared" si="178"/>
        <v>41974.797916666663</v>
      </c>
      <c r="M3835">
        <f t="shared" si="179"/>
        <v>2014</v>
      </c>
      <c r="N3835" t="b">
        <v>0</v>
      </c>
      <c r="O3835">
        <v>20</v>
      </c>
      <c r="P3835" t="b">
        <v>1</v>
      </c>
      <c r="Q3835" t="s">
        <v>8269</v>
      </c>
    </row>
    <row r="3836" spans="1:17" ht="44.25" x14ac:dyDescent="0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0">
        <f t="shared" si="177"/>
        <v>42143.445219907408</v>
      </c>
      <c r="L3836" s="10">
        <f t="shared" si="178"/>
        <v>42173.445219907408</v>
      </c>
      <c r="M3836">
        <f t="shared" si="179"/>
        <v>2015</v>
      </c>
      <c r="N3836" t="b">
        <v>0</v>
      </c>
      <c r="O3836">
        <v>57</v>
      </c>
      <c r="P3836" t="b">
        <v>1</v>
      </c>
      <c r="Q3836" t="s">
        <v>8269</v>
      </c>
    </row>
    <row r="3837" spans="1:17" ht="44.25" x14ac:dyDescent="0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0">
        <f t="shared" si="177"/>
        <v>42460.94222222222</v>
      </c>
      <c r="L3837" s="10">
        <f t="shared" si="178"/>
        <v>42481.94222222222</v>
      </c>
      <c r="M3837">
        <f t="shared" si="179"/>
        <v>2016</v>
      </c>
      <c r="N3837" t="b">
        <v>0</v>
      </c>
      <c r="O3837">
        <v>8</v>
      </c>
      <c r="P3837" t="b">
        <v>1</v>
      </c>
      <c r="Q3837" t="s">
        <v>8269</v>
      </c>
    </row>
    <row r="3838" spans="1:17" ht="44.25" x14ac:dyDescent="0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0">
        <f t="shared" si="177"/>
        <v>42553.926527777774</v>
      </c>
      <c r="L3838" s="10">
        <f t="shared" si="178"/>
        <v>42585.172916666663</v>
      </c>
      <c r="M3838">
        <f t="shared" si="179"/>
        <v>2016</v>
      </c>
      <c r="N3838" t="b">
        <v>0</v>
      </c>
      <c r="O3838">
        <v>14</v>
      </c>
      <c r="P3838" t="b">
        <v>1</v>
      </c>
      <c r="Q3838" t="s">
        <v>8269</v>
      </c>
    </row>
    <row r="3839" spans="1:17" ht="29.5" x14ac:dyDescent="0.7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0">
        <f t="shared" si="177"/>
        <v>42152.765717592592</v>
      </c>
      <c r="L3839" s="10">
        <f t="shared" si="178"/>
        <v>42188.765717592592</v>
      </c>
      <c r="M3839">
        <f t="shared" si="179"/>
        <v>2015</v>
      </c>
      <c r="N3839" t="b">
        <v>0</v>
      </c>
      <c r="O3839">
        <v>17</v>
      </c>
      <c r="P3839" t="b">
        <v>1</v>
      </c>
      <c r="Q3839" t="s">
        <v>8269</v>
      </c>
    </row>
    <row r="3840" spans="1:17" ht="59" x14ac:dyDescent="0.7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0">
        <f t="shared" si="177"/>
        <v>42116.710752314815</v>
      </c>
      <c r="L3840" s="10">
        <f t="shared" si="178"/>
        <v>42146.710752314815</v>
      </c>
      <c r="M3840">
        <f t="shared" si="179"/>
        <v>2015</v>
      </c>
      <c r="N3840" t="b">
        <v>0</v>
      </c>
      <c r="O3840">
        <v>100</v>
      </c>
      <c r="P3840" t="b">
        <v>1</v>
      </c>
      <c r="Q3840" t="s">
        <v>8269</v>
      </c>
    </row>
    <row r="3841" spans="1:17" ht="44.25" x14ac:dyDescent="0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0">
        <f t="shared" si="177"/>
        <v>42155.142638888887</v>
      </c>
      <c r="L3841" s="10">
        <f t="shared" si="178"/>
        <v>42215.142638888887</v>
      </c>
      <c r="M3841">
        <f t="shared" si="179"/>
        <v>2015</v>
      </c>
      <c r="N3841" t="b">
        <v>0</v>
      </c>
      <c r="O3841">
        <v>32</v>
      </c>
      <c r="P3841" t="b">
        <v>1</v>
      </c>
      <c r="Q3841" t="s">
        <v>8269</v>
      </c>
    </row>
    <row r="3842" spans="1:17" ht="44.25" x14ac:dyDescent="0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0">
        <f t="shared" si="177"/>
        <v>42432.701724537037</v>
      </c>
      <c r="L3842" s="10">
        <f t="shared" si="178"/>
        <v>42457.660057870366</v>
      </c>
      <c r="M3842">
        <f t="shared" si="179"/>
        <v>2016</v>
      </c>
      <c r="N3842" t="b">
        <v>0</v>
      </c>
      <c r="O3842">
        <v>3</v>
      </c>
      <c r="P3842" t="b">
        <v>1</v>
      </c>
      <c r="Q3842" t="s">
        <v>8269</v>
      </c>
    </row>
    <row r="3843" spans="1:17" ht="44.25" x14ac:dyDescent="0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0">
        <f t="shared" ref="K3843:K3906" si="180">(((J3843/60)/60)/24)+DATE(1970,1,1)</f>
        <v>41780.785729166666</v>
      </c>
      <c r="L3843" s="10">
        <f t="shared" ref="L3843:L3906" si="181">(((I3843/60)/60)/24)+DATE(1970,1,1)</f>
        <v>41840.785729166666</v>
      </c>
      <c r="M3843">
        <f t="shared" ref="M3843:M3906" si="182">YEAR(L3843)</f>
        <v>2014</v>
      </c>
      <c r="N3843" t="b">
        <v>1</v>
      </c>
      <c r="O3843">
        <v>34</v>
      </c>
      <c r="P3843" t="b">
        <v>0</v>
      </c>
      <c r="Q3843" t="s">
        <v>8269</v>
      </c>
    </row>
    <row r="3844" spans="1:17" ht="44.25" x14ac:dyDescent="0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0">
        <f t="shared" si="180"/>
        <v>41740.493657407409</v>
      </c>
      <c r="L3844" s="10">
        <f t="shared" si="181"/>
        <v>41770.493657407409</v>
      </c>
      <c r="M3844">
        <f t="shared" si="182"/>
        <v>2014</v>
      </c>
      <c r="N3844" t="b">
        <v>1</v>
      </c>
      <c r="O3844">
        <v>23</v>
      </c>
      <c r="P3844" t="b">
        <v>0</v>
      </c>
      <c r="Q3844" t="s">
        <v>8269</v>
      </c>
    </row>
    <row r="3845" spans="1:17" ht="44.25" x14ac:dyDescent="0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0">
        <f t="shared" si="180"/>
        <v>41766.072500000002</v>
      </c>
      <c r="L3845" s="10">
        <f t="shared" si="181"/>
        <v>41791.072500000002</v>
      </c>
      <c r="M3845">
        <f t="shared" si="182"/>
        <v>2014</v>
      </c>
      <c r="N3845" t="b">
        <v>1</v>
      </c>
      <c r="O3845">
        <v>19</v>
      </c>
      <c r="P3845" t="b">
        <v>0</v>
      </c>
      <c r="Q3845" t="s">
        <v>8269</v>
      </c>
    </row>
    <row r="3846" spans="1:17" ht="44.25" x14ac:dyDescent="0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0">
        <f t="shared" si="180"/>
        <v>41766.617291666669</v>
      </c>
      <c r="L3846" s="10">
        <f t="shared" si="181"/>
        <v>41793.290972222225</v>
      </c>
      <c r="M3846">
        <f t="shared" si="182"/>
        <v>2014</v>
      </c>
      <c r="N3846" t="b">
        <v>1</v>
      </c>
      <c r="O3846">
        <v>50</v>
      </c>
      <c r="P3846" t="b">
        <v>0</v>
      </c>
      <c r="Q3846" t="s">
        <v>8269</v>
      </c>
    </row>
    <row r="3847" spans="1:17" ht="59" x14ac:dyDescent="0.7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0">
        <f t="shared" si="180"/>
        <v>42248.627013888887</v>
      </c>
      <c r="L3847" s="10">
        <f t="shared" si="181"/>
        <v>42278.627013888887</v>
      </c>
      <c r="M3847">
        <f t="shared" si="182"/>
        <v>2015</v>
      </c>
      <c r="N3847" t="b">
        <v>1</v>
      </c>
      <c r="O3847">
        <v>12</v>
      </c>
      <c r="P3847" t="b">
        <v>0</v>
      </c>
      <c r="Q3847" t="s">
        <v>8269</v>
      </c>
    </row>
    <row r="3848" spans="1:17" ht="44.25" x14ac:dyDescent="0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0">
        <f t="shared" si="180"/>
        <v>41885.221550925926</v>
      </c>
      <c r="L3848" s="10">
        <f t="shared" si="181"/>
        <v>41916.290972222225</v>
      </c>
      <c r="M3848">
        <f t="shared" si="182"/>
        <v>2014</v>
      </c>
      <c r="N3848" t="b">
        <v>1</v>
      </c>
      <c r="O3848">
        <v>8</v>
      </c>
      <c r="P3848" t="b">
        <v>0</v>
      </c>
      <c r="Q3848" t="s">
        <v>8269</v>
      </c>
    </row>
    <row r="3849" spans="1:17" ht="44.25" x14ac:dyDescent="0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0">
        <f t="shared" si="180"/>
        <v>42159.224432870367</v>
      </c>
      <c r="L3849" s="10">
        <f t="shared" si="181"/>
        <v>42204.224432870367</v>
      </c>
      <c r="M3849">
        <f t="shared" si="182"/>
        <v>2015</v>
      </c>
      <c r="N3849" t="b">
        <v>1</v>
      </c>
      <c r="O3849">
        <v>9</v>
      </c>
      <c r="P3849" t="b">
        <v>0</v>
      </c>
      <c r="Q3849" t="s">
        <v>8269</v>
      </c>
    </row>
    <row r="3850" spans="1:17" ht="44.25" x14ac:dyDescent="0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0">
        <f t="shared" si="180"/>
        <v>42265.817002314812</v>
      </c>
      <c r="L3850" s="10">
        <f t="shared" si="181"/>
        <v>42295.817002314812</v>
      </c>
      <c r="M3850">
        <f t="shared" si="182"/>
        <v>2015</v>
      </c>
      <c r="N3850" t="b">
        <v>1</v>
      </c>
      <c r="O3850">
        <v>43</v>
      </c>
      <c r="P3850" t="b">
        <v>0</v>
      </c>
      <c r="Q3850" t="s">
        <v>8269</v>
      </c>
    </row>
    <row r="3851" spans="1:17" ht="59" x14ac:dyDescent="0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0">
        <f t="shared" si="180"/>
        <v>42136.767175925925</v>
      </c>
      <c r="L3851" s="10">
        <f t="shared" si="181"/>
        <v>42166.767175925925</v>
      </c>
      <c r="M3851">
        <f t="shared" si="182"/>
        <v>2015</v>
      </c>
      <c r="N3851" t="b">
        <v>1</v>
      </c>
      <c r="O3851">
        <v>28</v>
      </c>
      <c r="P3851" t="b">
        <v>0</v>
      </c>
      <c r="Q3851" t="s">
        <v>8269</v>
      </c>
    </row>
    <row r="3852" spans="1:17" ht="29.5" x14ac:dyDescent="0.7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0">
        <f t="shared" si="180"/>
        <v>41975.124340277776</v>
      </c>
      <c r="L3852" s="10">
        <f t="shared" si="181"/>
        <v>42005.124340277776</v>
      </c>
      <c r="M3852">
        <f t="shared" si="182"/>
        <v>2015</v>
      </c>
      <c r="N3852" t="b">
        <v>1</v>
      </c>
      <c r="O3852">
        <v>4</v>
      </c>
      <c r="P3852" t="b">
        <v>0</v>
      </c>
      <c r="Q3852" t="s">
        <v>8269</v>
      </c>
    </row>
    <row r="3853" spans="1:17" ht="44.25" x14ac:dyDescent="0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0">
        <f t="shared" si="180"/>
        <v>42172.439571759256</v>
      </c>
      <c r="L3853" s="10">
        <f t="shared" si="181"/>
        <v>42202.439571759256</v>
      </c>
      <c r="M3853">
        <f t="shared" si="182"/>
        <v>2015</v>
      </c>
      <c r="N3853" t="b">
        <v>1</v>
      </c>
      <c r="O3853">
        <v>24</v>
      </c>
      <c r="P3853" t="b">
        <v>0</v>
      </c>
      <c r="Q3853" t="s">
        <v>8269</v>
      </c>
    </row>
    <row r="3854" spans="1:17" ht="44.25" x14ac:dyDescent="0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0">
        <f t="shared" si="180"/>
        <v>42065.190694444449</v>
      </c>
      <c r="L3854" s="10">
        <f t="shared" si="181"/>
        <v>42090.149027777778</v>
      </c>
      <c r="M3854">
        <f t="shared" si="182"/>
        <v>2015</v>
      </c>
      <c r="N3854" t="b">
        <v>0</v>
      </c>
      <c r="O3854">
        <v>2</v>
      </c>
      <c r="P3854" t="b">
        <v>0</v>
      </c>
      <c r="Q3854" t="s">
        <v>8269</v>
      </c>
    </row>
    <row r="3855" spans="1:17" ht="44.25" x14ac:dyDescent="0.7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0">
        <f t="shared" si="180"/>
        <v>41848.84002314815</v>
      </c>
      <c r="L3855" s="10">
        <f t="shared" si="181"/>
        <v>41883.84002314815</v>
      </c>
      <c r="M3855">
        <f t="shared" si="182"/>
        <v>2014</v>
      </c>
      <c r="N3855" t="b">
        <v>0</v>
      </c>
      <c r="O3855">
        <v>2</v>
      </c>
      <c r="P3855" t="b">
        <v>0</v>
      </c>
      <c r="Q3855" t="s">
        <v>8269</v>
      </c>
    </row>
    <row r="3856" spans="1:17" ht="29.5" x14ac:dyDescent="0.7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0">
        <f t="shared" si="180"/>
        <v>42103.884930555556</v>
      </c>
      <c r="L3856" s="10">
        <f t="shared" si="181"/>
        <v>42133.884930555556</v>
      </c>
      <c r="M3856">
        <f t="shared" si="182"/>
        <v>2015</v>
      </c>
      <c r="N3856" t="b">
        <v>0</v>
      </c>
      <c r="O3856">
        <v>20</v>
      </c>
      <c r="P3856" t="b">
        <v>0</v>
      </c>
      <c r="Q3856" t="s">
        <v>8269</v>
      </c>
    </row>
    <row r="3857" spans="1:17" ht="59" x14ac:dyDescent="0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0">
        <f t="shared" si="180"/>
        <v>42059.970729166671</v>
      </c>
      <c r="L3857" s="10">
        <f t="shared" si="181"/>
        <v>42089.929062499999</v>
      </c>
      <c r="M3857">
        <f t="shared" si="182"/>
        <v>2015</v>
      </c>
      <c r="N3857" t="b">
        <v>0</v>
      </c>
      <c r="O3857">
        <v>1</v>
      </c>
      <c r="P3857" t="b">
        <v>0</v>
      </c>
      <c r="Q3857" t="s">
        <v>8269</v>
      </c>
    </row>
    <row r="3858" spans="1:17" ht="59" x14ac:dyDescent="0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0">
        <f t="shared" si="180"/>
        <v>42041.743090277778</v>
      </c>
      <c r="L3858" s="10">
        <f t="shared" si="181"/>
        <v>42071.701423611114</v>
      </c>
      <c r="M3858">
        <f t="shared" si="182"/>
        <v>2015</v>
      </c>
      <c r="N3858" t="b">
        <v>0</v>
      </c>
      <c r="O3858">
        <v>1</v>
      </c>
      <c r="P3858" t="b">
        <v>0</v>
      </c>
      <c r="Q3858" t="s">
        <v>8269</v>
      </c>
    </row>
    <row r="3859" spans="1:17" ht="44.25" x14ac:dyDescent="0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0">
        <f t="shared" si="180"/>
        <v>41829.73715277778</v>
      </c>
      <c r="L3859" s="10">
        <f t="shared" si="181"/>
        <v>41852.716666666667</v>
      </c>
      <c r="M3859">
        <f t="shared" si="182"/>
        <v>2014</v>
      </c>
      <c r="N3859" t="b">
        <v>0</v>
      </c>
      <c r="O3859">
        <v>4</v>
      </c>
      <c r="P3859" t="b">
        <v>0</v>
      </c>
      <c r="Q3859" t="s">
        <v>8269</v>
      </c>
    </row>
    <row r="3860" spans="1:17" ht="59" x14ac:dyDescent="0.7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0">
        <f t="shared" si="180"/>
        <v>42128.431064814817</v>
      </c>
      <c r="L3860" s="10">
        <f t="shared" si="181"/>
        <v>42146.875</v>
      </c>
      <c r="M3860">
        <f t="shared" si="182"/>
        <v>2015</v>
      </c>
      <c r="N3860" t="b">
        <v>0</v>
      </c>
      <c r="O3860">
        <v>1</v>
      </c>
      <c r="P3860" t="b">
        <v>0</v>
      </c>
      <c r="Q3860" t="s">
        <v>8269</v>
      </c>
    </row>
    <row r="3861" spans="1:17" ht="44.25" x14ac:dyDescent="0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0">
        <f t="shared" si="180"/>
        <v>41789.893599537041</v>
      </c>
      <c r="L3861" s="10">
        <f t="shared" si="181"/>
        <v>41815.875</v>
      </c>
      <c r="M3861">
        <f t="shared" si="182"/>
        <v>2014</v>
      </c>
      <c r="N3861" t="b">
        <v>0</v>
      </c>
      <c r="O3861">
        <v>1</v>
      </c>
      <c r="P3861" t="b">
        <v>0</v>
      </c>
      <c r="Q3861" t="s">
        <v>8269</v>
      </c>
    </row>
    <row r="3862" spans="1:17" ht="44.25" x14ac:dyDescent="0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0">
        <f t="shared" si="180"/>
        <v>41833.660995370366</v>
      </c>
      <c r="L3862" s="10">
        <f t="shared" si="181"/>
        <v>41863.660995370366</v>
      </c>
      <c r="M3862">
        <f t="shared" si="182"/>
        <v>2014</v>
      </c>
      <c r="N3862" t="b">
        <v>0</v>
      </c>
      <c r="O3862">
        <v>13</v>
      </c>
      <c r="P3862" t="b">
        <v>0</v>
      </c>
      <c r="Q3862" t="s">
        <v>8269</v>
      </c>
    </row>
    <row r="3863" spans="1:17" x14ac:dyDescent="0.7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0">
        <f t="shared" si="180"/>
        <v>41914.590011574073</v>
      </c>
      <c r="L3863" s="10">
        <f t="shared" si="181"/>
        <v>41955.907638888893</v>
      </c>
      <c r="M3863">
        <f t="shared" si="182"/>
        <v>2014</v>
      </c>
      <c r="N3863" t="b">
        <v>0</v>
      </c>
      <c r="O3863">
        <v>1</v>
      </c>
      <c r="P3863" t="b">
        <v>0</v>
      </c>
      <c r="Q3863" t="s">
        <v>8269</v>
      </c>
    </row>
    <row r="3864" spans="1:17" ht="29.5" x14ac:dyDescent="0.7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0">
        <f t="shared" si="180"/>
        <v>42611.261064814811</v>
      </c>
      <c r="L3864" s="10">
        <f t="shared" si="181"/>
        <v>42625.707638888889</v>
      </c>
      <c r="M3864">
        <f t="shared" si="182"/>
        <v>2016</v>
      </c>
      <c r="N3864" t="b">
        <v>0</v>
      </c>
      <c r="O3864">
        <v>1</v>
      </c>
      <c r="P3864" t="b">
        <v>0</v>
      </c>
      <c r="Q3864" t="s">
        <v>8269</v>
      </c>
    </row>
    <row r="3865" spans="1:17" ht="44.25" x14ac:dyDescent="0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0">
        <f t="shared" si="180"/>
        <v>42253.633159722223</v>
      </c>
      <c r="L3865" s="10">
        <f t="shared" si="181"/>
        <v>42313.674826388888</v>
      </c>
      <c r="M3865">
        <f t="shared" si="182"/>
        <v>2015</v>
      </c>
      <c r="N3865" t="b">
        <v>0</v>
      </c>
      <c r="O3865">
        <v>0</v>
      </c>
      <c r="P3865" t="b">
        <v>0</v>
      </c>
      <c r="Q3865" t="s">
        <v>8269</v>
      </c>
    </row>
    <row r="3866" spans="1:17" ht="44.25" x14ac:dyDescent="0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0">
        <f t="shared" si="180"/>
        <v>42295.891828703709</v>
      </c>
      <c r="L3866" s="10">
        <f t="shared" si="181"/>
        <v>42325.933495370366</v>
      </c>
      <c r="M3866">
        <f t="shared" si="182"/>
        <v>2015</v>
      </c>
      <c r="N3866" t="b">
        <v>0</v>
      </c>
      <c r="O3866">
        <v>3</v>
      </c>
      <c r="P3866" t="b">
        <v>0</v>
      </c>
      <c r="Q3866" t="s">
        <v>8269</v>
      </c>
    </row>
    <row r="3867" spans="1:17" ht="44.25" x14ac:dyDescent="0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0">
        <f t="shared" si="180"/>
        <v>41841.651597222226</v>
      </c>
      <c r="L3867" s="10">
        <f t="shared" si="181"/>
        <v>41881.229166666664</v>
      </c>
      <c r="M3867">
        <f t="shared" si="182"/>
        <v>2014</v>
      </c>
      <c r="N3867" t="b">
        <v>0</v>
      </c>
      <c r="O3867">
        <v>14</v>
      </c>
      <c r="P3867" t="b">
        <v>0</v>
      </c>
      <c r="Q3867" t="s">
        <v>8269</v>
      </c>
    </row>
    <row r="3868" spans="1:17" ht="29.5" x14ac:dyDescent="0.7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0">
        <f t="shared" si="180"/>
        <v>42402.947002314817</v>
      </c>
      <c r="L3868" s="10">
        <f t="shared" si="181"/>
        <v>42452.145138888889</v>
      </c>
      <c r="M3868">
        <f t="shared" si="182"/>
        <v>2016</v>
      </c>
      <c r="N3868" t="b">
        <v>0</v>
      </c>
      <c r="O3868">
        <v>2</v>
      </c>
      <c r="P3868" t="b">
        <v>0</v>
      </c>
      <c r="Q3868" t="s">
        <v>8269</v>
      </c>
    </row>
    <row r="3869" spans="1:17" ht="44.25" x14ac:dyDescent="0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0">
        <f t="shared" si="180"/>
        <v>42509.814108796301</v>
      </c>
      <c r="L3869" s="10">
        <f t="shared" si="181"/>
        <v>42539.814108796301</v>
      </c>
      <c r="M3869">
        <f t="shared" si="182"/>
        <v>2016</v>
      </c>
      <c r="N3869" t="b">
        <v>0</v>
      </c>
      <c r="O3869">
        <v>5</v>
      </c>
      <c r="P3869" t="b">
        <v>0</v>
      </c>
      <c r="Q3869" t="s">
        <v>8269</v>
      </c>
    </row>
    <row r="3870" spans="1:17" x14ac:dyDescent="0.7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0">
        <f t="shared" si="180"/>
        <v>41865.659780092588</v>
      </c>
      <c r="L3870" s="10">
        <f t="shared" si="181"/>
        <v>41890.659780092588</v>
      </c>
      <c r="M3870">
        <f t="shared" si="182"/>
        <v>2014</v>
      </c>
      <c r="N3870" t="b">
        <v>0</v>
      </c>
      <c r="O3870">
        <v>1</v>
      </c>
      <c r="P3870" t="b">
        <v>0</v>
      </c>
      <c r="Q3870" t="s">
        <v>8303</v>
      </c>
    </row>
    <row r="3871" spans="1:17" ht="29.5" x14ac:dyDescent="0.7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0">
        <f t="shared" si="180"/>
        <v>42047.724444444444</v>
      </c>
      <c r="L3871" s="10">
        <f t="shared" si="181"/>
        <v>42077.132638888885</v>
      </c>
      <c r="M3871">
        <f t="shared" si="182"/>
        <v>2015</v>
      </c>
      <c r="N3871" t="b">
        <v>0</v>
      </c>
      <c r="O3871">
        <v>15</v>
      </c>
      <c r="P3871" t="b">
        <v>0</v>
      </c>
      <c r="Q3871" t="s">
        <v>8303</v>
      </c>
    </row>
    <row r="3872" spans="1:17" ht="59" x14ac:dyDescent="0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0">
        <f t="shared" si="180"/>
        <v>41793.17219907407</v>
      </c>
      <c r="L3872" s="10">
        <f t="shared" si="181"/>
        <v>41823.17219907407</v>
      </c>
      <c r="M3872">
        <f t="shared" si="182"/>
        <v>2014</v>
      </c>
      <c r="N3872" t="b">
        <v>0</v>
      </c>
      <c r="O3872">
        <v>10</v>
      </c>
      <c r="P3872" t="b">
        <v>0</v>
      </c>
      <c r="Q3872" t="s">
        <v>8303</v>
      </c>
    </row>
    <row r="3873" spans="1:17" ht="29.5" x14ac:dyDescent="0.7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0">
        <f t="shared" si="180"/>
        <v>42763.780671296292</v>
      </c>
      <c r="L3873" s="10">
        <f t="shared" si="181"/>
        <v>42823.739004629635</v>
      </c>
      <c r="M3873">
        <f t="shared" si="182"/>
        <v>2017</v>
      </c>
      <c r="N3873" t="b">
        <v>0</v>
      </c>
      <c r="O3873">
        <v>3</v>
      </c>
      <c r="P3873" t="b">
        <v>0</v>
      </c>
      <c r="Q3873" t="s">
        <v>8303</v>
      </c>
    </row>
    <row r="3874" spans="1:17" ht="44.25" x14ac:dyDescent="0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0">
        <f t="shared" si="180"/>
        <v>42180.145787037036</v>
      </c>
      <c r="L3874" s="10">
        <f t="shared" si="181"/>
        <v>42230.145787037036</v>
      </c>
      <c r="M3874">
        <f t="shared" si="182"/>
        <v>2015</v>
      </c>
      <c r="N3874" t="b">
        <v>0</v>
      </c>
      <c r="O3874">
        <v>0</v>
      </c>
      <c r="P3874" t="b">
        <v>0</v>
      </c>
      <c r="Q3874" t="s">
        <v>8303</v>
      </c>
    </row>
    <row r="3875" spans="1:17" ht="44.25" x14ac:dyDescent="0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0">
        <f t="shared" si="180"/>
        <v>42255.696006944447</v>
      </c>
      <c r="L3875" s="10">
        <f t="shared" si="181"/>
        <v>42285.696006944447</v>
      </c>
      <c r="M3875">
        <f t="shared" si="182"/>
        <v>2015</v>
      </c>
      <c r="N3875" t="b">
        <v>0</v>
      </c>
      <c r="O3875">
        <v>0</v>
      </c>
      <c r="P3875" t="b">
        <v>0</v>
      </c>
      <c r="Q3875" t="s">
        <v>8303</v>
      </c>
    </row>
    <row r="3876" spans="1:17" ht="59" x14ac:dyDescent="0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0">
        <f t="shared" si="180"/>
        <v>42007.016458333332</v>
      </c>
      <c r="L3876" s="10">
        <f t="shared" si="181"/>
        <v>42028.041666666672</v>
      </c>
      <c r="M3876">
        <f t="shared" si="182"/>
        <v>2015</v>
      </c>
      <c r="N3876" t="b">
        <v>0</v>
      </c>
      <c r="O3876">
        <v>0</v>
      </c>
      <c r="P3876" t="b">
        <v>0</v>
      </c>
      <c r="Q3876" t="s">
        <v>8303</v>
      </c>
    </row>
    <row r="3877" spans="1:17" ht="44.25" x14ac:dyDescent="0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0">
        <f t="shared" si="180"/>
        <v>42615.346817129626</v>
      </c>
      <c r="L3877" s="10">
        <f t="shared" si="181"/>
        <v>42616.416666666672</v>
      </c>
      <c r="M3877">
        <f t="shared" si="182"/>
        <v>2016</v>
      </c>
      <c r="N3877" t="b">
        <v>0</v>
      </c>
      <c r="O3877">
        <v>0</v>
      </c>
      <c r="P3877" t="b">
        <v>0</v>
      </c>
      <c r="Q3877" t="s">
        <v>8303</v>
      </c>
    </row>
    <row r="3878" spans="1:17" ht="59" x14ac:dyDescent="0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0">
        <f t="shared" si="180"/>
        <v>42372.624166666668</v>
      </c>
      <c r="L3878" s="10">
        <f t="shared" si="181"/>
        <v>42402.624166666668</v>
      </c>
      <c r="M3878">
        <f t="shared" si="182"/>
        <v>2016</v>
      </c>
      <c r="N3878" t="b">
        <v>0</v>
      </c>
      <c r="O3878">
        <v>46</v>
      </c>
      <c r="P3878" t="b">
        <v>0</v>
      </c>
      <c r="Q3878" t="s">
        <v>8303</v>
      </c>
    </row>
    <row r="3879" spans="1:17" ht="44.25" x14ac:dyDescent="0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0">
        <f t="shared" si="180"/>
        <v>42682.67768518519</v>
      </c>
      <c r="L3879" s="10">
        <f t="shared" si="181"/>
        <v>42712.67768518519</v>
      </c>
      <c r="M3879">
        <f t="shared" si="182"/>
        <v>2016</v>
      </c>
      <c r="N3879" t="b">
        <v>0</v>
      </c>
      <c r="O3879">
        <v>14</v>
      </c>
      <c r="P3879" t="b">
        <v>0</v>
      </c>
      <c r="Q3879" t="s">
        <v>8303</v>
      </c>
    </row>
    <row r="3880" spans="1:17" ht="44.25" x14ac:dyDescent="0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0">
        <f t="shared" si="180"/>
        <v>42154.818819444445</v>
      </c>
      <c r="L3880" s="10">
        <f t="shared" si="181"/>
        <v>42185.165972222225</v>
      </c>
      <c r="M3880">
        <f t="shared" si="182"/>
        <v>2015</v>
      </c>
      <c r="N3880" t="b">
        <v>0</v>
      </c>
      <c r="O3880">
        <v>1</v>
      </c>
      <c r="P3880" t="b">
        <v>0</v>
      </c>
      <c r="Q3880" t="s">
        <v>8303</v>
      </c>
    </row>
    <row r="3881" spans="1:17" ht="44.25" x14ac:dyDescent="0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0">
        <f t="shared" si="180"/>
        <v>41999.861064814817</v>
      </c>
      <c r="L3881" s="10">
        <f t="shared" si="181"/>
        <v>42029.861064814817</v>
      </c>
      <c r="M3881">
        <f t="shared" si="182"/>
        <v>2015</v>
      </c>
      <c r="N3881" t="b">
        <v>0</v>
      </c>
      <c r="O3881">
        <v>0</v>
      </c>
      <c r="P3881" t="b">
        <v>0</v>
      </c>
      <c r="Q3881" t="s">
        <v>8303</v>
      </c>
    </row>
    <row r="3882" spans="1:17" ht="44.25" x14ac:dyDescent="0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0">
        <f t="shared" si="180"/>
        <v>41815.815046296295</v>
      </c>
      <c r="L3882" s="10">
        <f t="shared" si="181"/>
        <v>41850.958333333336</v>
      </c>
      <c r="M3882">
        <f t="shared" si="182"/>
        <v>2014</v>
      </c>
      <c r="N3882" t="b">
        <v>0</v>
      </c>
      <c r="O3882">
        <v>17</v>
      </c>
      <c r="P3882" t="b">
        <v>0</v>
      </c>
      <c r="Q3882" t="s">
        <v>8303</v>
      </c>
    </row>
    <row r="3883" spans="1:17" ht="29.5" x14ac:dyDescent="0.7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0">
        <f t="shared" si="180"/>
        <v>42756.018506944441</v>
      </c>
      <c r="L3883" s="10">
        <f t="shared" si="181"/>
        <v>42786.018506944441</v>
      </c>
      <c r="M3883">
        <f t="shared" si="182"/>
        <v>2017</v>
      </c>
      <c r="N3883" t="b">
        <v>0</v>
      </c>
      <c r="O3883">
        <v>1</v>
      </c>
      <c r="P3883" t="b">
        <v>0</v>
      </c>
      <c r="Q3883" t="s">
        <v>8303</v>
      </c>
    </row>
    <row r="3884" spans="1:17" ht="44.25" x14ac:dyDescent="0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0">
        <f t="shared" si="180"/>
        <v>42373.983449074076</v>
      </c>
      <c r="L3884" s="10">
        <f t="shared" si="181"/>
        <v>42400.960416666669</v>
      </c>
      <c r="M3884">
        <f t="shared" si="182"/>
        <v>2016</v>
      </c>
      <c r="N3884" t="b">
        <v>0</v>
      </c>
      <c r="O3884">
        <v>0</v>
      </c>
      <c r="P3884" t="b">
        <v>0</v>
      </c>
      <c r="Q3884" t="s">
        <v>8303</v>
      </c>
    </row>
    <row r="3885" spans="1:17" ht="59" x14ac:dyDescent="0.7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0">
        <f t="shared" si="180"/>
        <v>41854.602650462963</v>
      </c>
      <c r="L3885" s="10">
        <f t="shared" si="181"/>
        <v>41884.602650462963</v>
      </c>
      <c r="M3885">
        <f t="shared" si="182"/>
        <v>2014</v>
      </c>
      <c r="N3885" t="b">
        <v>0</v>
      </c>
      <c r="O3885">
        <v>0</v>
      </c>
      <c r="P3885" t="b">
        <v>0</v>
      </c>
      <c r="Q3885" t="s">
        <v>8303</v>
      </c>
    </row>
    <row r="3886" spans="1:17" ht="44.25" x14ac:dyDescent="0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0">
        <f t="shared" si="180"/>
        <v>42065.791574074072</v>
      </c>
      <c r="L3886" s="10">
        <f t="shared" si="181"/>
        <v>42090.749907407408</v>
      </c>
      <c r="M3886">
        <f t="shared" si="182"/>
        <v>2015</v>
      </c>
      <c r="N3886" t="b">
        <v>0</v>
      </c>
      <c r="O3886">
        <v>0</v>
      </c>
      <c r="P3886" t="b">
        <v>0</v>
      </c>
      <c r="Q3886" t="s">
        <v>8303</v>
      </c>
    </row>
    <row r="3887" spans="1:17" ht="44.25" x14ac:dyDescent="0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0">
        <f t="shared" si="180"/>
        <v>42469.951284722221</v>
      </c>
      <c r="L3887" s="10">
        <f t="shared" si="181"/>
        <v>42499.951284722221</v>
      </c>
      <c r="M3887">
        <f t="shared" si="182"/>
        <v>2016</v>
      </c>
      <c r="N3887" t="b">
        <v>0</v>
      </c>
      <c r="O3887">
        <v>0</v>
      </c>
      <c r="P3887" t="b">
        <v>0</v>
      </c>
      <c r="Q3887" t="s">
        <v>8303</v>
      </c>
    </row>
    <row r="3888" spans="1:17" x14ac:dyDescent="0.7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0">
        <f t="shared" si="180"/>
        <v>41954.228032407409</v>
      </c>
      <c r="L3888" s="10">
        <f t="shared" si="181"/>
        <v>41984.228032407409</v>
      </c>
      <c r="M3888">
        <f t="shared" si="182"/>
        <v>2014</v>
      </c>
      <c r="N3888" t="b">
        <v>0</v>
      </c>
      <c r="O3888">
        <v>0</v>
      </c>
      <c r="P3888" t="b">
        <v>0</v>
      </c>
      <c r="Q3888" t="s">
        <v>8303</v>
      </c>
    </row>
    <row r="3889" spans="1:17" ht="44.25" x14ac:dyDescent="0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0">
        <f t="shared" si="180"/>
        <v>42079.857974537037</v>
      </c>
      <c r="L3889" s="10">
        <f t="shared" si="181"/>
        <v>42125.916666666672</v>
      </c>
      <c r="M3889">
        <f t="shared" si="182"/>
        <v>2015</v>
      </c>
      <c r="N3889" t="b">
        <v>0</v>
      </c>
      <c r="O3889">
        <v>2</v>
      </c>
      <c r="P3889" t="b">
        <v>0</v>
      </c>
      <c r="Q3889" t="s">
        <v>8303</v>
      </c>
    </row>
    <row r="3890" spans="1:17" ht="59" x14ac:dyDescent="0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0">
        <f t="shared" si="180"/>
        <v>42762.545810185184</v>
      </c>
      <c r="L3890" s="10">
        <f t="shared" si="181"/>
        <v>42792.545810185184</v>
      </c>
      <c r="M3890">
        <f t="shared" si="182"/>
        <v>2017</v>
      </c>
      <c r="N3890" t="b">
        <v>0</v>
      </c>
      <c r="O3890">
        <v>14</v>
      </c>
      <c r="P3890" t="b">
        <v>0</v>
      </c>
      <c r="Q3890" t="s">
        <v>8269</v>
      </c>
    </row>
    <row r="3891" spans="1:17" ht="44.25" x14ac:dyDescent="0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0">
        <f t="shared" si="180"/>
        <v>41977.004976851851</v>
      </c>
      <c r="L3891" s="10">
        <f t="shared" si="181"/>
        <v>42008.976388888885</v>
      </c>
      <c r="M3891">
        <f t="shared" si="182"/>
        <v>2015</v>
      </c>
      <c r="N3891" t="b">
        <v>0</v>
      </c>
      <c r="O3891">
        <v>9</v>
      </c>
      <c r="P3891" t="b">
        <v>0</v>
      </c>
      <c r="Q3891" t="s">
        <v>8269</v>
      </c>
    </row>
    <row r="3892" spans="1:17" ht="44.25" x14ac:dyDescent="0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0">
        <f t="shared" si="180"/>
        <v>42171.758611111116</v>
      </c>
      <c r="L3892" s="10">
        <f t="shared" si="181"/>
        <v>42231.758611111116</v>
      </c>
      <c r="M3892">
        <f t="shared" si="182"/>
        <v>2015</v>
      </c>
      <c r="N3892" t="b">
        <v>0</v>
      </c>
      <c r="O3892">
        <v>8</v>
      </c>
      <c r="P3892" t="b">
        <v>0</v>
      </c>
      <c r="Q3892" t="s">
        <v>8269</v>
      </c>
    </row>
    <row r="3893" spans="1:17" ht="29.5" x14ac:dyDescent="0.7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0">
        <f t="shared" si="180"/>
        <v>42056.1324537037</v>
      </c>
      <c r="L3893" s="10">
        <f t="shared" si="181"/>
        <v>42086.207638888889</v>
      </c>
      <c r="M3893">
        <f t="shared" si="182"/>
        <v>2015</v>
      </c>
      <c r="N3893" t="b">
        <v>0</v>
      </c>
      <c r="O3893">
        <v>7</v>
      </c>
      <c r="P3893" t="b">
        <v>0</v>
      </c>
      <c r="Q3893" t="s">
        <v>8269</v>
      </c>
    </row>
    <row r="3894" spans="1:17" ht="59" x14ac:dyDescent="0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0">
        <f t="shared" si="180"/>
        <v>41867.652280092596</v>
      </c>
      <c r="L3894" s="10">
        <f t="shared" si="181"/>
        <v>41875.291666666664</v>
      </c>
      <c r="M3894">
        <f t="shared" si="182"/>
        <v>2014</v>
      </c>
      <c r="N3894" t="b">
        <v>0</v>
      </c>
      <c r="O3894">
        <v>0</v>
      </c>
      <c r="P3894" t="b">
        <v>0</v>
      </c>
      <c r="Q3894" t="s">
        <v>8269</v>
      </c>
    </row>
    <row r="3895" spans="1:17" ht="59" x14ac:dyDescent="0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0">
        <f t="shared" si="180"/>
        <v>41779.657870370371</v>
      </c>
      <c r="L3895" s="10">
        <f t="shared" si="181"/>
        <v>41821.25</v>
      </c>
      <c r="M3895">
        <f t="shared" si="182"/>
        <v>2014</v>
      </c>
      <c r="N3895" t="b">
        <v>0</v>
      </c>
      <c r="O3895">
        <v>84</v>
      </c>
      <c r="P3895" t="b">
        <v>0</v>
      </c>
      <c r="Q3895" t="s">
        <v>8269</v>
      </c>
    </row>
    <row r="3896" spans="1:17" ht="59" x14ac:dyDescent="0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0">
        <f t="shared" si="180"/>
        <v>42679.958472222221</v>
      </c>
      <c r="L3896" s="10">
        <f t="shared" si="181"/>
        <v>42710.207638888889</v>
      </c>
      <c r="M3896">
        <f t="shared" si="182"/>
        <v>2016</v>
      </c>
      <c r="N3896" t="b">
        <v>0</v>
      </c>
      <c r="O3896">
        <v>11</v>
      </c>
      <c r="P3896" t="b">
        <v>0</v>
      </c>
      <c r="Q3896" t="s">
        <v>8269</v>
      </c>
    </row>
    <row r="3897" spans="1:17" ht="59" x14ac:dyDescent="0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0">
        <f t="shared" si="180"/>
        <v>42032.250208333338</v>
      </c>
      <c r="L3897" s="10">
        <f t="shared" si="181"/>
        <v>42063.250208333338</v>
      </c>
      <c r="M3897">
        <f t="shared" si="182"/>
        <v>2015</v>
      </c>
      <c r="N3897" t="b">
        <v>0</v>
      </c>
      <c r="O3897">
        <v>1</v>
      </c>
      <c r="P3897" t="b">
        <v>0</v>
      </c>
      <c r="Q3897" t="s">
        <v>8269</v>
      </c>
    </row>
    <row r="3898" spans="1:17" ht="44.25" x14ac:dyDescent="0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0">
        <f t="shared" si="180"/>
        <v>41793.191875000004</v>
      </c>
      <c r="L3898" s="10">
        <f t="shared" si="181"/>
        <v>41807.191875000004</v>
      </c>
      <c r="M3898">
        <f t="shared" si="182"/>
        <v>2014</v>
      </c>
      <c r="N3898" t="b">
        <v>0</v>
      </c>
      <c r="O3898">
        <v>4</v>
      </c>
      <c r="P3898" t="b">
        <v>0</v>
      </c>
      <c r="Q3898" t="s">
        <v>8269</v>
      </c>
    </row>
    <row r="3899" spans="1:17" ht="44.25" x14ac:dyDescent="0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0">
        <f t="shared" si="180"/>
        <v>41982.87364583333</v>
      </c>
      <c r="L3899" s="10">
        <f t="shared" si="181"/>
        <v>42012.87364583333</v>
      </c>
      <c r="M3899">
        <f t="shared" si="182"/>
        <v>2015</v>
      </c>
      <c r="N3899" t="b">
        <v>0</v>
      </c>
      <c r="O3899">
        <v>10</v>
      </c>
      <c r="P3899" t="b">
        <v>0</v>
      </c>
      <c r="Q3899" t="s">
        <v>8269</v>
      </c>
    </row>
    <row r="3900" spans="1:17" ht="59" x14ac:dyDescent="0.7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0">
        <f t="shared" si="180"/>
        <v>42193.482291666667</v>
      </c>
      <c r="L3900" s="10">
        <f t="shared" si="181"/>
        <v>42233.666666666672</v>
      </c>
      <c r="M3900">
        <f t="shared" si="182"/>
        <v>2015</v>
      </c>
      <c r="N3900" t="b">
        <v>0</v>
      </c>
      <c r="O3900">
        <v>16</v>
      </c>
      <c r="P3900" t="b">
        <v>0</v>
      </c>
      <c r="Q3900" t="s">
        <v>8269</v>
      </c>
    </row>
    <row r="3901" spans="1:17" ht="44.25" x14ac:dyDescent="0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0">
        <f t="shared" si="180"/>
        <v>41843.775011574071</v>
      </c>
      <c r="L3901" s="10">
        <f t="shared" si="181"/>
        <v>41863.775011574071</v>
      </c>
      <c r="M3901">
        <f t="shared" si="182"/>
        <v>2014</v>
      </c>
      <c r="N3901" t="b">
        <v>0</v>
      </c>
      <c r="O3901">
        <v>2</v>
      </c>
      <c r="P3901" t="b">
        <v>0</v>
      </c>
      <c r="Q3901" t="s">
        <v>8269</v>
      </c>
    </row>
    <row r="3902" spans="1:17" ht="44.25" x14ac:dyDescent="0.7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0">
        <f t="shared" si="180"/>
        <v>42136.092488425929</v>
      </c>
      <c r="L3902" s="10">
        <f t="shared" si="181"/>
        <v>42166.092488425929</v>
      </c>
      <c r="M3902">
        <f t="shared" si="182"/>
        <v>2015</v>
      </c>
      <c r="N3902" t="b">
        <v>0</v>
      </c>
      <c r="O3902">
        <v>5</v>
      </c>
      <c r="P3902" t="b">
        <v>0</v>
      </c>
      <c r="Q3902" t="s">
        <v>8269</v>
      </c>
    </row>
    <row r="3903" spans="1:17" ht="44.25" x14ac:dyDescent="0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0">
        <f t="shared" si="180"/>
        <v>42317.826377314821</v>
      </c>
      <c r="L3903" s="10">
        <f t="shared" si="181"/>
        <v>42357.826377314821</v>
      </c>
      <c r="M3903">
        <f t="shared" si="182"/>
        <v>2015</v>
      </c>
      <c r="N3903" t="b">
        <v>0</v>
      </c>
      <c r="O3903">
        <v>1</v>
      </c>
      <c r="P3903" t="b">
        <v>0</v>
      </c>
      <c r="Q3903" t="s">
        <v>8269</v>
      </c>
    </row>
    <row r="3904" spans="1:17" ht="44.25" x14ac:dyDescent="0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0">
        <f t="shared" si="180"/>
        <v>42663.468078703707</v>
      </c>
      <c r="L3904" s="10">
        <f t="shared" si="181"/>
        <v>42688.509745370371</v>
      </c>
      <c r="M3904">
        <f t="shared" si="182"/>
        <v>2016</v>
      </c>
      <c r="N3904" t="b">
        <v>0</v>
      </c>
      <c r="O3904">
        <v>31</v>
      </c>
      <c r="P3904" t="b">
        <v>0</v>
      </c>
      <c r="Q3904" t="s">
        <v>8269</v>
      </c>
    </row>
    <row r="3905" spans="1:17" ht="59" x14ac:dyDescent="0.7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0">
        <f t="shared" si="180"/>
        <v>42186.01116898148</v>
      </c>
      <c r="L3905" s="10">
        <f t="shared" si="181"/>
        <v>42230.818055555559</v>
      </c>
      <c r="M3905">
        <f t="shared" si="182"/>
        <v>2015</v>
      </c>
      <c r="N3905" t="b">
        <v>0</v>
      </c>
      <c r="O3905">
        <v>0</v>
      </c>
      <c r="P3905" t="b">
        <v>0</v>
      </c>
      <c r="Q3905" t="s">
        <v>8269</v>
      </c>
    </row>
    <row r="3906" spans="1:17" ht="29.5" x14ac:dyDescent="0.7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0">
        <f t="shared" si="180"/>
        <v>42095.229166666672</v>
      </c>
      <c r="L3906" s="10">
        <f t="shared" si="181"/>
        <v>42109.211111111115</v>
      </c>
      <c r="M3906">
        <f t="shared" si="182"/>
        <v>2015</v>
      </c>
      <c r="N3906" t="b">
        <v>0</v>
      </c>
      <c r="O3906">
        <v>2</v>
      </c>
      <c r="P3906" t="b">
        <v>0</v>
      </c>
      <c r="Q3906" t="s">
        <v>8269</v>
      </c>
    </row>
    <row r="3907" spans="1:17" ht="44.25" x14ac:dyDescent="0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0">
        <f t="shared" ref="K3907:K3970" si="183">(((J3907/60)/60)/24)+DATE(1970,1,1)</f>
        <v>42124.623877314814</v>
      </c>
      <c r="L3907" s="10">
        <f t="shared" ref="L3907:L3970" si="184">(((I3907/60)/60)/24)+DATE(1970,1,1)</f>
        <v>42166.958333333328</v>
      </c>
      <c r="M3907">
        <f t="shared" ref="M3907:M3970" si="185">YEAR(L3907)</f>
        <v>2015</v>
      </c>
      <c r="N3907" t="b">
        <v>0</v>
      </c>
      <c r="O3907">
        <v>7</v>
      </c>
      <c r="P3907" t="b">
        <v>0</v>
      </c>
      <c r="Q3907" t="s">
        <v>8269</v>
      </c>
    </row>
    <row r="3908" spans="1:17" ht="44.25" x14ac:dyDescent="0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0">
        <f t="shared" si="183"/>
        <v>42143.917743055557</v>
      </c>
      <c r="L3908" s="10">
        <f t="shared" si="184"/>
        <v>42181.559027777781</v>
      </c>
      <c r="M3908">
        <f t="shared" si="185"/>
        <v>2015</v>
      </c>
      <c r="N3908" t="b">
        <v>0</v>
      </c>
      <c r="O3908">
        <v>16</v>
      </c>
      <c r="P3908" t="b">
        <v>0</v>
      </c>
      <c r="Q3908" t="s">
        <v>8269</v>
      </c>
    </row>
    <row r="3909" spans="1:17" ht="44.25" x14ac:dyDescent="0.7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0">
        <f t="shared" si="183"/>
        <v>41906.819513888891</v>
      </c>
      <c r="L3909" s="10">
        <f t="shared" si="184"/>
        <v>41938.838888888888</v>
      </c>
      <c r="M3909">
        <f t="shared" si="185"/>
        <v>2014</v>
      </c>
      <c r="N3909" t="b">
        <v>0</v>
      </c>
      <c r="O3909">
        <v>4</v>
      </c>
      <c r="P3909" t="b">
        <v>0</v>
      </c>
      <c r="Q3909" t="s">
        <v>8269</v>
      </c>
    </row>
    <row r="3910" spans="1:17" ht="59" x14ac:dyDescent="0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0">
        <f t="shared" si="183"/>
        <v>41834.135370370372</v>
      </c>
      <c r="L3910" s="10">
        <f t="shared" si="184"/>
        <v>41849.135370370372</v>
      </c>
      <c r="M3910">
        <f t="shared" si="185"/>
        <v>2014</v>
      </c>
      <c r="N3910" t="b">
        <v>0</v>
      </c>
      <c r="O3910">
        <v>4</v>
      </c>
      <c r="P3910" t="b">
        <v>0</v>
      </c>
      <c r="Q3910" t="s">
        <v>8269</v>
      </c>
    </row>
    <row r="3911" spans="1:17" ht="44.25" x14ac:dyDescent="0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0">
        <f t="shared" si="183"/>
        <v>41863.359282407408</v>
      </c>
      <c r="L3911" s="10">
        <f t="shared" si="184"/>
        <v>41893.359282407408</v>
      </c>
      <c r="M3911">
        <f t="shared" si="185"/>
        <v>2014</v>
      </c>
      <c r="N3911" t="b">
        <v>0</v>
      </c>
      <c r="O3911">
        <v>4</v>
      </c>
      <c r="P3911" t="b">
        <v>0</v>
      </c>
      <c r="Q3911" t="s">
        <v>8269</v>
      </c>
    </row>
    <row r="3912" spans="1:17" ht="44.25" x14ac:dyDescent="0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0">
        <f t="shared" si="183"/>
        <v>42224.756909722222</v>
      </c>
      <c r="L3912" s="10">
        <f t="shared" si="184"/>
        <v>42254.756909722222</v>
      </c>
      <c r="M3912">
        <f t="shared" si="185"/>
        <v>2015</v>
      </c>
      <c r="N3912" t="b">
        <v>0</v>
      </c>
      <c r="O3912">
        <v>3</v>
      </c>
      <c r="P3912" t="b">
        <v>0</v>
      </c>
      <c r="Q3912" t="s">
        <v>8269</v>
      </c>
    </row>
    <row r="3913" spans="1:17" ht="44.25" x14ac:dyDescent="0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0">
        <f t="shared" si="183"/>
        <v>41939.8122337963</v>
      </c>
      <c r="L3913" s="10">
        <f t="shared" si="184"/>
        <v>41969.853900462964</v>
      </c>
      <c r="M3913">
        <f t="shared" si="185"/>
        <v>2014</v>
      </c>
      <c r="N3913" t="b">
        <v>0</v>
      </c>
      <c r="O3913">
        <v>36</v>
      </c>
      <c r="P3913" t="b">
        <v>0</v>
      </c>
      <c r="Q3913" t="s">
        <v>8269</v>
      </c>
    </row>
    <row r="3914" spans="1:17" ht="44.25" x14ac:dyDescent="0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0">
        <f t="shared" si="183"/>
        <v>42059.270023148143</v>
      </c>
      <c r="L3914" s="10">
        <f t="shared" si="184"/>
        <v>42119.190972222219</v>
      </c>
      <c r="M3914">
        <f t="shared" si="185"/>
        <v>2015</v>
      </c>
      <c r="N3914" t="b">
        <v>0</v>
      </c>
      <c r="O3914">
        <v>1</v>
      </c>
      <c r="P3914" t="b">
        <v>0</v>
      </c>
      <c r="Q3914" t="s">
        <v>8269</v>
      </c>
    </row>
    <row r="3915" spans="1:17" ht="44.25" x14ac:dyDescent="0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0">
        <f t="shared" si="183"/>
        <v>42308.211215277777</v>
      </c>
      <c r="L3915" s="10">
        <f t="shared" si="184"/>
        <v>42338.252881944441</v>
      </c>
      <c r="M3915">
        <f t="shared" si="185"/>
        <v>2015</v>
      </c>
      <c r="N3915" t="b">
        <v>0</v>
      </c>
      <c r="O3915">
        <v>7</v>
      </c>
      <c r="P3915" t="b">
        <v>0</v>
      </c>
      <c r="Q3915" t="s">
        <v>8269</v>
      </c>
    </row>
    <row r="3916" spans="1:17" ht="44.25" x14ac:dyDescent="0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0">
        <f t="shared" si="183"/>
        <v>42114.818935185183</v>
      </c>
      <c r="L3916" s="10">
        <f t="shared" si="184"/>
        <v>42134.957638888889</v>
      </c>
      <c r="M3916">
        <f t="shared" si="185"/>
        <v>2015</v>
      </c>
      <c r="N3916" t="b">
        <v>0</v>
      </c>
      <c r="O3916">
        <v>27</v>
      </c>
      <c r="P3916" t="b">
        <v>0</v>
      </c>
      <c r="Q3916" t="s">
        <v>8269</v>
      </c>
    </row>
    <row r="3917" spans="1:17" ht="44.25" x14ac:dyDescent="0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0">
        <f t="shared" si="183"/>
        <v>42492.98505787037</v>
      </c>
      <c r="L3917" s="10">
        <f t="shared" si="184"/>
        <v>42522.98505787037</v>
      </c>
      <c r="M3917">
        <f t="shared" si="185"/>
        <v>2016</v>
      </c>
      <c r="N3917" t="b">
        <v>0</v>
      </c>
      <c r="O3917">
        <v>1</v>
      </c>
      <c r="P3917" t="b">
        <v>0</v>
      </c>
      <c r="Q3917" t="s">
        <v>8269</v>
      </c>
    </row>
    <row r="3918" spans="1:17" ht="44.25" x14ac:dyDescent="0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0">
        <f t="shared" si="183"/>
        <v>42494.471666666665</v>
      </c>
      <c r="L3918" s="10">
        <f t="shared" si="184"/>
        <v>42524.471666666665</v>
      </c>
      <c r="M3918">
        <f t="shared" si="185"/>
        <v>2016</v>
      </c>
      <c r="N3918" t="b">
        <v>0</v>
      </c>
      <c r="O3918">
        <v>0</v>
      </c>
      <c r="P3918" t="b">
        <v>0</v>
      </c>
      <c r="Q3918" t="s">
        <v>8269</v>
      </c>
    </row>
    <row r="3919" spans="1:17" ht="44.25" x14ac:dyDescent="0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0">
        <f t="shared" si="183"/>
        <v>41863.527326388888</v>
      </c>
      <c r="L3919" s="10">
        <f t="shared" si="184"/>
        <v>41893.527326388888</v>
      </c>
      <c r="M3919">
        <f t="shared" si="185"/>
        <v>2014</v>
      </c>
      <c r="N3919" t="b">
        <v>0</v>
      </c>
      <c r="O3919">
        <v>1</v>
      </c>
      <c r="P3919" t="b">
        <v>0</v>
      </c>
      <c r="Q3919" t="s">
        <v>8269</v>
      </c>
    </row>
    <row r="3920" spans="1:17" ht="59" x14ac:dyDescent="0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0">
        <f t="shared" si="183"/>
        <v>41843.664618055554</v>
      </c>
      <c r="L3920" s="10">
        <f t="shared" si="184"/>
        <v>41855.666666666664</v>
      </c>
      <c r="M3920">
        <f t="shared" si="185"/>
        <v>2014</v>
      </c>
      <c r="N3920" t="b">
        <v>0</v>
      </c>
      <c r="O3920">
        <v>3</v>
      </c>
      <c r="P3920" t="b">
        <v>0</v>
      </c>
      <c r="Q3920" t="s">
        <v>8269</v>
      </c>
    </row>
    <row r="3921" spans="1:17" ht="44.25" x14ac:dyDescent="0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0">
        <f t="shared" si="183"/>
        <v>42358.684872685189</v>
      </c>
      <c r="L3921" s="10">
        <f t="shared" si="184"/>
        <v>42387</v>
      </c>
      <c r="M3921">
        <f t="shared" si="185"/>
        <v>2016</v>
      </c>
      <c r="N3921" t="b">
        <v>0</v>
      </c>
      <c r="O3921">
        <v>3</v>
      </c>
      <c r="P3921" t="b">
        <v>0</v>
      </c>
      <c r="Q3921" t="s">
        <v>8269</v>
      </c>
    </row>
    <row r="3922" spans="1:17" ht="44.25" x14ac:dyDescent="0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0">
        <f t="shared" si="183"/>
        <v>42657.38726851852</v>
      </c>
      <c r="L3922" s="10">
        <f t="shared" si="184"/>
        <v>42687.428935185191</v>
      </c>
      <c r="M3922">
        <f t="shared" si="185"/>
        <v>2016</v>
      </c>
      <c r="N3922" t="b">
        <v>0</v>
      </c>
      <c r="O3922">
        <v>3</v>
      </c>
      <c r="P3922" t="b">
        <v>0</v>
      </c>
      <c r="Q3922" t="s">
        <v>8269</v>
      </c>
    </row>
    <row r="3923" spans="1:17" ht="44.25" x14ac:dyDescent="0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0">
        <f t="shared" si="183"/>
        <v>41926.542303240742</v>
      </c>
      <c r="L3923" s="10">
        <f t="shared" si="184"/>
        <v>41938.75</v>
      </c>
      <c r="M3923">
        <f t="shared" si="185"/>
        <v>2014</v>
      </c>
      <c r="N3923" t="b">
        <v>0</v>
      </c>
      <c r="O3923">
        <v>0</v>
      </c>
      <c r="P3923" t="b">
        <v>0</v>
      </c>
      <c r="Q3923" t="s">
        <v>8269</v>
      </c>
    </row>
    <row r="3924" spans="1:17" ht="44.25" x14ac:dyDescent="0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0">
        <f t="shared" si="183"/>
        <v>42020.768634259264</v>
      </c>
      <c r="L3924" s="10">
        <f t="shared" si="184"/>
        <v>42065.958333333328</v>
      </c>
      <c r="M3924">
        <f t="shared" si="185"/>
        <v>2015</v>
      </c>
      <c r="N3924" t="b">
        <v>0</v>
      </c>
      <c r="O3924">
        <v>6</v>
      </c>
      <c r="P3924" t="b">
        <v>0</v>
      </c>
      <c r="Q3924" t="s">
        <v>8269</v>
      </c>
    </row>
    <row r="3925" spans="1:17" ht="44.25" x14ac:dyDescent="0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0">
        <f t="shared" si="183"/>
        <v>42075.979988425926</v>
      </c>
      <c r="L3925" s="10">
        <f t="shared" si="184"/>
        <v>42103.979988425926</v>
      </c>
      <c r="M3925">
        <f t="shared" si="185"/>
        <v>2015</v>
      </c>
      <c r="N3925" t="b">
        <v>0</v>
      </c>
      <c r="O3925">
        <v>17</v>
      </c>
      <c r="P3925" t="b">
        <v>0</v>
      </c>
      <c r="Q3925" t="s">
        <v>8269</v>
      </c>
    </row>
    <row r="3926" spans="1:17" ht="44.25" x14ac:dyDescent="0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0">
        <f t="shared" si="183"/>
        <v>41786.959745370368</v>
      </c>
      <c r="L3926" s="10">
        <f t="shared" si="184"/>
        <v>41816.959745370368</v>
      </c>
      <c r="M3926">
        <f t="shared" si="185"/>
        <v>2014</v>
      </c>
      <c r="N3926" t="b">
        <v>0</v>
      </c>
      <c r="O3926">
        <v>40</v>
      </c>
      <c r="P3926" t="b">
        <v>0</v>
      </c>
      <c r="Q3926" t="s">
        <v>8269</v>
      </c>
    </row>
    <row r="3927" spans="1:17" ht="44.25" x14ac:dyDescent="0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0">
        <f t="shared" si="183"/>
        <v>41820.870821759258</v>
      </c>
      <c r="L3927" s="10">
        <f t="shared" si="184"/>
        <v>41850.870821759258</v>
      </c>
      <c r="M3927">
        <f t="shared" si="185"/>
        <v>2014</v>
      </c>
      <c r="N3927" t="b">
        <v>0</v>
      </c>
      <c r="O3927">
        <v>3</v>
      </c>
      <c r="P3927" t="b">
        <v>0</v>
      </c>
      <c r="Q3927" t="s">
        <v>8269</v>
      </c>
    </row>
    <row r="3928" spans="1:17" ht="29.5" x14ac:dyDescent="0.7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0">
        <f t="shared" si="183"/>
        <v>41970.085046296299</v>
      </c>
      <c r="L3928" s="10">
        <f t="shared" si="184"/>
        <v>42000.085046296299</v>
      </c>
      <c r="M3928">
        <f t="shared" si="185"/>
        <v>2014</v>
      </c>
      <c r="N3928" t="b">
        <v>0</v>
      </c>
      <c r="O3928">
        <v>1</v>
      </c>
      <c r="P3928" t="b">
        <v>0</v>
      </c>
      <c r="Q3928" t="s">
        <v>8269</v>
      </c>
    </row>
    <row r="3929" spans="1:17" ht="44.25" x14ac:dyDescent="0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0">
        <f t="shared" si="183"/>
        <v>41830.267407407409</v>
      </c>
      <c r="L3929" s="10">
        <f t="shared" si="184"/>
        <v>41860.267407407409</v>
      </c>
      <c r="M3929">
        <f t="shared" si="185"/>
        <v>2014</v>
      </c>
      <c r="N3929" t="b">
        <v>0</v>
      </c>
      <c r="O3929">
        <v>2</v>
      </c>
      <c r="P3929" t="b">
        <v>0</v>
      </c>
      <c r="Q3929" t="s">
        <v>8269</v>
      </c>
    </row>
    <row r="3930" spans="1:17" ht="44.25" x14ac:dyDescent="0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0">
        <f t="shared" si="183"/>
        <v>42265.683182870373</v>
      </c>
      <c r="L3930" s="10">
        <f t="shared" si="184"/>
        <v>42293.207638888889</v>
      </c>
      <c r="M3930">
        <f t="shared" si="185"/>
        <v>2015</v>
      </c>
      <c r="N3930" t="b">
        <v>0</v>
      </c>
      <c r="O3930">
        <v>7</v>
      </c>
      <c r="P3930" t="b">
        <v>0</v>
      </c>
      <c r="Q3930" t="s">
        <v>8269</v>
      </c>
    </row>
    <row r="3931" spans="1:17" ht="44.25" x14ac:dyDescent="0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0">
        <f t="shared" si="183"/>
        <v>42601.827141203699</v>
      </c>
      <c r="L3931" s="10">
        <f t="shared" si="184"/>
        <v>42631.827141203699</v>
      </c>
      <c r="M3931">
        <f t="shared" si="185"/>
        <v>2016</v>
      </c>
      <c r="N3931" t="b">
        <v>0</v>
      </c>
      <c r="O3931">
        <v>14</v>
      </c>
      <c r="P3931" t="b">
        <v>0</v>
      </c>
      <c r="Q3931" t="s">
        <v>8269</v>
      </c>
    </row>
    <row r="3932" spans="1:17" ht="44.25" x14ac:dyDescent="0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0">
        <f t="shared" si="183"/>
        <v>42433.338749999995</v>
      </c>
      <c r="L3932" s="10">
        <f t="shared" si="184"/>
        <v>42461.25</v>
      </c>
      <c r="M3932">
        <f t="shared" si="185"/>
        <v>2016</v>
      </c>
      <c r="N3932" t="b">
        <v>0</v>
      </c>
      <c r="O3932">
        <v>0</v>
      </c>
      <c r="P3932" t="b">
        <v>0</v>
      </c>
      <c r="Q3932" t="s">
        <v>8269</v>
      </c>
    </row>
    <row r="3933" spans="1:17" ht="44.25" x14ac:dyDescent="0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0">
        <f t="shared" si="183"/>
        <v>42228.151701388888</v>
      </c>
      <c r="L3933" s="10">
        <f t="shared" si="184"/>
        <v>42253.151701388888</v>
      </c>
      <c r="M3933">
        <f t="shared" si="185"/>
        <v>2015</v>
      </c>
      <c r="N3933" t="b">
        <v>0</v>
      </c>
      <c r="O3933">
        <v>0</v>
      </c>
      <c r="P3933" t="b">
        <v>0</v>
      </c>
      <c r="Q3933" t="s">
        <v>8269</v>
      </c>
    </row>
    <row r="3934" spans="1:17" ht="44.25" x14ac:dyDescent="0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0">
        <f t="shared" si="183"/>
        <v>42415.168564814812</v>
      </c>
      <c r="L3934" s="10">
        <f t="shared" si="184"/>
        <v>42445.126898148148</v>
      </c>
      <c r="M3934">
        <f t="shared" si="185"/>
        <v>2016</v>
      </c>
      <c r="N3934" t="b">
        <v>0</v>
      </c>
      <c r="O3934">
        <v>1</v>
      </c>
      <c r="P3934" t="b">
        <v>0</v>
      </c>
      <c r="Q3934" t="s">
        <v>8269</v>
      </c>
    </row>
    <row r="3935" spans="1:17" ht="44.25" x14ac:dyDescent="0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0">
        <f t="shared" si="183"/>
        <v>42538.968310185184</v>
      </c>
      <c r="L3935" s="10">
        <f t="shared" si="184"/>
        <v>42568.029861111107</v>
      </c>
      <c r="M3935">
        <f t="shared" si="185"/>
        <v>2016</v>
      </c>
      <c r="N3935" t="b">
        <v>0</v>
      </c>
      <c r="O3935">
        <v>12</v>
      </c>
      <c r="P3935" t="b">
        <v>0</v>
      </c>
      <c r="Q3935" t="s">
        <v>8269</v>
      </c>
    </row>
    <row r="3936" spans="1:17" ht="44.25" x14ac:dyDescent="0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0">
        <f t="shared" si="183"/>
        <v>42233.671747685185</v>
      </c>
      <c r="L3936" s="10">
        <f t="shared" si="184"/>
        <v>42278.541666666672</v>
      </c>
      <c r="M3936">
        <f t="shared" si="185"/>
        <v>2015</v>
      </c>
      <c r="N3936" t="b">
        <v>0</v>
      </c>
      <c r="O3936">
        <v>12</v>
      </c>
      <c r="P3936" t="b">
        <v>0</v>
      </c>
      <c r="Q3936" t="s">
        <v>8269</v>
      </c>
    </row>
    <row r="3937" spans="1:17" ht="59" x14ac:dyDescent="0.7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0">
        <f t="shared" si="183"/>
        <v>42221.656782407401</v>
      </c>
      <c r="L3937" s="10">
        <f t="shared" si="184"/>
        <v>42281.656782407401</v>
      </c>
      <c r="M3937">
        <f t="shared" si="185"/>
        <v>2015</v>
      </c>
      <c r="N3937" t="b">
        <v>0</v>
      </c>
      <c r="O3937">
        <v>23</v>
      </c>
      <c r="P3937" t="b">
        <v>0</v>
      </c>
      <c r="Q3937" t="s">
        <v>8269</v>
      </c>
    </row>
    <row r="3938" spans="1:17" ht="44.25" x14ac:dyDescent="0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0">
        <f t="shared" si="183"/>
        <v>42675.262962962966</v>
      </c>
      <c r="L3938" s="10">
        <f t="shared" si="184"/>
        <v>42705.304629629631</v>
      </c>
      <c r="M3938">
        <f t="shared" si="185"/>
        <v>2016</v>
      </c>
      <c r="N3938" t="b">
        <v>0</v>
      </c>
      <c r="O3938">
        <v>0</v>
      </c>
      <c r="P3938" t="b">
        <v>0</v>
      </c>
      <c r="Q3938" t="s">
        <v>8269</v>
      </c>
    </row>
    <row r="3939" spans="1:17" ht="44.25" x14ac:dyDescent="0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0">
        <f t="shared" si="183"/>
        <v>42534.631481481483</v>
      </c>
      <c r="L3939" s="10">
        <f t="shared" si="184"/>
        <v>42562.631481481483</v>
      </c>
      <c r="M3939">
        <f t="shared" si="185"/>
        <v>2016</v>
      </c>
      <c r="N3939" t="b">
        <v>0</v>
      </c>
      <c r="O3939">
        <v>10</v>
      </c>
      <c r="P3939" t="b">
        <v>0</v>
      </c>
      <c r="Q3939" t="s">
        <v>8269</v>
      </c>
    </row>
    <row r="3940" spans="1:17" ht="44.25" x14ac:dyDescent="0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0">
        <f t="shared" si="183"/>
        <v>42151.905717592599</v>
      </c>
      <c r="L3940" s="10">
        <f t="shared" si="184"/>
        <v>42182.905717592599</v>
      </c>
      <c r="M3940">
        <f t="shared" si="185"/>
        <v>2015</v>
      </c>
      <c r="N3940" t="b">
        <v>0</v>
      </c>
      <c r="O3940">
        <v>5</v>
      </c>
      <c r="P3940" t="b">
        <v>0</v>
      </c>
      <c r="Q3940" t="s">
        <v>8269</v>
      </c>
    </row>
    <row r="3941" spans="1:17" ht="44.25" x14ac:dyDescent="0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0">
        <f t="shared" si="183"/>
        <v>41915.400219907409</v>
      </c>
      <c r="L3941" s="10">
        <f t="shared" si="184"/>
        <v>41919.1875</v>
      </c>
      <c r="M3941">
        <f t="shared" si="185"/>
        <v>2014</v>
      </c>
      <c r="N3941" t="b">
        <v>0</v>
      </c>
      <c r="O3941">
        <v>1</v>
      </c>
      <c r="P3941" t="b">
        <v>0</v>
      </c>
      <c r="Q3941" t="s">
        <v>8269</v>
      </c>
    </row>
    <row r="3942" spans="1:17" ht="44.25" x14ac:dyDescent="0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0">
        <f t="shared" si="183"/>
        <v>41961.492488425924</v>
      </c>
      <c r="L3942" s="10">
        <f t="shared" si="184"/>
        <v>42006.492488425924</v>
      </c>
      <c r="M3942">
        <f t="shared" si="185"/>
        <v>2015</v>
      </c>
      <c r="N3942" t="b">
        <v>0</v>
      </c>
      <c r="O3942">
        <v>2</v>
      </c>
      <c r="P3942" t="b">
        <v>0</v>
      </c>
      <c r="Q3942" t="s">
        <v>8269</v>
      </c>
    </row>
    <row r="3943" spans="1:17" ht="73.75" x14ac:dyDescent="0.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0">
        <f t="shared" si="183"/>
        <v>41940.587233796294</v>
      </c>
      <c r="L3943" s="10">
        <f t="shared" si="184"/>
        <v>41968.041666666672</v>
      </c>
      <c r="M3943">
        <f t="shared" si="185"/>
        <v>2014</v>
      </c>
      <c r="N3943" t="b">
        <v>0</v>
      </c>
      <c r="O3943">
        <v>2</v>
      </c>
      <c r="P3943" t="b">
        <v>0</v>
      </c>
      <c r="Q3943" t="s">
        <v>8269</v>
      </c>
    </row>
    <row r="3944" spans="1:17" ht="44.25" x14ac:dyDescent="0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0">
        <f t="shared" si="183"/>
        <v>42111.904097222221</v>
      </c>
      <c r="L3944" s="10">
        <f t="shared" si="184"/>
        <v>42171.904097222221</v>
      </c>
      <c r="M3944">
        <f t="shared" si="185"/>
        <v>2015</v>
      </c>
      <c r="N3944" t="b">
        <v>0</v>
      </c>
      <c r="O3944">
        <v>0</v>
      </c>
      <c r="P3944" t="b">
        <v>0</v>
      </c>
      <c r="Q3944" t="s">
        <v>8269</v>
      </c>
    </row>
    <row r="3945" spans="1:17" ht="44.25" x14ac:dyDescent="0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0">
        <f t="shared" si="183"/>
        <v>42279.778564814813</v>
      </c>
      <c r="L3945" s="10">
        <f t="shared" si="184"/>
        <v>42310.701388888891</v>
      </c>
      <c r="M3945">
        <f t="shared" si="185"/>
        <v>2015</v>
      </c>
      <c r="N3945" t="b">
        <v>0</v>
      </c>
      <c r="O3945">
        <v>13</v>
      </c>
      <c r="P3945" t="b">
        <v>0</v>
      </c>
      <c r="Q3945" t="s">
        <v>8269</v>
      </c>
    </row>
    <row r="3946" spans="1:17" ht="59" x14ac:dyDescent="0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0">
        <f t="shared" si="183"/>
        <v>42213.662905092591</v>
      </c>
      <c r="L3946" s="10">
        <f t="shared" si="184"/>
        <v>42243.662905092591</v>
      </c>
      <c r="M3946">
        <f t="shared" si="185"/>
        <v>2015</v>
      </c>
      <c r="N3946" t="b">
        <v>0</v>
      </c>
      <c r="O3946">
        <v>0</v>
      </c>
      <c r="P3946" t="b">
        <v>0</v>
      </c>
      <c r="Q3946" t="s">
        <v>8269</v>
      </c>
    </row>
    <row r="3947" spans="1:17" ht="44.25" x14ac:dyDescent="0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0">
        <f t="shared" si="183"/>
        <v>42109.801712962959</v>
      </c>
      <c r="L3947" s="10">
        <f t="shared" si="184"/>
        <v>42139.801712962959</v>
      </c>
      <c r="M3947">
        <f t="shared" si="185"/>
        <v>2015</v>
      </c>
      <c r="N3947" t="b">
        <v>0</v>
      </c>
      <c r="O3947">
        <v>1</v>
      </c>
      <c r="P3947" t="b">
        <v>0</v>
      </c>
      <c r="Q3947" t="s">
        <v>8269</v>
      </c>
    </row>
    <row r="3948" spans="1:17" ht="29.5" x14ac:dyDescent="0.7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0">
        <f t="shared" si="183"/>
        <v>42031.833587962959</v>
      </c>
      <c r="L3948" s="10">
        <f t="shared" si="184"/>
        <v>42063.333333333328</v>
      </c>
      <c r="M3948">
        <f t="shared" si="185"/>
        <v>2015</v>
      </c>
      <c r="N3948" t="b">
        <v>0</v>
      </c>
      <c r="O3948">
        <v>5</v>
      </c>
      <c r="P3948" t="b">
        <v>0</v>
      </c>
      <c r="Q3948" t="s">
        <v>8269</v>
      </c>
    </row>
    <row r="3949" spans="1:17" ht="44.25" x14ac:dyDescent="0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0">
        <f t="shared" si="183"/>
        <v>42615.142870370371</v>
      </c>
      <c r="L3949" s="10">
        <f t="shared" si="184"/>
        <v>42645.142870370371</v>
      </c>
      <c r="M3949">
        <f t="shared" si="185"/>
        <v>2016</v>
      </c>
      <c r="N3949" t="b">
        <v>0</v>
      </c>
      <c r="O3949">
        <v>2</v>
      </c>
      <c r="P3949" t="b">
        <v>0</v>
      </c>
      <c r="Q3949" t="s">
        <v>8269</v>
      </c>
    </row>
    <row r="3950" spans="1:17" ht="44.25" x14ac:dyDescent="0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0">
        <f t="shared" si="183"/>
        <v>41829.325497685182</v>
      </c>
      <c r="L3950" s="10">
        <f t="shared" si="184"/>
        <v>41889.325497685182</v>
      </c>
      <c r="M3950">
        <f t="shared" si="185"/>
        <v>2014</v>
      </c>
      <c r="N3950" t="b">
        <v>0</v>
      </c>
      <c r="O3950">
        <v>0</v>
      </c>
      <c r="P3950" t="b">
        <v>0</v>
      </c>
      <c r="Q3950" t="s">
        <v>8269</v>
      </c>
    </row>
    <row r="3951" spans="1:17" ht="59" x14ac:dyDescent="0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0">
        <f t="shared" si="183"/>
        <v>42016.120613425926</v>
      </c>
      <c r="L3951" s="10">
        <f t="shared" si="184"/>
        <v>42046.120613425926</v>
      </c>
      <c r="M3951">
        <f t="shared" si="185"/>
        <v>2015</v>
      </c>
      <c r="N3951" t="b">
        <v>0</v>
      </c>
      <c r="O3951">
        <v>32</v>
      </c>
      <c r="P3951" t="b">
        <v>0</v>
      </c>
      <c r="Q3951" t="s">
        <v>8269</v>
      </c>
    </row>
    <row r="3952" spans="1:17" ht="59" x14ac:dyDescent="0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0">
        <f t="shared" si="183"/>
        <v>42439.702314814815</v>
      </c>
      <c r="L3952" s="10">
        <f t="shared" si="184"/>
        <v>42468.774305555555</v>
      </c>
      <c r="M3952">
        <f t="shared" si="185"/>
        <v>2016</v>
      </c>
      <c r="N3952" t="b">
        <v>0</v>
      </c>
      <c r="O3952">
        <v>1</v>
      </c>
      <c r="P3952" t="b">
        <v>0</v>
      </c>
      <c r="Q3952" t="s">
        <v>8269</v>
      </c>
    </row>
    <row r="3953" spans="1:17" ht="44.25" x14ac:dyDescent="0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0">
        <f t="shared" si="183"/>
        <v>42433.825717592597</v>
      </c>
      <c r="L3953" s="10">
        <f t="shared" si="184"/>
        <v>42493.784050925926</v>
      </c>
      <c r="M3953">
        <f t="shared" si="185"/>
        <v>2016</v>
      </c>
      <c r="N3953" t="b">
        <v>0</v>
      </c>
      <c r="O3953">
        <v>1</v>
      </c>
      <c r="P3953" t="b">
        <v>0</v>
      </c>
      <c r="Q3953" t="s">
        <v>8269</v>
      </c>
    </row>
    <row r="3954" spans="1:17" ht="44.25" x14ac:dyDescent="0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0">
        <f t="shared" si="183"/>
        <v>42243.790393518517</v>
      </c>
      <c r="L3954" s="10">
        <f t="shared" si="184"/>
        <v>42303.790393518517</v>
      </c>
      <c r="M3954">
        <f t="shared" si="185"/>
        <v>2015</v>
      </c>
      <c r="N3954" t="b">
        <v>0</v>
      </c>
      <c r="O3954">
        <v>1</v>
      </c>
      <c r="P3954" t="b">
        <v>0</v>
      </c>
      <c r="Q3954" t="s">
        <v>8269</v>
      </c>
    </row>
    <row r="3955" spans="1:17" ht="44.25" x14ac:dyDescent="0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0">
        <f t="shared" si="183"/>
        <v>42550.048449074078</v>
      </c>
      <c r="L3955" s="10">
        <f t="shared" si="184"/>
        <v>42580.978472222225</v>
      </c>
      <c r="M3955">
        <f t="shared" si="185"/>
        <v>2016</v>
      </c>
      <c r="N3955" t="b">
        <v>0</v>
      </c>
      <c r="O3955">
        <v>0</v>
      </c>
      <c r="P3955" t="b">
        <v>0</v>
      </c>
      <c r="Q3955" t="s">
        <v>8269</v>
      </c>
    </row>
    <row r="3956" spans="1:17" ht="59" x14ac:dyDescent="0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0">
        <f t="shared" si="183"/>
        <v>41774.651203703703</v>
      </c>
      <c r="L3956" s="10">
        <f t="shared" si="184"/>
        <v>41834.651203703703</v>
      </c>
      <c r="M3956">
        <f t="shared" si="185"/>
        <v>2014</v>
      </c>
      <c r="N3956" t="b">
        <v>0</v>
      </c>
      <c r="O3956">
        <v>0</v>
      </c>
      <c r="P3956" t="b">
        <v>0</v>
      </c>
      <c r="Q3956" t="s">
        <v>8269</v>
      </c>
    </row>
    <row r="3957" spans="1:17" ht="44.25" x14ac:dyDescent="0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0">
        <f t="shared" si="183"/>
        <v>42306.848854166667</v>
      </c>
      <c r="L3957" s="10">
        <f t="shared" si="184"/>
        <v>42336.890520833331</v>
      </c>
      <c r="M3957">
        <f t="shared" si="185"/>
        <v>2015</v>
      </c>
      <c r="N3957" t="b">
        <v>0</v>
      </c>
      <c r="O3957">
        <v>8</v>
      </c>
      <c r="P3957" t="b">
        <v>0</v>
      </c>
      <c r="Q3957" t="s">
        <v>8269</v>
      </c>
    </row>
    <row r="3958" spans="1:17" ht="44.25" x14ac:dyDescent="0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0">
        <f t="shared" si="183"/>
        <v>42457.932025462964</v>
      </c>
      <c r="L3958" s="10">
        <f t="shared" si="184"/>
        <v>42485.013888888891</v>
      </c>
      <c r="M3958">
        <f t="shared" si="185"/>
        <v>2016</v>
      </c>
      <c r="N3958" t="b">
        <v>0</v>
      </c>
      <c r="O3958">
        <v>0</v>
      </c>
      <c r="P3958" t="b">
        <v>0</v>
      </c>
      <c r="Q3958" t="s">
        <v>8269</v>
      </c>
    </row>
    <row r="3959" spans="1:17" ht="44.25" x14ac:dyDescent="0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0">
        <f t="shared" si="183"/>
        <v>42513.976319444439</v>
      </c>
      <c r="L3959" s="10">
        <f t="shared" si="184"/>
        <v>42559.976319444439</v>
      </c>
      <c r="M3959">
        <f t="shared" si="185"/>
        <v>2016</v>
      </c>
      <c r="N3959" t="b">
        <v>0</v>
      </c>
      <c r="O3959">
        <v>1</v>
      </c>
      <c r="P3959" t="b">
        <v>0</v>
      </c>
      <c r="Q3959" t="s">
        <v>8269</v>
      </c>
    </row>
    <row r="3960" spans="1:17" ht="44.25" x14ac:dyDescent="0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0">
        <f t="shared" si="183"/>
        <v>41816.950370370374</v>
      </c>
      <c r="L3960" s="10">
        <f t="shared" si="184"/>
        <v>41853.583333333336</v>
      </c>
      <c r="M3960">
        <f t="shared" si="185"/>
        <v>2014</v>
      </c>
      <c r="N3960" t="b">
        <v>0</v>
      </c>
      <c r="O3960">
        <v>16</v>
      </c>
      <c r="P3960" t="b">
        <v>0</v>
      </c>
      <c r="Q3960" t="s">
        <v>8269</v>
      </c>
    </row>
    <row r="3961" spans="1:17" ht="44.25" x14ac:dyDescent="0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0">
        <f t="shared" si="183"/>
        <v>41880.788842592592</v>
      </c>
      <c r="L3961" s="10">
        <f t="shared" si="184"/>
        <v>41910.788842592592</v>
      </c>
      <c r="M3961">
        <f t="shared" si="185"/>
        <v>2014</v>
      </c>
      <c r="N3961" t="b">
        <v>0</v>
      </c>
      <c r="O3961">
        <v>12</v>
      </c>
      <c r="P3961" t="b">
        <v>0</v>
      </c>
      <c r="Q3961" t="s">
        <v>8269</v>
      </c>
    </row>
    <row r="3962" spans="1:17" ht="44.25" x14ac:dyDescent="0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0">
        <f t="shared" si="183"/>
        <v>42342.845555555556</v>
      </c>
      <c r="L3962" s="10">
        <f t="shared" si="184"/>
        <v>42372.845555555556</v>
      </c>
      <c r="M3962">
        <f t="shared" si="185"/>
        <v>2016</v>
      </c>
      <c r="N3962" t="b">
        <v>0</v>
      </c>
      <c r="O3962">
        <v>4</v>
      </c>
      <c r="P3962" t="b">
        <v>0</v>
      </c>
      <c r="Q3962" t="s">
        <v>8269</v>
      </c>
    </row>
    <row r="3963" spans="1:17" ht="59" x14ac:dyDescent="0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0">
        <f t="shared" si="183"/>
        <v>41745.891319444447</v>
      </c>
      <c r="L3963" s="10">
        <f t="shared" si="184"/>
        <v>41767.891319444447</v>
      </c>
      <c r="M3963">
        <f t="shared" si="185"/>
        <v>2014</v>
      </c>
      <c r="N3963" t="b">
        <v>0</v>
      </c>
      <c r="O3963">
        <v>2</v>
      </c>
      <c r="P3963" t="b">
        <v>0</v>
      </c>
      <c r="Q3963" t="s">
        <v>8269</v>
      </c>
    </row>
    <row r="3964" spans="1:17" ht="59" x14ac:dyDescent="0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0">
        <f t="shared" si="183"/>
        <v>42311.621458333335</v>
      </c>
      <c r="L3964" s="10">
        <f t="shared" si="184"/>
        <v>42336.621458333335</v>
      </c>
      <c r="M3964">
        <f t="shared" si="185"/>
        <v>2015</v>
      </c>
      <c r="N3964" t="b">
        <v>0</v>
      </c>
      <c r="O3964">
        <v>3</v>
      </c>
      <c r="P3964" t="b">
        <v>0</v>
      </c>
      <c r="Q3964" t="s">
        <v>8269</v>
      </c>
    </row>
    <row r="3965" spans="1:17" ht="59" x14ac:dyDescent="0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0">
        <f t="shared" si="183"/>
        <v>42296.154131944444</v>
      </c>
      <c r="L3965" s="10">
        <f t="shared" si="184"/>
        <v>42326.195798611108</v>
      </c>
      <c r="M3965">
        <f t="shared" si="185"/>
        <v>2015</v>
      </c>
      <c r="N3965" t="b">
        <v>0</v>
      </c>
      <c r="O3965">
        <v>0</v>
      </c>
      <c r="P3965" t="b">
        <v>0</v>
      </c>
      <c r="Q3965" t="s">
        <v>8269</v>
      </c>
    </row>
    <row r="3966" spans="1:17" ht="44.25" x14ac:dyDescent="0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0">
        <f t="shared" si="183"/>
        <v>42053.722060185188</v>
      </c>
      <c r="L3966" s="10">
        <f t="shared" si="184"/>
        <v>42113.680393518516</v>
      </c>
      <c r="M3966">
        <f t="shared" si="185"/>
        <v>2015</v>
      </c>
      <c r="N3966" t="b">
        <v>0</v>
      </c>
      <c r="O3966">
        <v>3</v>
      </c>
      <c r="P3966" t="b">
        <v>0</v>
      </c>
      <c r="Q3966" t="s">
        <v>8269</v>
      </c>
    </row>
    <row r="3967" spans="1:17" ht="59" x14ac:dyDescent="0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0">
        <f t="shared" si="183"/>
        <v>42414.235879629632</v>
      </c>
      <c r="L3967" s="10">
        <f t="shared" si="184"/>
        <v>42474.194212962961</v>
      </c>
      <c r="M3967">
        <f t="shared" si="185"/>
        <v>2016</v>
      </c>
      <c r="N3967" t="b">
        <v>0</v>
      </c>
      <c r="O3967">
        <v>4</v>
      </c>
      <c r="P3967" t="b">
        <v>0</v>
      </c>
      <c r="Q3967" t="s">
        <v>8269</v>
      </c>
    </row>
    <row r="3968" spans="1:17" ht="59" x14ac:dyDescent="0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0">
        <f t="shared" si="183"/>
        <v>41801.711550925924</v>
      </c>
      <c r="L3968" s="10">
        <f t="shared" si="184"/>
        <v>41844.124305555553</v>
      </c>
      <c r="M3968">
        <f t="shared" si="185"/>
        <v>2014</v>
      </c>
      <c r="N3968" t="b">
        <v>0</v>
      </c>
      <c r="O3968">
        <v>2</v>
      </c>
      <c r="P3968" t="b">
        <v>0</v>
      </c>
      <c r="Q3968" t="s">
        <v>8269</v>
      </c>
    </row>
    <row r="3969" spans="1:17" ht="44.25" x14ac:dyDescent="0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0">
        <f t="shared" si="183"/>
        <v>42770.290590277778</v>
      </c>
      <c r="L3969" s="10">
        <f t="shared" si="184"/>
        <v>42800.290590277778</v>
      </c>
      <c r="M3969">
        <f t="shared" si="185"/>
        <v>2017</v>
      </c>
      <c r="N3969" t="b">
        <v>0</v>
      </c>
      <c r="O3969">
        <v>10</v>
      </c>
      <c r="P3969" t="b">
        <v>0</v>
      </c>
      <c r="Q3969" t="s">
        <v>8269</v>
      </c>
    </row>
    <row r="3970" spans="1:17" ht="44.25" x14ac:dyDescent="0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0">
        <f t="shared" si="183"/>
        <v>42452.815659722226</v>
      </c>
      <c r="L3970" s="10">
        <f t="shared" si="184"/>
        <v>42512.815659722226</v>
      </c>
      <c r="M3970">
        <f t="shared" si="185"/>
        <v>2016</v>
      </c>
      <c r="N3970" t="b">
        <v>0</v>
      </c>
      <c r="O3970">
        <v>11</v>
      </c>
      <c r="P3970" t="b">
        <v>0</v>
      </c>
      <c r="Q3970" t="s">
        <v>8269</v>
      </c>
    </row>
    <row r="3971" spans="1:17" ht="59" x14ac:dyDescent="0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0">
        <f t="shared" ref="K3971:K4034" si="186">(((J3971/60)/60)/24)+DATE(1970,1,1)</f>
        <v>42601.854699074072</v>
      </c>
      <c r="L3971" s="10">
        <f t="shared" ref="L3971:L4034" si="187">(((I3971/60)/60)/24)+DATE(1970,1,1)</f>
        <v>42611.163194444445</v>
      </c>
      <c r="M3971">
        <f t="shared" ref="M3971:M4034" si="188">YEAR(L3971)</f>
        <v>2016</v>
      </c>
      <c r="N3971" t="b">
        <v>0</v>
      </c>
      <c r="O3971">
        <v>6</v>
      </c>
      <c r="P3971" t="b">
        <v>0</v>
      </c>
      <c r="Q3971" t="s">
        <v>8269</v>
      </c>
    </row>
    <row r="3972" spans="1:17" ht="59" x14ac:dyDescent="0.7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0">
        <f t="shared" si="186"/>
        <v>42447.863553240735</v>
      </c>
      <c r="L3972" s="10">
        <f t="shared" si="187"/>
        <v>42477.863553240735</v>
      </c>
      <c r="M3972">
        <f t="shared" si="188"/>
        <v>2016</v>
      </c>
      <c r="N3972" t="b">
        <v>0</v>
      </c>
      <c r="O3972">
        <v>2</v>
      </c>
      <c r="P3972" t="b">
        <v>0</v>
      </c>
      <c r="Q3972" t="s">
        <v>8269</v>
      </c>
    </row>
    <row r="3973" spans="1:17" ht="44.25" x14ac:dyDescent="0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0">
        <f t="shared" si="186"/>
        <v>41811.536180555559</v>
      </c>
      <c r="L3973" s="10">
        <f t="shared" si="187"/>
        <v>41841.536180555559</v>
      </c>
      <c r="M3973">
        <f t="shared" si="188"/>
        <v>2014</v>
      </c>
      <c r="N3973" t="b">
        <v>0</v>
      </c>
      <c r="O3973">
        <v>6</v>
      </c>
      <c r="P3973" t="b">
        <v>0</v>
      </c>
      <c r="Q3973" t="s">
        <v>8269</v>
      </c>
    </row>
    <row r="3974" spans="1:17" ht="44.25" x14ac:dyDescent="0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0">
        <f t="shared" si="186"/>
        <v>41981.067523148144</v>
      </c>
      <c r="L3974" s="10">
        <f t="shared" si="187"/>
        <v>42041.067523148144</v>
      </c>
      <c r="M3974">
        <f t="shared" si="188"/>
        <v>2015</v>
      </c>
      <c r="N3974" t="b">
        <v>0</v>
      </c>
      <c r="O3974">
        <v>8</v>
      </c>
      <c r="P3974" t="b">
        <v>0</v>
      </c>
      <c r="Q3974" t="s">
        <v>8269</v>
      </c>
    </row>
    <row r="3975" spans="1:17" ht="44.25" x14ac:dyDescent="0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0">
        <f t="shared" si="186"/>
        <v>42469.68414351852</v>
      </c>
      <c r="L3975" s="10">
        <f t="shared" si="187"/>
        <v>42499.166666666672</v>
      </c>
      <c r="M3975">
        <f t="shared" si="188"/>
        <v>2016</v>
      </c>
      <c r="N3975" t="b">
        <v>0</v>
      </c>
      <c r="O3975">
        <v>37</v>
      </c>
      <c r="P3975" t="b">
        <v>0</v>
      </c>
      <c r="Q3975" t="s">
        <v>8269</v>
      </c>
    </row>
    <row r="3976" spans="1:17" ht="44.25" x14ac:dyDescent="0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0">
        <f t="shared" si="186"/>
        <v>42493.546851851846</v>
      </c>
      <c r="L3976" s="10">
        <f t="shared" si="187"/>
        <v>42523.546851851846</v>
      </c>
      <c r="M3976">
        <f t="shared" si="188"/>
        <v>2016</v>
      </c>
      <c r="N3976" t="b">
        <v>0</v>
      </c>
      <c r="O3976">
        <v>11</v>
      </c>
      <c r="P3976" t="b">
        <v>0</v>
      </c>
      <c r="Q3976" t="s">
        <v>8269</v>
      </c>
    </row>
    <row r="3977" spans="1:17" ht="44.25" x14ac:dyDescent="0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0">
        <f t="shared" si="186"/>
        <v>42534.866875</v>
      </c>
      <c r="L3977" s="10">
        <f t="shared" si="187"/>
        <v>42564.866875</v>
      </c>
      <c r="M3977">
        <f t="shared" si="188"/>
        <v>2016</v>
      </c>
      <c r="N3977" t="b">
        <v>0</v>
      </c>
      <c r="O3977">
        <v>0</v>
      </c>
      <c r="P3977" t="b">
        <v>0</v>
      </c>
      <c r="Q3977" t="s">
        <v>8269</v>
      </c>
    </row>
    <row r="3978" spans="1:17" ht="59" x14ac:dyDescent="0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0">
        <f t="shared" si="186"/>
        <v>41830.858344907407</v>
      </c>
      <c r="L3978" s="10">
        <f t="shared" si="187"/>
        <v>41852.291666666664</v>
      </c>
      <c r="M3978">
        <f t="shared" si="188"/>
        <v>2014</v>
      </c>
      <c r="N3978" t="b">
        <v>0</v>
      </c>
      <c r="O3978">
        <v>10</v>
      </c>
      <c r="P3978" t="b">
        <v>0</v>
      </c>
      <c r="Q3978" t="s">
        <v>8269</v>
      </c>
    </row>
    <row r="3979" spans="1:17" ht="44.25" x14ac:dyDescent="0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0">
        <f t="shared" si="186"/>
        <v>42543.788564814815</v>
      </c>
      <c r="L3979" s="10">
        <f t="shared" si="187"/>
        <v>42573.788564814815</v>
      </c>
      <c r="M3979">
        <f t="shared" si="188"/>
        <v>2016</v>
      </c>
      <c r="N3979" t="b">
        <v>0</v>
      </c>
      <c r="O3979">
        <v>6</v>
      </c>
      <c r="P3979" t="b">
        <v>0</v>
      </c>
      <c r="Q3979" t="s">
        <v>8269</v>
      </c>
    </row>
    <row r="3980" spans="1:17" ht="44.25" x14ac:dyDescent="0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0">
        <f t="shared" si="186"/>
        <v>41975.642974537041</v>
      </c>
      <c r="L3980" s="10">
        <f t="shared" si="187"/>
        <v>42035.642974537041</v>
      </c>
      <c r="M3980">
        <f t="shared" si="188"/>
        <v>2015</v>
      </c>
      <c r="N3980" t="b">
        <v>0</v>
      </c>
      <c r="O3980">
        <v>8</v>
      </c>
      <c r="P3980" t="b">
        <v>0</v>
      </c>
      <c r="Q3980" t="s">
        <v>8269</v>
      </c>
    </row>
    <row r="3981" spans="1:17" ht="44.25" x14ac:dyDescent="0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0">
        <f t="shared" si="186"/>
        <v>42069.903437500005</v>
      </c>
      <c r="L3981" s="10">
        <f t="shared" si="187"/>
        <v>42092.833333333328</v>
      </c>
      <c r="M3981">
        <f t="shared" si="188"/>
        <v>2015</v>
      </c>
      <c r="N3981" t="b">
        <v>0</v>
      </c>
      <c r="O3981">
        <v>6</v>
      </c>
      <c r="P3981" t="b">
        <v>0</v>
      </c>
      <c r="Q3981" t="s">
        <v>8269</v>
      </c>
    </row>
    <row r="3982" spans="1:17" ht="59" x14ac:dyDescent="0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0">
        <f t="shared" si="186"/>
        <v>41795.598923611113</v>
      </c>
      <c r="L3982" s="10">
        <f t="shared" si="187"/>
        <v>41825.598923611113</v>
      </c>
      <c r="M3982">
        <f t="shared" si="188"/>
        <v>2014</v>
      </c>
      <c r="N3982" t="b">
        <v>0</v>
      </c>
      <c r="O3982">
        <v>7</v>
      </c>
      <c r="P3982" t="b">
        <v>0</v>
      </c>
      <c r="Q3982" t="s">
        <v>8269</v>
      </c>
    </row>
    <row r="3983" spans="1:17" ht="44.25" x14ac:dyDescent="0.7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0">
        <f t="shared" si="186"/>
        <v>42508.179965277777</v>
      </c>
      <c r="L3983" s="10">
        <f t="shared" si="187"/>
        <v>42568.179965277777</v>
      </c>
      <c r="M3983">
        <f t="shared" si="188"/>
        <v>2016</v>
      </c>
      <c r="N3983" t="b">
        <v>0</v>
      </c>
      <c r="O3983">
        <v>7</v>
      </c>
      <c r="P3983" t="b">
        <v>0</v>
      </c>
      <c r="Q3983" t="s">
        <v>8269</v>
      </c>
    </row>
    <row r="3984" spans="1:17" ht="59" x14ac:dyDescent="0.7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0">
        <f t="shared" si="186"/>
        <v>42132.809953703705</v>
      </c>
      <c r="L3984" s="10">
        <f t="shared" si="187"/>
        <v>42192.809953703705</v>
      </c>
      <c r="M3984">
        <f t="shared" si="188"/>
        <v>2015</v>
      </c>
      <c r="N3984" t="b">
        <v>0</v>
      </c>
      <c r="O3984">
        <v>5</v>
      </c>
      <c r="P3984" t="b">
        <v>0</v>
      </c>
      <c r="Q3984" t="s">
        <v>8269</v>
      </c>
    </row>
    <row r="3985" spans="1:17" ht="44.25" x14ac:dyDescent="0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0">
        <f t="shared" si="186"/>
        <v>41747.86986111111</v>
      </c>
      <c r="L3985" s="10">
        <f t="shared" si="187"/>
        <v>41779.290972222225</v>
      </c>
      <c r="M3985">
        <f t="shared" si="188"/>
        <v>2014</v>
      </c>
      <c r="N3985" t="b">
        <v>0</v>
      </c>
      <c r="O3985">
        <v>46</v>
      </c>
      <c r="P3985" t="b">
        <v>0</v>
      </c>
      <c r="Q3985" t="s">
        <v>8269</v>
      </c>
    </row>
    <row r="3986" spans="1:17" ht="44.25" x14ac:dyDescent="0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0">
        <f t="shared" si="186"/>
        <v>41920.963472222218</v>
      </c>
      <c r="L3986" s="10">
        <f t="shared" si="187"/>
        <v>41951</v>
      </c>
      <c r="M3986">
        <f t="shared" si="188"/>
        <v>2014</v>
      </c>
      <c r="N3986" t="b">
        <v>0</v>
      </c>
      <c r="O3986">
        <v>10</v>
      </c>
      <c r="P3986" t="b">
        <v>0</v>
      </c>
      <c r="Q3986" t="s">
        <v>8269</v>
      </c>
    </row>
    <row r="3987" spans="1:17" ht="59" x14ac:dyDescent="0.7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0">
        <f t="shared" si="186"/>
        <v>42399.707407407404</v>
      </c>
      <c r="L3987" s="10">
        <f t="shared" si="187"/>
        <v>42420.878472222219</v>
      </c>
      <c r="M3987">
        <f t="shared" si="188"/>
        <v>2016</v>
      </c>
      <c r="N3987" t="b">
        <v>0</v>
      </c>
      <c r="O3987">
        <v>19</v>
      </c>
      <c r="P3987" t="b">
        <v>0</v>
      </c>
      <c r="Q3987" t="s">
        <v>8269</v>
      </c>
    </row>
    <row r="3988" spans="1:17" ht="59" x14ac:dyDescent="0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0">
        <f t="shared" si="186"/>
        <v>42467.548541666663</v>
      </c>
      <c r="L3988" s="10">
        <f t="shared" si="187"/>
        <v>42496.544444444444</v>
      </c>
      <c r="M3988">
        <f t="shared" si="188"/>
        <v>2016</v>
      </c>
      <c r="N3988" t="b">
        <v>0</v>
      </c>
      <c r="O3988">
        <v>13</v>
      </c>
      <c r="P3988" t="b">
        <v>0</v>
      </c>
      <c r="Q3988" t="s">
        <v>8269</v>
      </c>
    </row>
    <row r="3989" spans="1:17" ht="44.25" x14ac:dyDescent="0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0">
        <f t="shared" si="186"/>
        <v>41765.92465277778</v>
      </c>
      <c r="L3989" s="10">
        <f t="shared" si="187"/>
        <v>41775.92465277778</v>
      </c>
      <c r="M3989">
        <f t="shared" si="188"/>
        <v>2014</v>
      </c>
      <c r="N3989" t="b">
        <v>0</v>
      </c>
      <c r="O3989">
        <v>13</v>
      </c>
      <c r="P3989" t="b">
        <v>0</v>
      </c>
      <c r="Q3989" t="s">
        <v>8269</v>
      </c>
    </row>
    <row r="3990" spans="1:17" ht="29.5" x14ac:dyDescent="0.7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0">
        <f t="shared" si="186"/>
        <v>42230.08116898148</v>
      </c>
      <c r="L3990" s="10">
        <f t="shared" si="187"/>
        <v>42245.08116898148</v>
      </c>
      <c r="M3990">
        <f t="shared" si="188"/>
        <v>2015</v>
      </c>
      <c r="N3990" t="b">
        <v>0</v>
      </c>
      <c r="O3990">
        <v>4</v>
      </c>
      <c r="P3990" t="b">
        <v>0</v>
      </c>
      <c r="Q3990" t="s">
        <v>8269</v>
      </c>
    </row>
    <row r="3991" spans="1:17" ht="44.25" x14ac:dyDescent="0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0">
        <f t="shared" si="186"/>
        <v>42286.749780092592</v>
      </c>
      <c r="L3991" s="10">
        <f t="shared" si="187"/>
        <v>42316.791446759264</v>
      </c>
      <c r="M3991">
        <f t="shared" si="188"/>
        <v>2015</v>
      </c>
      <c r="N3991" t="b">
        <v>0</v>
      </c>
      <c r="O3991">
        <v>0</v>
      </c>
      <c r="P3991" t="b">
        <v>0</v>
      </c>
      <c r="Q3991" t="s">
        <v>8269</v>
      </c>
    </row>
    <row r="3992" spans="1:17" ht="44.25" x14ac:dyDescent="0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0">
        <f t="shared" si="186"/>
        <v>42401.672372685185</v>
      </c>
      <c r="L3992" s="10">
        <f t="shared" si="187"/>
        <v>42431.672372685185</v>
      </c>
      <c r="M3992">
        <f t="shared" si="188"/>
        <v>2016</v>
      </c>
      <c r="N3992" t="b">
        <v>0</v>
      </c>
      <c r="O3992">
        <v>3</v>
      </c>
      <c r="P3992" t="b">
        <v>0</v>
      </c>
      <c r="Q3992" t="s">
        <v>8269</v>
      </c>
    </row>
    <row r="3993" spans="1:17" ht="29.5" x14ac:dyDescent="0.7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0">
        <f t="shared" si="186"/>
        <v>42125.644467592589</v>
      </c>
      <c r="L3993" s="10">
        <f t="shared" si="187"/>
        <v>42155.644467592589</v>
      </c>
      <c r="M3993">
        <f t="shared" si="188"/>
        <v>2015</v>
      </c>
      <c r="N3993" t="b">
        <v>0</v>
      </c>
      <c r="O3993">
        <v>1</v>
      </c>
      <c r="P3993" t="b">
        <v>0</v>
      </c>
      <c r="Q3993" t="s">
        <v>8269</v>
      </c>
    </row>
    <row r="3994" spans="1:17" ht="44.25" x14ac:dyDescent="0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0">
        <f t="shared" si="186"/>
        <v>42289.94049768518</v>
      </c>
      <c r="L3994" s="10">
        <f t="shared" si="187"/>
        <v>42349.982164351852</v>
      </c>
      <c r="M3994">
        <f t="shared" si="188"/>
        <v>2015</v>
      </c>
      <c r="N3994" t="b">
        <v>0</v>
      </c>
      <c r="O3994">
        <v>9</v>
      </c>
      <c r="P3994" t="b">
        <v>0</v>
      </c>
      <c r="Q3994" t="s">
        <v>8269</v>
      </c>
    </row>
    <row r="3995" spans="1:17" ht="44.25" x14ac:dyDescent="0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0">
        <f t="shared" si="186"/>
        <v>42107.864722222221</v>
      </c>
      <c r="L3995" s="10">
        <f t="shared" si="187"/>
        <v>42137.864722222221</v>
      </c>
      <c r="M3995">
        <f t="shared" si="188"/>
        <v>2015</v>
      </c>
      <c r="N3995" t="b">
        <v>0</v>
      </c>
      <c r="O3995">
        <v>1</v>
      </c>
      <c r="P3995" t="b">
        <v>0</v>
      </c>
      <c r="Q3995" t="s">
        <v>8269</v>
      </c>
    </row>
    <row r="3996" spans="1:17" ht="44.25" x14ac:dyDescent="0.7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0">
        <f t="shared" si="186"/>
        <v>41809.389930555553</v>
      </c>
      <c r="L3996" s="10">
        <f t="shared" si="187"/>
        <v>41839.389930555553</v>
      </c>
      <c r="M3996">
        <f t="shared" si="188"/>
        <v>2014</v>
      </c>
      <c r="N3996" t="b">
        <v>0</v>
      </c>
      <c r="O3996">
        <v>1</v>
      </c>
      <c r="P3996" t="b">
        <v>0</v>
      </c>
      <c r="Q3996" t="s">
        <v>8269</v>
      </c>
    </row>
    <row r="3997" spans="1:17" ht="44.25" x14ac:dyDescent="0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0">
        <f t="shared" si="186"/>
        <v>42019.683761574073</v>
      </c>
      <c r="L3997" s="10">
        <f t="shared" si="187"/>
        <v>42049.477083333331</v>
      </c>
      <c r="M3997">
        <f t="shared" si="188"/>
        <v>2015</v>
      </c>
      <c r="N3997" t="b">
        <v>0</v>
      </c>
      <c r="O3997">
        <v>4</v>
      </c>
      <c r="P3997" t="b">
        <v>0</v>
      </c>
      <c r="Q3997" t="s">
        <v>8269</v>
      </c>
    </row>
    <row r="3998" spans="1:17" ht="44.25" x14ac:dyDescent="0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0">
        <f t="shared" si="186"/>
        <v>41950.26694444444</v>
      </c>
      <c r="L3998" s="10">
        <f t="shared" si="187"/>
        <v>41963.669444444444</v>
      </c>
      <c r="M3998">
        <f t="shared" si="188"/>
        <v>2014</v>
      </c>
      <c r="N3998" t="b">
        <v>0</v>
      </c>
      <c r="O3998">
        <v>17</v>
      </c>
      <c r="P3998" t="b">
        <v>0</v>
      </c>
      <c r="Q3998" t="s">
        <v>8269</v>
      </c>
    </row>
    <row r="3999" spans="1:17" ht="44.25" x14ac:dyDescent="0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0">
        <f t="shared" si="186"/>
        <v>42069.391446759255</v>
      </c>
      <c r="L3999" s="10">
        <f t="shared" si="187"/>
        <v>42099.349780092598</v>
      </c>
      <c r="M3999">
        <f t="shared" si="188"/>
        <v>2015</v>
      </c>
      <c r="N3999" t="b">
        <v>0</v>
      </c>
      <c r="O3999">
        <v>0</v>
      </c>
      <c r="P3999" t="b">
        <v>0</v>
      </c>
      <c r="Q3999" t="s">
        <v>8269</v>
      </c>
    </row>
    <row r="4000" spans="1:17" ht="44.25" x14ac:dyDescent="0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0">
        <f t="shared" si="186"/>
        <v>42061.963263888887</v>
      </c>
      <c r="L4000" s="10">
        <f t="shared" si="187"/>
        <v>42091.921597222223</v>
      </c>
      <c r="M4000">
        <f t="shared" si="188"/>
        <v>2015</v>
      </c>
      <c r="N4000" t="b">
        <v>0</v>
      </c>
      <c r="O4000">
        <v>12</v>
      </c>
      <c r="P4000" t="b">
        <v>0</v>
      </c>
      <c r="Q4000" t="s">
        <v>8269</v>
      </c>
    </row>
    <row r="4001" spans="1:17" ht="44.25" x14ac:dyDescent="0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0">
        <f t="shared" si="186"/>
        <v>41842.828680555554</v>
      </c>
      <c r="L4001" s="10">
        <f t="shared" si="187"/>
        <v>41882.827650462961</v>
      </c>
      <c r="M4001">
        <f t="shared" si="188"/>
        <v>2014</v>
      </c>
      <c r="N4001" t="b">
        <v>0</v>
      </c>
      <c r="O4001">
        <v>14</v>
      </c>
      <c r="P4001" t="b">
        <v>0</v>
      </c>
      <c r="Q4001" t="s">
        <v>8269</v>
      </c>
    </row>
    <row r="4002" spans="1:17" ht="29.5" x14ac:dyDescent="0.7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0">
        <f t="shared" si="186"/>
        <v>42437.64534722222</v>
      </c>
      <c r="L4002" s="10">
        <f t="shared" si="187"/>
        <v>42497.603680555556</v>
      </c>
      <c r="M4002">
        <f t="shared" si="188"/>
        <v>2016</v>
      </c>
      <c r="N4002" t="b">
        <v>0</v>
      </c>
      <c r="O4002">
        <v>1</v>
      </c>
      <c r="P4002" t="b">
        <v>0</v>
      </c>
      <c r="Q4002" t="s">
        <v>8269</v>
      </c>
    </row>
    <row r="4003" spans="1:17" ht="59" x14ac:dyDescent="0.7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0">
        <f t="shared" si="186"/>
        <v>42775.964212962965</v>
      </c>
      <c r="L4003" s="10">
        <f t="shared" si="187"/>
        <v>42795.791666666672</v>
      </c>
      <c r="M4003">
        <f t="shared" si="188"/>
        <v>2017</v>
      </c>
      <c r="N4003" t="b">
        <v>0</v>
      </c>
      <c r="O4003">
        <v>14</v>
      </c>
      <c r="P4003" t="b">
        <v>0</v>
      </c>
      <c r="Q4003" t="s">
        <v>8269</v>
      </c>
    </row>
    <row r="4004" spans="1:17" ht="44.25" x14ac:dyDescent="0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0">
        <f t="shared" si="186"/>
        <v>41879.043530092589</v>
      </c>
      <c r="L4004" s="10">
        <f t="shared" si="187"/>
        <v>41909.043530092589</v>
      </c>
      <c r="M4004">
        <f t="shared" si="188"/>
        <v>2014</v>
      </c>
      <c r="N4004" t="b">
        <v>0</v>
      </c>
      <c r="O4004">
        <v>4</v>
      </c>
      <c r="P4004" t="b">
        <v>0</v>
      </c>
      <c r="Q4004" t="s">
        <v>8269</v>
      </c>
    </row>
    <row r="4005" spans="1:17" ht="44.25" x14ac:dyDescent="0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0">
        <f t="shared" si="186"/>
        <v>42020.587349537032</v>
      </c>
      <c r="L4005" s="10">
        <f t="shared" si="187"/>
        <v>42050.587349537032</v>
      </c>
      <c r="M4005">
        <f t="shared" si="188"/>
        <v>2015</v>
      </c>
      <c r="N4005" t="b">
        <v>0</v>
      </c>
      <c r="O4005">
        <v>2</v>
      </c>
      <c r="P4005" t="b">
        <v>0</v>
      </c>
      <c r="Q4005" t="s">
        <v>8269</v>
      </c>
    </row>
    <row r="4006" spans="1:17" x14ac:dyDescent="0.7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0">
        <f t="shared" si="186"/>
        <v>41890.16269675926</v>
      </c>
      <c r="L4006" s="10">
        <f t="shared" si="187"/>
        <v>41920.16269675926</v>
      </c>
      <c r="M4006">
        <f t="shared" si="188"/>
        <v>2014</v>
      </c>
      <c r="N4006" t="b">
        <v>0</v>
      </c>
      <c r="O4006">
        <v>1</v>
      </c>
      <c r="P4006" t="b">
        <v>0</v>
      </c>
      <c r="Q4006" t="s">
        <v>8269</v>
      </c>
    </row>
    <row r="4007" spans="1:17" ht="44.25" x14ac:dyDescent="0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0">
        <f t="shared" si="186"/>
        <v>41872.807696759257</v>
      </c>
      <c r="L4007" s="10">
        <f t="shared" si="187"/>
        <v>41932.807696759257</v>
      </c>
      <c r="M4007">
        <f t="shared" si="188"/>
        <v>2014</v>
      </c>
      <c r="N4007" t="b">
        <v>0</v>
      </c>
      <c r="O4007">
        <v>2</v>
      </c>
      <c r="P4007" t="b">
        <v>0</v>
      </c>
      <c r="Q4007" t="s">
        <v>8269</v>
      </c>
    </row>
    <row r="4008" spans="1:17" ht="44.25" x14ac:dyDescent="0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0">
        <f t="shared" si="186"/>
        <v>42391.772997685184</v>
      </c>
      <c r="L4008" s="10">
        <f t="shared" si="187"/>
        <v>42416.772997685184</v>
      </c>
      <c r="M4008">
        <f t="shared" si="188"/>
        <v>2016</v>
      </c>
      <c r="N4008" t="b">
        <v>0</v>
      </c>
      <c r="O4008">
        <v>1</v>
      </c>
      <c r="P4008" t="b">
        <v>0</v>
      </c>
      <c r="Q4008" t="s">
        <v>8269</v>
      </c>
    </row>
    <row r="4009" spans="1:17" ht="44.25" x14ac:dyDescent="0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0">
        <f t="shared" si="186"/>
        <v>41848.772928240738</v>
      </c>
      <c r="L4009" s="10">
        <f t="shared" si="187"/>
        <v>41877.686111111114</v>
      </c>
      <c r="M4009">
        <f t="shared" si="188"/>
        <v>2014</v>
      </c>
      <c r="N4009" t="b">
        <v>0</v>
      </c>
      <c r="O4009">
        <v>1</v>
      </c>
      <c r="P4009" t="b">
        <v>0</v>
      </c>
      <c r="Q4009" t="s">
        <v>8269</v>
      </c>
    </row>
    <row r="4010" spans="1:17" ht="59" x14ac:dyDescent="0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0">
        <f t="shared" si="186"/>
        <v>42177.964201388888</v>
      </c>
      <c r="L4010" s="10">
        <f t="shared" si="187"/>
        <v>42207.964201388888</v>
      </c>
      <c r="M4010">
        <f t="shared" si="188"/>
        <v>2015</v>
      </c>
      <c r="N4010" t="b">
        <v>0</v>
      </c>
      <c r="O4010">
        <v>4</v>
      </c>
      <c r="P4010" t="b">
        <v>0</v>
      </c>
      <c r="Q4010" t="s">
        <v>8269</v>
      </c>
    </row>
    <row r="4011" spans="1:17" ht="44.25" x14ac:dyDescent="0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0">
        <f t="shared" si="186"/>
        <v>41851.700925925928</v>
      </c>
      <c r="L4011" s="10">
        <f t="shared" si="187"/>
        <v>41891.700925925928</v>
      </c>
      <c r="M4011">
        <f t="shared" si="188"/>
        <v>2014</v>
      </c>
      <c r="N4011" t="b">
        <v>0</v>
      </c>
      <c r="O4011">
        <v>3</v>
      </c>
      <c r="P4011" t="b">
        <v>0</v>
      </c>
      <c r="Q4011" t="s">
        <v>8269</v>
      </c>
    </row>
    <row r="4012" spans="1:17" ht="44.25" x14ac:dyDescent="0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0">
        <f t="shared" si="186"/>
        <v>41921.770439814813</v>
      </c>
      <c r="L4012" s="10">
        <f t="shared" si="187"/>
        <v>41938.770439814813</v>
      </c>
      <c r="M4012">
        <f t="shared" si="188"/>
        <v>2014</v>
      </c>
      <c r="N4012" t="b">
        <v>0</v>
      </c>
      <c r="O4012">
        <v>38</v>
      </c>
      <c r="P4012" t="b">
        <v>0</v>
      </c>
      <c r="Q4012" t="s">
        <v>8269</v>
      </c>
    </row>
    <row r="4013" spans="1:17" ht="44.25" x14ac:dyDescent="0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0">
        <f t="shared" si="186"/>
        <v>42002.54488425926</v>
      </c>
      <c r="L4013" s="10">
        <f t="shared" si="187"/>
        <v>42032.54488425926</v>
      </c>
      <c r="M4013">
        <f t="shared" si="188"/>
        <v>2015</v>
      </c>
      <c r="N4013" t="b">
        <v>0</v>
      </c>
      <c r="O4013">
        <v>4</v>
      </c>
      <c r="P4013" t="b">
        <v>0</v>
      </c>
      <c r="Q4013" t="s">
        <v>8269</v>
      </c>
    </row>
    <row r="4014" spans="1:17" ht="59" x14ac:dyDescent="0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0">
        <f t="shared" si="186"/>
        <v>42096.544548611113</v>
      </c>
      <c r="L4014" s="10">
        <f t="shared" si="187"/>
        <v>42126.544548611113</v>
      </c>
      <c r="M4014">
        <f t="shared" si="188"/>
        <v>2015</v>
      </c>
      <c r="N4014" t="b">
        <v>0</v>
      </c>
      <c r="O4014">
        <v>0</v>
      </c>
      <c r="P4014" t="b">
        <v>0</v>
      </c>
      <c r="Q4014" t="s">
        <v>8269</v>
      </c>
    </row>
    <row r="4015" spans="1:17" ht="59" x14ac:dyDescent="0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0">
        <f t="shared" si="186"/>
        <v>42021.301192129627</v>
      </c>
      <c r="L4015" s="10">
        <f t="shared" si="187"/>
        <v>42051.301192129627</v>
      </c>
      <c r="M4015">
        <f t="shared" si="188"/>
        <v>2015</v>
      </c>
      <c r="N4015" t="b">
        <v>0</v>
      </c>
      <c r="O4015">
        <v>2</v>
      </c>
      <c r="P4015" t="b">
        <v>0</v>
      </c>
      <c r="Q4015" t="s">
        <v>8269</v>
      </c>
    </row>
    <row r="4016" spans="1:17" ht="44.25" x14ac:dyDescent="0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0">
        <f t="shared" si="186"/>
        <v>42419.246168981481</v>
      </c>
      <c r="L4016" s="10">
        <f t="shared" si="187"/>
        <v>42434.246168981481</v>
      </c>
      <c r="M4016">
        <f t="shared" si="188"/>
        <v>2016</v>
      </c>
      <c r="N4016" t="b">
        <v>0</v>
      </c>
      <c r="O4016">
        <v>0</v>
      </c>
      <c r="P4016" t="b">
        <v>0</v>
      </c>
      <c r="Q4016" t="s">
        <v>8269</v>
      </c>
    </row>
    <row r="4017" spans="1:17" ht="44.25" x14ac:dyDescent="0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0">
        <f t="shared" si="186"/>
        <v>42174.780821759254</v>
      </c>
      <c r="L4017" s="10">
        <f t="shared" si="187"/>
        <v>42204.780821759254</v>
      </c>
      <c r="M4017">
        <f t="shared" si="188"/>
        <v>2015</v>
      </c>
      <c r="N4017" t="b">
        <v>0</v>
      </c>
      <c r="O4017">
        <v>1</v>
      </c>
      <c r="P4017" t="b">
        <v>0</v>
      </c>
      <c r="Q4017" t="s">
        <v>8269</v>
      </c>
    </row>
    <row r="4018" spans="1:17" ht="44.25" x14ac:dyDescent="0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0">
        <f t="shared" si="186"/>
        <v>41869.872685185182</v>
      </c>
      <c r="L4018" s="10">
        <f t="shared" si="187"/>
        <v>41899.872685185182</v>
      </c>
      <c r="M4018">
        <f t="shared" si="188"/>
        <v>2014</v>
      </c>
      <c r="N4018" t="b">
        <v>0</v>
      </c>
      <c r="O4018">
        <v>7</v>
      </c>
      <c r="P4018" t="b">
        <v>0</v>
      </c>
      <c r="Q4018" t="s">
        <v>8269</v>
      </c>
    </row>
    <row r="4019" spans="1:17" ht="44.25" x14ac:dyDescent="0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0">
        <f t="shared" si="186"/>
        <v>41856.672152777777</v>
      </c>
      <c r="L4019" s="10">
        <f t="shared" si="187"/>
        <v>41886.672152777777</v>
      </c>
      <c r="M4019">
        <f t="shared" si="188"/>
        <v>2014</v>
      </c>
      <c r="N4019" t="b">
        <v>0</v>
      </c>
      <c r="O4019">
        <v>2</v>
      </c>
      <c r="P4019" t="b">
        <v>0</v>
      </c>
      <c r="Q4019" t="s">
        <v>8269</v>
      </c>
    </row>
    <row r="4020" spans="1:17" ht="29.5" x14ac:dyDescent="0.7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0">
        <f t="shared" si="186"/>
        <v>42620.91097222222</v>
      </c>
      <c r="L4020" s="10">
        <f t="shared" si="187"/>
        <v>42650.91097222222</v>
      </c>
      <c r="M4020">
        <f t="shared" si="188"/>
        <v>2016</v>
      </c>
      <c r="N4020" t="b">
        <v>0</v>
      </c>
      <c r="O4020">
        <v>4</v>
      </c>
      <c r="P4020" t="b">
        <v>0</v>
      </c>
      <c r="Q4020" t="s">
        <v>8269</v>
      </c>
    </row>
    <row r="4021" spans="1:17" ht="44.25" x14ac:dyDescent="0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0">
        <f t="shared" si="186"/>
        <v>42417.675879629634</v>
      </c>
      <c r="L4021" s="10">
        <f t="shared" si="187"/>
        <v>42475.686111111107</v>
      </c>
      <c r="M4021">
        <f t="shared" si="188"/>
        <v>2016</v>
      </c>
      <c r="N4021" t="b">
        <v>0</v>
      </c>
      <c r="O4021">
        <v>4</v>
      </c>
      <c r="P4021" t="b">
        <v>0</v>
      </c>
      <c r="Q4021" t="s">
        <v>8269</v>
      </c>
    </row>
    <row r="4022" spans="1:17" ht="44.25" x14ac:dyDescent="0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0">
        <f t="shared" si="186"/>
        <v>42057.190960648149</v>
      </c>
      <c r="L4022" s="10">
        <f t="shared" si="187"/>
        <v>42087.149293981478</v>
      </c>
      <c r="M4022">
        <f t="shared" si="188"/>
        <v>2015</v>
      </c>
      <c r="N4022" t="b">
        <v>0</v>
      </c>
      <c r="O4022">
        <v>3</v>
      </c>
      <c r="P4022" t="b">
        <v>0</v>
      </c>
      <c r="Q4022" t="s">
        <v>8269</v>
      </c>
    </row>
    <row r="4023" spans="1:17" ht="44.25" x14ac:dyDescent="0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0">
        <f t="shared" si="186"/>
        <v>41878.911550925928</v>
      </c>
      <c r="L4023" s="10">
        <f t="shared" si="187"/>
        <v>41938.911550925928</v>
      </c>
      <c r="M4023">
        <f t="shared" si="188"/>
        <v>2014</v>
      </c>
      <c r="N4023" t="b">
        <v>0</v>
      </c>
      <c r="O4023">
        <v>2</v>
      </c>
      <c r="P4023" t="b">
        <v>0</v>
      </c>
      <c r="Q4023" t="s">
        <v>8269</v>
      </c>
    </row>
    <row r="4024" spans="1:17" ht="29.5" x14ac:dyDescent="0.7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0">
        <f t="shared" si="186"/>
        <v>41990.584108796291</v>
      </c>
      <c r="L4024" s="10">
        <f t="shared" si="187"/>
        <v>42036.120833333334</v>
      </c>
      <c r="M4024">
        <f t="shared" si="188"/>
        <v>2015</v>
      </c>
      <c r="N4024" t="b">
        <v>0</v>
      </c>
      <c r="O4024">
        <v>197</v>
      </c>
      <c r="P4024" t="b">
        <v>0</v>
      </c>
      <c r="Q4024" t="s">
        <v>8269</v>
      </c>
    </row>
    <row r="4025" spans="1:17" ht="44.25" x14ac:dyDescent="0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0">
        <f t="shared" si="186"/>
        <v>42408.999571759254</v>
      </c>
      <c r="L4025" s="10">
        <f t="shared" si="187"/>
        <v>42453.957905092597</v>
      </c>
      <c r="M4025">
        <f t="shared" si="188"/>
        <v>2016</v>
      </c>
      <c r="N4025" t="b">
        <v>0</v>
      </c>
      <c r="O4025">
        <v>0</v>
      </c>
      <c r="P4025" t="b">
        <v>0</v>
      </c>
      <c r="Q4025" t="s">
        <v>8269</v>
      </c>
    </row>
    <row r="4026" spans="1:17" ht="44.25" x14ac:dyDescent="0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0">
        <f t="shared" si="186"/>
        <v>42217.670104166667</v>
      </c>
      <c r="L4026" s="10">
        <f t="shared" si="187"/>
        <v>42247.670104166667</v>
      </c>
      <c r="M4026">
        <f t="shared" si="188"/>
        <v>2015</v>
      </c>
      <c r="N4026" t="b">
        <v>0</v>
      </c>
      <c r="O4026">
        <v>1</v>
      </c>
      <c r="P4026" t="b">
        <v>0</v>
      </c>
      <c r="Q4026" t="s">
        <v>8269</v>
      </c>
    </row>
    <row r="4027" spans="1:17" ht="59" x14ac:dyDescent="0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0">
        <f t="shared" si="186"/>
        <v>42151.237685185188</v>
      </c>
      <c r="L4027" s="10">
        <f t="shared" si="187"/>
        <v>42211.237685185188</v>
      </c>
      <c r="M4027">
        <f t="shared" si="188"/>
        <v>2015</v>
      </c>
      <c r="N4027" t="b">
        <v>0</v>
      </c>
      <c r="O4027">
        <v>4</v>
      </c>
      <c r="P4027" t="b">
        <v>0</v>
      </c>
      <c r="Q4027" t="s">
        <v>8269</v>
      </c>
    </row>
    <row r="4028" spans="1:17" ht="44.25" x14ac:dyDescent="0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0">
        <f t="shared" si="186"/>
        <v>42282.655543981484</v>
      </c>
      <c r="L4028" s="10">
        <f t="shared" si="187"/>
        <v>42342.697210648148</v>
      </c>
      <c r="M4028">
        <f t="shared" si="188"/>
        <v>2015</v>
      </c>
      <c r="N4028" t="b">
        <v>0</v>
      </c>
      <c r="O4028">
        <v>0</v>
      </c>
      <c r="P4028" t="b">
        <v>0</v>
      </c>
      <c r="Q4028" t="s">
        <v>8269</v>
      </c>
    </row>
    <row r="4029" spans="1:17" ht="44.25" x14ac:dyDescent="0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0">
        <f t="shared" si="186"/>
        <v>42768.97084490741</v>
      </c>
      <c r="L4029" s="10">
        <f t="shared" si="187"/>
        <v>42789.041666666672</v>
      </c>
      <c r="M4029">
        <f t="shared" si="188"/>
        <v>2017</v>
      </c>
      <c r="N4029" t="b">
        <v>0</v>
      </c>
      <c r="O4029">
        <v>7</v>
      </c>
      <c r="P4029" t="b">
        <v>0</v>
      </c>
      <c r="Q4029" t="s">
        <v>8269</v>
      </c>
    </row>
    <row r="4030" spans="1:17" ht="44.25" x14ac:dyDescent="0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0">
        <f t="shared" si="186"/>
        <v>41765.938657407409</v>
      </c>
      <c r="L4030" s="10">
        <f t="shared" si="187"/>
        <v>41795.938657407409</v>
      </c>
      <c r="M4030">
        <f t="shared" si="188"/>
        <v>2014</v>
      </c>
      <c r="N4030" t="b">
        <v>0</v>
      </c>
      <c r="O4030">
        <v>11</v>
      </c>
      <c r="P4030" t="b">
        <v>0</v>
      </c>
      <c r="Q4030" t="s">
        <v>8269</v>
      </c>
    </row>
    <row r="4031" spans="1:17" ht="44.25" x14ac:dyDescent="0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0">
        <f t="shared" si="186"/>
        <v>42322.025115740747</v>
      </c>
      <c r="L4031" s="10">
        <f t="shared" si="187"/>
        <v>42352.025115740747</v>
      </c>
      <c r="M4031">
        <f t="shared" si="188"/>
        <v>2015</v>
      </c>
      <c r="N4031" t="b">
        <v>0</v>
      </c>
      <c r="O4031">
        <v>0</v>
      </c>
      <c r="P4031" t="b">
        <v>0</v>
      </c>
      <c r="Q4031" t="s">
        <v>8269</v>
      </c>
    </row>
    <row r="4032" spans="1:17" ht="59" x14ac:dyDescent="0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0">
        <f t="shared" si="186"/>
        <v>42374.655081018514</v>
      </c>
      <c r="L4032" s="10">
        <f t="shared" si="187"/>
        <v>42403.784027777772</v>
      </c>
      <c r="M4032">
        <f t="shared" si="188"/>
        <v>2016</v>
      </c>
      <c r="N4032" t="b">
        <v>0</v>
      </c>
      <c r="O4032">
        <v>6</v>
      </c>
      <c r="P4032" t="b">
        <v>0</v>
      </c>
      <c r="Q4032" t="s">
        <v>8269</v>
      </c>
    </row>
    <row r="4033" spans="1:17" ht="44.25" x14ac:dyDescent="0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0">
        <f t="shared" si="186"/>
        <v>41941.585231481484</v>
      </c>
      <c r="L4033" s="10">
        <f t="shared" si="187"/>
        <v>41991.626898148148</v>
      </c>
      <c r="M4033">
        <f t="shared" si="188"/>
        <v>2014</v>
      </c>
      <c r="N4033" t="b">
        <v>0</v>
      </c>
      <c r="O4033">
        <v>0</v>
      </c>
      <c r="P4033" t="b">
        <v>0</v>
      </c>
      <c r="Q4033" t="s">
        <v>8269</v>
      </c>
    </row>
    <row r="4034" spans="1:17" ht="44.25" x14ac:dyDescent="0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0">
        <f t="shared" si="186"/>
        <v>42293.809212962966</v>
      </c>
      <c r="L4034" s="10">
        <f t="shared" si="187"/>
        <v>42353.85087962963</v>
      </c>
      <c r="M4034">
        <f t="shared" si="188"/>
        <v>2015</v>
      </c>
      <c r="N4034" t="b">
        <v>0</v>
      </c>
      <c r="O4034">
        <v>7</v>
      </c>
      <c r="P4034" t="b">
        <v>0</v>
      </c>
      <c r="Q4034" t="s">
        <v>8269</v>
      </c>
    </row>
    <row r="4035" spans="1:17" ht="44.25" x14ac:dyDescent="0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0">
        <f t="shared" ref="K4035:K4098" si="189">(((J4035/60)/60)/24)+DATE(1970,1,1)</f>
        <v>42614.268796296295</v>
      </c>
      <c r="L4035" s="10">
        <f t="shared" ref="L4035:L4098" si="190">(((I4035/60)/60)/24)+DATE(1970,1,1)</f>
        <v>42645.375</v>
      </c>
      <c r="M4035">
        <f t="shared" ref="M4035:M4098" si="191">YEAR(L4035)</f>
        <v>2016</v>
      </c>
      <c r="N4035" t="b">
        <v>0</v>
      </c>
      <c r="O4035">
        <v>94</v>
      </c>
      <c r="P4035" t="b">
        <v>0</v>
      </c>
      <c r="Q4035" t="s">
        <v>8269</v>
      </c>
    </row>
    <row r="4036" spans="1:17" ht="44.25" x14ac:dyDescent="0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0">
        <f t="shared" si="189"/>
        <v>42067.947337962964</v>
      </c>
      <c r="L4036" s="10">
        <f t="shared" si="190"/>
        <v>42097.905671296292</v>
      </c>
      <c r="M4036">
        <f t="shared" si="191"/>
        <v>2015</v>
      </c>
      <c r="N4036" t="b">
        <v>0</v>
      </c>
      <c r="O4036">
        <v>2</v>
      </c>
      <c r="P4036" t="b">
        <v>0</v>
      </c>
      <c r="Q4036" t="s">
        <v>8269</v>
      </c>
    </row>
    <row r="4037" spans="1:17" ht="29.5" x14ac:dyDescent="0.7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0">
        <f t="shared" si="189"/>
        <v>41903.882951388885</v>
      </c>
      <c r="L4037" s="10">
        <f t="shared" si="190"/>
        <v>41933.882951388885</v>
      </c>
      <c r="M4037">
        <f t="shared" si="191"/>
        <v>2014</v>
      </c>
      <c r="N4037" t="b">
        <v>0</v>
      </c>
      <c r="O4037">
        <v>25</v>
      </c>
      <c r="P4037" t="b">
        <v>0</v>
      </c>
      <c r="Q4037" t="s">
        <v>8269</v>
      </c>
    </row>
    <row r="4038" spans="1:17" ht="44.25" x14ac:dyDescent="0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0">
        <f t="shared" si="189"/>
        <v>41804.937083333331</v>
      </c>
      <c r="L4038" s="10">
        <f t="shared" si="190"/>
        <v>41821.9375</v>
      </c>
      <c r="M4038">
        <f t="shared" si="191"/>
        <v>2014</v>
      </c>
      <c r="N4038" t="b">
        <v>0</v>
      </c>
      <c r="O4038">
        <v>17</v>
      </c>
      <c r="P4038" t="b">
        <v>0</v>
      </c>
      <c r="Q4038" t="s">
        <v>8269</v>
      </c>
    </row>
    <row r="4039" spans="1:17" ht="59" x14ac:dyDescent="0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0">
        <f t="shared" si="189"/>
        <v>42497.070775462969</v>
      </c>
      <c r="L4039" s="10">
        <f t="shared" si="190"/>
        <v>42514.600694444445</v>
      </c>
      <c r="M4039">
        <f t="shared" si="191"/>
        <v>2016</v>
      </c>
      <c r="N4039" t="b">
        <v>0</v>
      </c>
      <c r="O4039">
        <v>2</v>
      </c>
      <c r="P4039" t="b">
        <v>0</v>
      </c>
      <c r="Q4039" t="s">
        <v>8269</v>
      </c>
    </row>
    <row r="4040" spans="1:17" ht="44.25" x14ac:dyDescent="0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0">
        <f t="shared" si="189"/>
        <v>41869.798726851855</v>
      </c>
      <c r="L4040" s="10">
        <f t="shared" si="190"/>
        <v>41929.798726851855</v>
      </c>
      <c r="M4040">
        <f t="shared" si="191"/>
        <v>2014</v>
      </c>
      <c r="N4040" t="b">
        <v>0</v>
      </c>
      <c r="O4040">
        <v>4</v>
      </c>
      <c r="P4040" t="b">
        <v>0</v>
      </c>
      <c r="Q4040" t="s">
        <v>8269</v>
      </c>
    </row>
    <row r="4041" spans="1:17" ht="44.25" x14ac:dyDescent="0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0">
        <f t="shared" si="189"/>
        <v>42305.670914351853</v>
      </c>
      <c r="L4041" s="10">
        <f t="shared" si="190"/>
        <v>42339.249305555553</v>
      </c>
      <c r="M4041">
        <f t="shared" si="191"/>
        <v>2015</v>
      </c>
      <c r="N4041" t="b">
        <v>0</v>
      </c>
      <c r="O4041">
        <v>5</v>
      </c>
      <c r="P4041" t="b">
        <v>0</v>
      </c>
      <c r="Q4041" t="s">
        <v>8269</v>
      </c>
    </row>
    <row r="4042" spans="1:17" ht="44.25" x14ac:dyDescent="0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0">
        <f t="shared" si="189"/>
        <v>42144.231527777782</v>
      </c>
      <c r="L4042" s="10">
        <f t="shared" si="190"/>
        <v>42203.125</v>
      </c>
      <c r="M4042">
        <f t="shared" si="191"/>
        <v>2015</v>
      </c>
      <c r="N4042" t="b">
        <v>0</v>
      </c>
      <c r="O4042">
        <v>2</v>
      </c>
      <c r="P4042" t="b">
        <v>0</v>
      </c>
      <c r="Q4042" t="s">
        <v>8269</v>
      </c>
    </row>
    <row r="4043" spans="1:17" ht="29.5" x14ac:dyDescent="0.7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0">
        <f t="shared" si="189"/>
        <v>42559.474004629628</v>
      </c>
      <c r="L4043" s="10">
        <f t="shared" si="190"/>
        <v>42619.474004629628</v>
      </c>
      <c r="M4043">
        <f t="shared" si="191"/>
        <v>2016</v>
      </c>
      <c r="N4043" t="b">
        <v>0</v>
      </c>
      <c r="O4043">
        <v>2</v>
      </c>
      <c r="P4043" t="b">
        <v>0</v>
      </c>
      <c r="Q4043" t="s">
        <v>8269</v>
      </c>
    </row>
    <row r="4044" spans="1:17" ht="44.25" x14ac:dyDescent="0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0">
        <f t="shared" si="189"/>
        <v>41995.084074074075</v>
      </c>
      <c r="L4044" s="10">
        <f t="shared" si="190"/>
        <v>42024.802777777775</v>
      </c>
      <c r="M4044">
        <f t="shared" si="191"/>
        <v>2015</v>
      </c>
      <c r="N4044" t="b">
        <v>0</v>
      </c>
      <c r="O4044">
        <v>3</v>
      </c>
      <c r="P4044" t="b">
        <v>0</v>
      </c>
      <c r="Q4044" t="s">
        <v>8269</v>
      </c>
    </row>
    <row r="4045" spans="1:17" ht="44.25" x14ac:dyDescent="0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0">
        <f t="shared" si="189"/>
        <v>41948.957465277781</v>
      </c>
      <c r="L4045" s="10">
        <f t="shared" si="190"/>
        <v>41963.957465277781</v>
      </c>
      <c r="M4045">
        <f t="shared" si="191"/>
        <v>2014</v>
      </c>
      <c r="N4045" t="b">
        <v>0</v>
      </c>
      <c r="O4045">
        <v>0</v>
      </c>
      <c r="P4045" t="b">
        <v>0</v>
      </c>
      <c r="Q4045" t="s">
        <v>8269</v>
      </c>
    </row>
    <row r="4046" spans="1:17" ht="44.25" x14ac:dyDescent="0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0">
        <f t="shared" si="189"/>
        <v>42074.219699074078</v>
      </c>
      <c r="L4046" s="10">
        <f t="shared" si="190"/>
        <v>42104.208333333328</v>
      </c>
      <c r="M4046">
        <f t="shared" si="191"/>
        <v>2015</v>
      </c>
      <c r="N4046" t="b">
        <v>0</v>
      </c>
      <c r="O4046">
        <v>4</v>
      </c>
      <c r="P4046" t="b">
        <v>0</v>
      </c>
      <c r="Q4046" t="s">
        <v>8269</v>
      </c>
    </row>
    <row r="4047" spans="1:17" ht="59" x14ac:dyDescent="0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0">
        <f t="shared" si="189"/>
        <v>41842.201261574075</v>
      </c>
      <c r="L4047" s="10">
        <f t="shared" si="190"/>
        <v>41872.201261574075</v>
      </c>
      <c r="M4047">
        <f t="shared" si="191"/>
        <v>2014</v>
      </c>
      <c r="N4047" t="b">
        <v>0</v>
      </c>
      <c r="O4047">
        <v>1</v>
      </c>
      <c r="P4047" t="b">
        <v>0</v>
      </c>
      <c r="Q4047" t="s">
        <v>8269</v>
      </c>
    </row>
    <row r="4048" spans="1:17" ht="59" x14ac:dyDescent="0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0">
        <f t="shared" si="189"/>
        <v>41904.650578703702</v>
      </c>
      <c r="L4048" s="10">
        <f t="shared" si="190"/>
        <v>41934.650578703702</v>
      </c>
      <c r="M4048">
        <f t="shared" si="191"/>
        <v>2014</v>
      </c>
      <c r="N4048" t="b">
        <v>0</v>
      </c>
      <c r="O4048">
        <v>12</v>
      </c>
      <c r="P4048" t="b">
        <v>0</v>
      </c>
      <c r="Q4048" t="s">
        <v>8269</v>
      </c>
    </row>
    <row r="4049" spans="1:17" ht="44.25" x14ac:dyDescent="0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0">
        <f t="shared" si="189"/>
        <v>41991.022488425922</v>
      </c>
      <c r="L4049" s="10">
        <f t="shared" si="190"/>
        <v>42015.041666666672</v>
      </c>
      <c r="M4049">
        <f t="shared" si="191"/>
        <v>2015</v>
      </c>
      <c r="N4049" t="b">
        <v>0</v>
      </c>
      <c r="O4049">
        <v>4</v>
      </c>
      <c r="P4049" t="b">
        <v>0</v>
      </c>
      <c r="Q4049" t="s">
        <v>8269</v>
      </c>
    </row>
    <row r="4050" spans="1:17" ht="59" x14ac:dyDescent="0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0">
        <f t="shared" si="189"/>
        <v>42436.509108796294</v>
      </c>
      <c r="L4050" s="10">
        <f t="shared" si="190"/>
        <v>42471.467442129629</v>
      </c>
      <c r="M4050">
        <f t="shared" si="191"/>
        <v>2016</v>
      </c>
      <c r="N4050" t="b">
        <v>0</v>
      </c>
      <c r="O4050">
        <v>91</v>
      </c>
      <c r="P4050" t="b">
        <v>0</v>
      </c>
      <c r="Q4050" t="s">
        <v>8269</v>
      </c>
    </row>
    <row r="4051" spans="1:17" ht="44.25" x14ac:dyDescent="0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0">
        <f t="shared" si="189"/>
        <v>42169.958506944444</v>
      </c>
      <c r="L4051" s="10">
        <f t="shared" si="190"/>
        <v>42199.958506944444</v>
      </c>
      <c r="M4051">
        <f t="shared" si="191"/>
        <v>2015</v>
      </c>
      <c r="N4051" t="b">
        <v>0</v>
      </c>
      <c r="O4051">
        <v>1</v>
      </c>
      <c r="P4051" t="b">
        <v>0</v>
      </c>
      <c r="Q4051" t="s">
        <v>8269</v>
      </c>
    </row>
    <row r="4052" spans="1:17" ht="44.25" x14ac:dyDescent="0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0">
        <f t="shared" si="189"/>
        <v>41905.636469907404</v>
      </c>
      <c r="L4052" s="10">
        <f t="shared" si="190"/>
        <v>41935.636469907404</v>
      </c>
      <c r="M4052">
        <f t="shared" si="191"/>
        <v>2014</v>
      </c>
      <c r="N4052" t="b">
        <v>0</v>
      </c>
      <c r="O4052">
        <v>1</v>
      </c>
      <c r="P4052" t="b">
        <v>0</v>
      </c>
      <c r="Q4052" t="s">
        <v>8269</v>
      </c>
    </row>
    <row r="4053" spans="1:17" ht="44.25" x14ac:dyDescent="0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0">
        <f t="shared" si="189"/>
        <v>41761.810150462967</v>
      </c>
      <c r="L4053" s="10">
        <f t="shared" si="190"/>
        <v>41768.286805555559</v>
      </c>
      <c r="M4053">
        <f t="shared" si="191"/>
        <v>2014</v>
      </c>
      <c r="N4053" t="b">
        <v>0</v>
      </c>
      <c r="O4053">
        <v>0</v>
      </c>
      <c r="P4053" t="b">
        <v>0</v>
      </c>
      <c r="Q4053" t="s">
        <v>8269</v>
      </c>
    </row>
    <row r="4054" spans="1:17" ht="59" x14ac:dyDescent="0.7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0">
        <f t="shared" si="189"/>
        <v>41865.878657407404</v>
      </c>
      <c r="L4054" s="10">
        <f t="shared" si="190"/>
        <v>41925.878657407404</v>
      </c>
      <c r="M4054">
        <f t="shared" si="191"/>
        <v>2014</v>
      </c>
      <c r="N4054" t="b">
        <v>0</v>
      </c>
      <c r="O4054">
        <v>13</v>
      </c>
      <c r="P4054" t="b">
        <v>0</v>
      </c>
      <c r="Q4054" t="s">
        <v>8269</v>
      </c>
    </row>
    <row r="4055" spans="1:17" ht="44.25" x14ac:dyDescent="0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0">
        <f t="shared" si="189"/>
        <v>41928.690138888887</v>
      </c>
      <c r="L4055" s="10">
        <f t="shared" si="190"/>
        <v>41958.833333333328</v>
      </c>
      <c r="M4055">
        <f t="shared" si="191"/>
        <v>2014</v>
      </c>
      <c r="N4055" t="b">
        <v>0</v>
      </c>
      <c r="O4055">
        <v>2</v>
      </c>
      <c r="P4055" t="b">
        <v>0</v>
      </c>
      <c r="Q4055" t="s">
        <v>8269</v>
      </c>
    </row>
    <row r="4056" spans="1:17" ht="44.25" x14ac:dyDescent="0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0">
        <f t="shared" si="189"/>
        <v>42613.841261574074</v>
      </c>
      <c r="L4056" s="10">
        <f t="shared" si="190"/>
        <v>42644.166666666672</v>
      </c>
      <c r="M4056">
        <f t="shared" si="191"/>
        <v>2016</v>
      </c>
      <c r="N4056" t="b">
        <v>0</v>
      </c>
      <c r="O4056">
        <v>0</v>
      </c>
      <c r="P4056" t="b">
        <v>0</v>
      </c>
      <c r="Q4056" t="s">
        <v>8269</v>
      </c>
    </row>
    <row r="4057" spans="1:17" ht="44.25" x14ac:dyDescent="0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0">
        <f t="shared" si="189"/>
        <v>41779.648506944446</v>
      </c>
      <c r="L4057" s="10">
        <f t="shared" si="190"/>
        <v>41809.648506944446</v>
      </c>
      <c r="M4057">
        <f t="shared" si="191"/>
        <v>2014</v>
      </c>
      <c r="N4057" t="b">
        <v>0</v>
      </c>
      <c r="O4057">
        <v>21</v>
      </c>
      <c r="P4057" t="b">
        <v>0</v>
      </c>
      <c r="Q4057" t="s">
        <v>8269</v>
      </c>
    </row>
    <row r="4058" spans="1:17" ht="44.25" x14ac:dyDescent="0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0">
        <f t="shared" si="189"/>
        <v>42534.933321759265</v>
      </c>
      <c r="L4058" s="10">
        <f t="shared" si="190"/>
        <v>42554.832638888889</v>
      </c>
      <c r="M4058">
        <f t="shared" si="191"/>
        <v>2016</v>
      </c>
      <c r="N4058" t="b">
        <v>0</v>
      </c>
      <c r="O4058">
        <v>9</v>
      </c>
      <c r="P4058" t="b">
        <v>0</v>
      </c>
      <c r="Q4058" t="s">
        <v>8269</v>
      </c>
    </row>
    <row r="4059" spans="1:17" ht="59" x14ac:dyDescent="0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0">
        <f t="shared" si="189"/>
        <v>42310.968518518523</v>
      </c>
      <c r="L4059" s="10">
        <f t="shared" si="190"/>
        <v>42333.958333333328</v>
      </c>
      <c r="M4059">
        <f t="shared" si="191"/>
        <v>2015</v>
      </c>
      <c r="N4059" t="b">
        <v>0</v>
      </c>
      <c r="O4059">
        <v>6</v>
      </c>
      <c r="P4059" t="b">
        <v>0</v>
      </c>
      <c r="Q4059" t="s">
        <v>8269</v>
      </c>
    </row>
    <row r="4060" spans="1:17" ht="44.25" x14ac:dyDescent="0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0">
        <f t="shared" si="189"/>
        <v>42446.060694444444</v>
      </c>
      <c r="L4060" s="10">
        <f t="shared" si="190"/>
        <v>42461.165972222225</v>
      </c>
      <c r="M4060">
        <f t="shared" si="191"/>
        <v>2016</v>
      </c>
      <c r="N4060" t="b">
        <v>0</v>
      </c>
      <c r="O4060">
        <v>4</v>
      </c>
      <c r="P4060" t="b">
        <v>0</v>
      </c>
      <c r="Q4060" t="s">
        <v>8269</v>
      </c>
    </row>
    <row r="4061" spans="1:17" ht="44.25" x14ac:dyDescent="0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0">
        <f t="shared" si="189"/>
        <v>41866.640648148146</v>
      </c>
      <c r="L4061" s="10">
        <f t="shared" si="190"/>
        <v>41898.125</v>
      </c>
      <c r="M4061">
        <f t="shared" si="191"/>
        <v>2014</v>
      </c>
      <c r="N4061" t="b">
        <v>0</v>
      </c>
      <c r="O4061">
        <v>7</v>
      </c>
      <c r="P4061" t="b">
        <v>0</v>
      </c>
      <c r="Q4061" t="s">
        <v>8269</v>
      </c>
    </row>
    <row r="4062" spans="1:17" ht="59" x14ac:dyDescent="0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0">
        <f t="shared" si="189"/>
        <v>41779.695092592592</v>
      </c>
      <c r="L4062" s="10">
        <f t="shared" si="190"/>
        <v>41813.666666666664</v>
      </c>
      <c r="M4062">
        <f t="shared" si="191"/>
        <v>2014</v>
      </c>
      <c r="N4062" t="b">
        <v>0</v>
      </c>
      <c r="O4062">
        <v>5</v>
      </c>
      <c r="P4062" t="b">
        <v>0</v>
      </c>
      <c r="Q4062" t="s">
        <v>8269</v>
      </c>
    </row>
    <row r="4063" spans="1:17" ht="44.25" x14ac:dyDescent="0.7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0">
        <f t="shared" si="189"/>
        <v>42421.141469907408</v>
      </c>
      <c r="L4063" s="10">
        <f t="shared" si="190"/>
        <v>42481.099803240737</v>
      </c>
      <c r="M4063">
        <f t="shared" si="191"/>
        <v>2016</v>
      </c>
      <c r="N4063" t="b">
        <v>0</v>
      </c>
      <c r="O4063">
        <v>0</v>
      </c>
      <c r="P4063" t="b">
        <v>0</v>
      </c>
      <c r="Q4063" t="s">
        <v>8269</v>
      </c>
    </row>
    <row r="4064" spans="1:17" ht="44.25" x14ac:dyDescent="0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0">
        <f t="shared" si="189"/>
        <v>42523.739212962959</v>
      </c>
      <c r="L4064" s="10">
        <f t="shared" si="190"/>
        <v>42553.739212962959</v>
      </c>
      <c r="M4064">
        <f t="shared" si="191"/>
        <v>2016</v>
      </c>
      <c r="N4064" t="b">
        <v>0</v>
      </c>
      <c r="O4064">
        <v>3</v>
      </c>
      <c r="P4064" t="b">
        <v>0</v>
      </c>
      <c r="Q4064" t="s">
        <v>8269</v>
      </c>
    </row>
    <row r="4065" spans="1:17" ht="44.25" x14ac:dyDescent="0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0">
        <f t="shared" si="189"/>
        <v>41787.681527777779</v>
      </c>
      <c r="L4065" s="10">
        <f t="shared" si="190"/>
        <v>41817.681527777779</v>
      </c>
      <c r="M4065">
        <f t="shared" si="191"/>
        <v>2014</v>
      </c>
      <c r="N4065" t="b">
        <v>0</v>
      </c>
      <c r="O4065">
        <v>9</v>
      </c>
      <c r="P4065" t="b">
        <v>0</v>
      </c>
      <c r="Q4065" t="s">
        <v>8269</v>
      </c>
    </row>
    <row r="4066" spans="1:17" ht="44.25" x14ac:dyDescent="0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0">
        <f t="shared" si="189"/>
        <v>42093.588263888887</v>
      </c>
      <c r="L4066" s="10">
        <f t="shared" si="190"/>
        <v>42123.588263888887</v>
      </c>
      <c r="M4066">
        <f t="shared" si="191"/>
        <v>2015</v>
      </c>
      <c r="N4066" t="b">
        <v>0</v>
      </c>
      <c r="O4066">
        <v>6</v>
      </c>
      <c r="P4066" t="b">
        <v>0</v>
      </c>
      <c r="Q4066" t="s">
        <v>8269</v>
      </c>
    </row>
    <row r="4067" spans="1:17" ht="29.5" x14ac:dyDescent="0.7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0">
        <f t="shared" si="189"/>
        <v>41833.951516203706</v>
      </c>
      <c r="L4067" s="10">
        <f t="shared" si="190"/>
        <v>41863.951516203706</v>
      </c>
      <c r="M4067">
        <f t="shared" si="191"/>
        <v>2014</v>
      </c>
      <c r="N4067" t="b">
        <v>0</v>
      </c>
      <c r="O4067">
        <v>4</v>
      </c>
      <c r="P4067" t="b">
        <v>0</v>
      </c>
      <c r="Q4067" t="s">
        <v>8269</v>
      </c>
    </row>
    <row r="4068" spans="1:17" ht="59" x14ac:dyDescent="0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0">
        <f t="shared" si="189"/>
        <v>42479.039212962962</v>
      </c>
      <c r="L4068" s="10">
        <f t="shared" si="190"/>
        <v>42509.039212962962</v>
      </c>
      <c r="M4068">
        <f t="shared" si="191"/>
        <v>2016</v>
      </c>
      <c r="N4068" t="b">
        <v>0</v>
      </c>
      <c r="O4068">
        <v>1</v>
      </c>
      <c r="P4068" t="b">
        <v>0</v>
      </c>
      <c r="Q4068" t="s">
        <v>8269</v>
      </c>
    </row>
    <row r="4069" spans="1:17" ht="44.25" x14ac:dyDescent="0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0">
        <f t="shared" si="189"/>
        <v>42235.117476851854</v>
      </c>
      <c r="L4069" s="10">
        <f t="shared" si="190"/>
        <v>42275.117476851854</v>
      </c>
      <c r="M4069">
        <f t="shared" si="191"/>
        <v>2015</v>
      </c>
      <c r="N4069" t="b">
        <v>0</v>
      </c>
      <c r="O4069">
        <v>17</v>
      </c>
      <c r="P4069" t="b">
        <v>0</v>
      </c>
      <c r="Q4069" t="s">
        <v>8269</v>
      </c>
    </row>
    <row r="4070" spans="1:17" ht="44.25" x14ac:dyDescent="0.7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0">
        <f t="shared" si="189"/>
        <v>42718.963599537034</v>
      </c>
      <c r="L4070" s="10">
        <f t="shared" si="190"/>
        <v>42748.961805555555</v>
      </c>
      <c r="M4070">
        <f t="shared" si="191"/>
        <v>2017</v>
      </c>
      <c r="N4070" t="b">
        <v>0</v>
      </c>
      <c r="O4070">
        <v>1</v>
      </c>
      <c r="P4070" t="b">
        <v>0</v>
      </c>
      <c r="Q4070" t="s">
        <v>8269</v>
      </c>
    </row>
    <row r="4071" spans="1:17" ht="44.25" x14ac:dyDescent="0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0">
        <f t="shared" si="189"/>
        <v>42022.661527777775</v>
      </c>
      <c r="L4071" s="10">
        <f t="shared" si="190"/>
        <v>42063.5</v>
      </c>
      <c r="M4071">
        <f t="shared" si="191"/>
        <v>2015</v>
      </c>
      <c r="N4071" t="b">
        <v>0</v>
      </c>
      <c r="O4071">
        <v>13</v>
      </c>
      <c r="P4071" t="b">
        <v>0</v>
      </c>
      <c r="Q4071" t="s">
        <v>8269</v>
      </c>
    </row>
    <row r="4072" spans="1:17" ht="44.25" x14ac:dyDescent="0.7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0">
        <f t="shared" si="189"/>
        <v>42031.666898148149</v>
      </c>
      <c r="L4072" s="10">
        <f t="shared" si="190"/>
        <v>42064.125</v>
      </c>
      <c r="M4072">
        <f t="shared" si="191"/>
        <v>2015</v>
      </c>
      <c r="N4072" t="b">
        <v>0</v>
      </c>
      <c r="O4072">
        <v>6</v>
      </c>
      <c r="P4072" t="b">
        <v>0</v>
      </c>
      <c r="Q4072" t="s">
        <v>8269</v>
      </c>
    </row>
    <row r="4073" spans="1:17" ht="59" x14ac:dyDescent="0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0">
        <f t="shared" si="189"/>
        <v>42700.804756944446</v>
      </c>
      <c r="L4073" s="10">
        <f t="shared" si="190"/>
        <v>42730.804756944446</v>
      </c>
      <c r="M4073">
        <f t="shared" si="191"/>
        <v>2016</v>
      </c>
      <c r="N4073" t="b">
        <v>0</v>
      </c>
      <c r="O4073">
        <v>0</v>
      </c>
      <c r="P4073" t="b">
        <v>0</v>
      </c>
      <c r="Q4073" t="s">
        <v>8269</v>
      </c>
    </row>
    <row r="4074" spans="1:17" ht="59" x14ac:dyDescent="0.7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0">
        <f t="shared" si="189"/>
        <v>41812.77443287037</v>
      </c>
      <c r="L4074" s="10">
        <f t="shared" si="190"/>
        <v>41872.77443287037</v>
      </c>
      <c r="M4074">
        <f t="shared" si="191"/>
        <v>2014</v>
      </c>
      <c r="N4074" t="b">
        <v>0</v>
      </c>
      <c r="O4074">
        <v>2</v>
      </c>
      <c r="P4074" t="b">
        <v>0</v>
      </c>
      <c r="Q4074" t="s">
        <v>8269</v>
      </c>
    </row>
    <row r="4075" spans="1:17" ht="44.25" x14ac:dyDescent="0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0">
        <f t="shared" si="189"/>
        <v>42078.34520833334</v>
      </c>
      <c r="L4075" s="10">
        <f t="shared" si="190"/>
        <v>42133.166666666672</v>
      </c>
      <c r="M4075">
        <f t="shared" si="191"/>
        <v>2015</v>
      </c>
      <c r="N4075" t="b">
        <v>0</v>
      </c>
      <c r="O4075">
        <v>2</v>
      </c>
      <c r="P4075" t="b">
        <v>0</v>
      </c>
      <c r="Q4075" t="s">
        <v>8269</v>
      </c>
    </row>
    <row r="4076" spans="1:17" ht="44.25" x14ac:dyDescent="0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0">
        <f t="shared" si="189"/>
        <v>42283.552951388891</v>
      </c>
      <c r="L4076" s="10">
        <f t="shared" si="190"/>
        <v>42313.594618055555</v>
      </c>
      <c r="M4076">
        <f t="shared" si="191"/>
        <v>2015</v>
      </c>
      <c r="N4076" t="b">
        <v>0</v>
      </c>
      <c r="O4076">
        <v>21</v>
      </c>
      <c r="P4076" t="b">
        <v>0</v>
      </c>
      <c r="Q4076" t="s">
        <v>8269</v>
      </c>
    </row>
    <row r="4077" spans="1:17" ht="44.25" x14ac:dyDescent="0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0">
        <f t="shared" si="189"/>
        <v>41779.045937499999</v>
      </c>
      <c r="L4077" s="10">
        <f t="shared" si="190"/>
        <v>41820.727777777778</v>
      </c>
      <c r="M4077">
        <f t="shared" si="191"/>
        <v>2014</v>
      </c>
      <c r="N4077" t="b">
        <v>0</v>
      </c>
      <c r="O4077">
        <v>13</v>
      </c>
      <c r="P4077" t="b">
        <v>0</v>
      </c>
      <c r="Q4077" t="s">
        <v>8269</v>
      </c>
    </row>
    <row r="4078" spans="1:17" ht="44.25" x14ac:dyDescent="0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0">
        <f t="shared" si="189"/>
        <v>41905.795706018522</v>
      </c>
      <c r="L4078" s="10">
        <f t="shared" si="190"/>
        <v>41933.82708333333</v>
      </c>
      <c r="M4078">
        <f t="shared" si="191"/>
        <v>2014</v>
      </c>
      <c r="N4078" t="b">
        <v>0</v>
      </c>
      <c r="O4078">
        <v>0</v>
      </c>
      <c r="P4078" t="b">
        <v>0</v>
      </c>
      <c r="Q4078" t="s">
        <v>8269</v>
      </c>
    </row>
    <row r="4079" spans="1:17" ht="44.25" x14ac:dyDescent="0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0">
        <f t="shared" si="189"/>
        <v>42695.7105787037</v>
      </c>
      <c r="L4079" s="10">
        <f t="shared" si="190"/>
        <v>42725.7105787037</v>
      </c>
      <c r="M4079">
        <f t="shared" si="191"/>
        <v>2016</v>
      </c>
      <c r="N4079" t="b">
        <v>0</v>
      </c>
      <c r="O4079">
        <v>6</v>
      </c>
      <c r="P4079" t="b">
        <v>0</v>
      </c>
      <c r="Q4079" t="s">
        <v>8269</v>
      </c>
    </row>
    <row r="4080" spans="1:17" ht="44.25" x14ac:dyDescent="0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0">
        <f t="shared" si="189"/>
        <v>42732.787523148145</v>
      </c>
      <c r="L4080" s="10">
        <f t="shared" si="190"/>
        <v>42762.787523148145</v>
      </c>
      <c r="M4080">
        <f t="shared" si="191"/>
        <v>2017</v>
      </c>
      <c r="N4080" t="b">
        <v>0</v>
      </c>
      <c r="O4080">
        <v>0</v>
      </c>
      <c r="P4080" t="b">
        <v>0</v>
      </c>
      <c r="Q4080" t="s">
        <v>8269</v>
      </c>
    </row>
    <row r="4081" spans="1:17" ht="44.25" x14ac:dyDescent="0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0">
        <f t="shared" si="189"/>
        <v>42510.938900462963</v>
      </c>
      <c r="L4081" s="10">
        <f t="shared" si="190"/>
        <v>42540.938900462963</v>
      </c>
      <c r="M4081">
        <f t="shared" si="191"/>
        <v>2016</v>
      </c>
      <c r="N4081" t="b">
        <v>0</v>
      </c>
      <c r="O4081">
        <v>1</v>
      </c>
      <c r="P4081" t="b">
        <v>0</v>
      </c>
      <c r="Q4081" t="s">
        <v>8269</v>
      </c>
    </row>
    <row r="4082" spans="1:17" ht="44.25" x14ac:dyDescent="0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0">
        <f t="shared" si="189"/>
        <v>42511.698101851856</v>
      </c>
      <c r="L4082" s="10">
        <f t="shared" si="190"/>
        <v>42535.787500000006</v>
      </c>
      <c r="M4082">
        <f t="shared" si="191"/>
        <v>2016</v>
      </c>
      <c r="N4082" t="b">
        <v>0</v>
      </c>
      <c r="O4082">
        <v>0</v>
      </c>
      <c r="P4082" t="b">
        <v>0</v>
      </c>
      <c r="Q4082" t="s">
        <v>8269</v>
      </c>
    </row>
    <row r="4083" spans="1:17" ht="44.25" x14ac:dyDescent="0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0">
        <f t="shared" si="189"/>
        <v>42041.581307870365</v>
      </c>
      <c r="L4083" s="10">
        <f t="shared" si="190"/>
        <v>42071.539641203708</v>
      </c>
      <c r="M4083">
        <f t="shared" si="191"/>
        <v>2015</v>
      </c>
      <c r="N4083" t="b">
        <v>0</v>
      </c>
      <c r="O4083">
        <v>12</v>
      </c>
      <c r="P4083" t="b">
        <v>0</v>
      </c>
      <c r="Q4083" t="s">
        <v>8269</v>
      </c>
    </row>
    <row r="4084" spans="1:17" ht="44.25" x14ac:dyDescent="0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0">
        <f t="shared" si="189"/>
        <v>42307.189270833333</v>
      </c>
      <c r="L4084" s="10">
        <f t="shared" si="190"/>
        <v>42322.958333333328</v>
      </c>
      <c r="M4084">
        <f t="shared" si="191"/>
        <v>2015</v>
      </c>
      <c r="N4084" t="b">
        <v>0</v>
      </c>
      <c r="O4084">
        <v>2</v>
      </c>
      <c r="P4084" t="b">
        <v>0</v>
      </c>
      <c r="Q4084" t="s">
        <v>8269</v>
      </c>
    </row>
    <row r="4085" spans="1:17" ht="44.25" x14ac:dyDescent="0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0">
        <f t="shared" si="189"/>
        <v>42353.761759259258</v>
      </c>
      <c r="L4085" s="10">
        <f t="shared" si="190"/>
        <v>42383.761759259258</v>
      </c>
      <c r="M4085">
        <f t="shared" si="191"/>
        <v>2016</v>
      </c>
      <c r="N4085" t="b">
        <v>0</v>
      </c>
      <c r="O4085">
        <v>6</v>
      </c>
      <c r="P4085" t="b">
        <v>0</v>
      </c>
      <c r="Q4085" t="s">
        <v>8269</v>
      </c>
    </row>
    <row r="4086" spans="1:17" ht="59" x14ac:dyDescent="0.7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0">
        <f t="shared" si="189"/>
        <v>42622.436412037037</v>
      </c>
      <c r="L4086" s="10">
        <f t="shared" si="190"/>
        <v>42652.436412037037</v>
      </c>
      <c r="M4086">
        <f t="shared" si="191"/>
        <v>2016</v>
      </c>
      <c r="N4086" t="b">
        <v>0</v>
      </c>
      <c r="O4086">
        <v>1</v>
      </c>
      <c r="P4086" t="b">
        <v>0</v>
      </c>
      <c r="Q4086" t="s">
        <v>8269</v>
      </c>
    </row>
    <row r="4087" spans="1:17" ht="44.25" x14ac:dyDescent="0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0">
        <f t="shared" si="189"/>
        <v>42058.603877314818</v>
      </c>
      <c r="L4087" s="10">
        <f t="shared" si="190"/>
        <v>42087.165972222225</v>
      </c>
      <c r="M4087">
        <f t="shared" si="191"/>
        <v>2015</v>
      </c>
      <c r="N4087" t="b">
        <v>0</v>
      </c>
      <c r="O4087">
        <v>1</v>
      </c>
      <c r="P4087" t="b">
        <v>0</v>
      </c>
      <c r="Q4087" t="s">
        <v>8269</v>
      </c>
    </row>
    <row r="4088" spans="1:17" ht="44.25" x14ac:dyDescent="0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0">
        <f t="shared" si="189"/>
        <v>42304.940960648149</v>
      </c>
      <c r="L4088" s="10">
        <f t="shared" si="190"/>
        <v>42329.166666666672</v>
      </c>
      <c r="M4088">
        <f t="shared" si="191"/>
        <v>2015</v>
      </c>
      <c r="N4088" t="b">
        <v>0</v>
      </c>
      <c r="O4088">
        <v>5</v>
      </c>
      <c r="P4088" t="b">
        <v>0</v>
      </c>
      <c r="Q4088" t="s">
        <v>8269</v>
      </c>
    </row>
    <row r="4089" spans="1:17" x14ac:dyDescent="0.7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0">
        <f t="shared" si="189"/>
        <v>42538.742893518516</v>
      </c>
      <c r="L4089" s="10">
        <f t="shared" si="190"/>
        <v>42568.742893518516</v>
      </c>
      <c r="M4089">
        <f t="shared" si="191"/>
        <v>2016</v>
      </c>
      <c r="N4089" t="b">
        <v>0</v>
      </c>
      <c r="O4089">
        <v>0</v>
      </c>
      <c r="P4089" t="b">
        <v>0</v>
      </c>
      <c r="Q4089" t="s">
        <v>8269</v>
      </c>
    </row>
    <row r="4090" spans="1:17" ht="44.25" x14ac:dyDescent="0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0">
        <f t="shared" si="189"/>
        <v>41990.612546296295</v>
      </c>
      <c r="L4090" s="10">
        <f t="shared" si="190"/>
        <v>42020.434722222228</v>
      </c>
      <c r="M4090">
        <f t="shared" si="191"/>
        <v>2015</v>
      </c>
      <c r="N4090" t="b">
        <v>0</v>
      </c>
      <c r="O4090">
        <v>3</v>
      </c>
      <c r="P4090" t="b">
        <v>0</v>
      </c>
      <c r="Q4090" t="s">
        <v>8269</v>
      </c>
    </row>
    <row r="4091" spans="1:17" ht="59" x14ac:dyDescent="0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0">
        <f t="shared" si="189"/>
        <v>42122.732499999998</v>
      </c>
      <c r="L4091" s="10">
        <f t="shared" si="190"/>
        <v>42155.732638888891</v>
      </c>
      <c r="M4091">
        <f t="shared" si="191"/>
        <v>2015</v>
      </c>
      <c r="N4091" t="b">
        <v>0</v>
      </c>
      <c r="O4091">
        <v>8</v>
      </c>
      <c r="P4091" t="b">
        <v>0</v>
      </c>
      <c r="Q4091" t="s">
        <v>8269</v>
      </c>
    </row>
    <row r="4092" spans="1:17" ht="44.25" x14ac:dyDescent="0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0">
        <f t="shared" si="189"/>
        <v>42209.67288194444</v>
      </c>
      <c r="L4092" s="10">
        <f t="shared" si="190"/>
        <v>42223.625</v>
      </c>
      <c r="M4092">
        <f t="shared" si="191"/>
        <v>2015</v>
      </c>
      <c r="N4092" t="b">
        <v>0</v>
      </c>
      <c r="O4092">
        <v>3</v>
      </c>
      <c r="P4092" t="b">
        <v>0</v>
      </c>
      <c r="Q4092" t="s">
        <v>8269</v>
      </c>
    </row>
    <row r="4093" spans="1:17" ht="44.25" x14ac:dyDescent="0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0">
        <f t="shared" si="189"/>
        <v>41990.506377314814</v>
      </c>
      <c r="L4093" s="10">
        <f t="shared" si="190"/>
        <v>42020.506377314814</v>
      </c>
      <c r="M4093">
        <f t="shared" si="191"/>
        <v>2015</v>
      </c>
      <c r="N4093" t="b">
        <v>0</v>
      </c>
      <c r="O4093">
        <v>8</v>
      </c>
      <c r="P4093" t="b">
        <v>0</v>
      </c>
      <c r="Q4093" t="s">
        <v>8269</v>
      </c>
    </row>
    <row r="4094" spans="1:17" ht="44.25" x14ac:dyDescent="0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0">
        <f t="shared" si="189"/>
        <v>42039.194988425923</v>
      </c>
      <c r="L4094" s="10">
        <f t="shared" si="190"/>
        <v>42099.153321759266</v>
      </c>
      <c r="M4094">
        <f t="shared" si="191"/>
        <v>2015</v>
      </c>
      <c r="N4094" t="b">
        <v>0</v>
      </c>
      <c r="O4094">
        <v>1</v>
      </c>
      <c r="P4094" t="b">
        <v>0</v>
      </c>
      <c r="Q4094" t="s">
        <v>8269</v>
      </c>
    </row>
    <row r="4095" spans="1:17" ht="44.25" x14ac:dyDescent="0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0">
        <f t="shared" si="189"/>
        <v>42178.815891203703</v>
      </c>
      <c r="L4095" s="10">
        <f t="shared" si="190"/>
        <v>42238.815891203703</v>
      </c>
      <c r="M4095">
        <f t="shared" si="191"/>
        <v>2015</v>
      </c>
      <c r="N4095" t="b">
        <v>0</v>
      </c>
      <c r="O4095">
        <v>4</v>
      </c>
      <c r="P4095" t="b">
        <v>0</v>
      </c>
      <c r="Q4095" t="s">
        <v>8269</v>
      </c>
    </row>
    <row r="4096" spans="1:17" ht="44.25" x14ac:dyDescent="0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0">
        <f t="shared" si="189"/>
        <v>41890.086805555555</v>
      </c>
      <c r="L4096" s="10">
        <f t="shared" si="190"/>
        <v>41934.207638888889</v>
      </c>
      <c r="M4096">
        <f t="shared" si="191"/>
        <v>2014</v>
      </c>
      <c r="N4096" t="b">
        <v>0</v>
      </c>
      <c r="O4096">
        <v>8</v>
      </c>
      <c r="P4096" t="b">
        <v>0</v>
      </c>
      <c r="Q4096" t="s">
        <v>8269</v>
      </c>
    </row>
    <row r="4097" spans="1:17" ht="44.25" x14ac:dyDescent="0.7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0">
        <f t="shared" si="189"/>
        <v>42693.031828703708</v>
      </c>
      <c r="L4097" s="10">
        <f t="shared" si="190"/>
        <v>42723.031828703708</v>
      </c>
      <c r="M4097">
        <f t="shared" si="191"/>
        <v>2016</v>
      </c>
      <c r="N4097" t="b">
        <v>0</v>
      </c>
      <c r="O4097">
        <v>1</v>
      </c>
      <c r="P4097" t="b">
        <v>0</v>
      </c>
      <c r="Q4097" t="s">
        <v>8269</v>
      </c>
    </row>
    <row r="4098" spans="1:17" ht="44.25" x14ac:dyDescent="0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0">
        <f t="shared" si="189"/>
        <v>42750.530312499999</v>
      </c>
      <c r="L4098" s="10">
        <f t="shared" si="190"/>
        <v>42794.368749999994</v>
      </c>
      <c r="M4098">
        <f t="shared" si="191"/>
        <v>2017</v>
      </c>
      <c r="N4098" t="b">
        <v>0</v>
      </c>
      <c r="O4098">
        <v>5</v>
      </c>
      <c r="P4098" t="b">
        <v>0</v>
      </c>
      <c r="Q4098" t="s">
        <v>8269</v>
      </c>
    </row>
    <row r="4099" spans="1:17" ht="44.25" x14ac:dyDescent="0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0">
        <f t="shared" ref="K4099:K4115" si="192">(((J4099/60)/60)/24)+DATE(1970,1,1)</f>
        <v>42344.824502314819</v>
      </c>
      <c r="L4099" s="10">
        <f t="shared" ref="L4099:L4115" si="193">(((I4099/60)/60)/24)+DATE(1970,1,1)</f>
        <v>42400.996527777781</v>
      </c>
      <c r="M4099">
        <f t="shared" ref="M4099:M4115" si="194">YEAR(L4099)</f>
        <v>2016</v>
      </c>
      <c r="N4099" t="b">
        <v>0</v>
      </c>
      <c r="O4099">
        <v>0</v>
      </c>
      <c r="P4099" t="b">
        <v>0</v>
      </c>
      <c r="Q4099" t="s">
        <v>8269</v>
      </c>
    </row>
    <row r="4100" spans="1:17" ht="44.25" x14ac:dyDescent="0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0">
        <f t="shared" si="192"/>
        <v>42495.722187499996</v>
      </c>
      <c r="L4100" s="10">
        <f t="shared" si="193"/>
        <v>42525.722187499996</v>
      </c>
      <c r="M4100">
        <f t="shared" si="194"/>
        <v>2016</v>
      </c>
      <c r="N4100" t="b">
        <v>0</v>
      </c>
      <c r="O4100">
        <v>0</v>
      </c>
      <c r="P4100" t="b">
        <v>0</v>
      </c>
      <c r="Q4100" t="s">
        <v>8269</v>
      </c>
    </row>
    <row r="4101" spans="1:17" ht="59" x14ac:dyDescent="0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0">
        <f t="shared" si="192"/>
        <v>42570.850381944445</v>
      </c>
      <c r="L4101" s="10">
        <f t="shared" si="193"/>
        <v>42615.850381944445</v>
      </c>
      <c r="M4101">
        <f t="shared" si="194"/>
        <v>2016</v>
      </c>
      <c r="N4101" t="b">
        <v>0</v>
      </c>
      <c r="O4101">
        <v>1</v>
      </c>
      <c r="P4101" t="b">
        <v>0</v>
      </c>
      <c r="Q4101" t="s">
        <v>8269</v>
      </c>
    </row>
    <row r="4102" spans="1:17" ht="44.25" x14ac:dyDescent="0.7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0">
        <f t="shared" si="192"/>
        <v>41927.124884259261</v>
      </c>
      <c r="L4102" s="10">
        <f t="shared" si="193"/>
        <v>41937.124884259261</v>
      </c>
      <c r="M4102">
        <f t="shared" si="194"/>
        <v>2014</v>
      </c>
      <c r="N4102" t="b">
        <v>0</v>
      </c>
      <c r="O4102">
        <v>0</v>
      </c>
      <c r="P4102" t="b">
        <v>0</v>
      </c>
      <c r="Q4102" t="s">
        <v>8269</v>
      </c>
    </row>
    <row r="4103" spans="1:17" ht="44.25" x14ac:dyDescent="0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0">
        <f t="shared" si="192"/>
        <v>42730.903726851851</v>
      </c>
      <c r="L4103" s="10">
        <f t="shared" si="193"/>
        <v>42760.903726851851</v>
      </c>
      <c r="M4103">
        <f t="shared" si="194"/>
        <v>2017</v>
      </c>
      <c r="N4103" t="b">
        <v>0</v>
      </c>
      <c r="O4103">
        <v>0</v>
      </c>
      <c r="P4103" t="b">
        <v>0</v>
      </c>
      <c r="Q4103" t="s">
        <v>8269</v>
      </c>
    </row>
    <row r="4104" spans="1:17" ht="44.25" x14ac:dyDescent="0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0">
        <f t="shared" si="192"/>
        <v>42475.848067129627</v>
      </c>
      <c r="L4104" s="10">
        <f t="shared" si="193"/>
        <v>42505.848067129627</v>
      </c>
      <c r="M4104">
        <f t="shared" si="194"/>
        <v>2016</v>
      </c>
      <c r="N4104" t="b">
        <v>0</v>
      </c>
      <c r="O4104">
        <v>6</v>
      </c>
      <c r="P4104" t="b">
        <v>0</v>
      </c>
      <c r="Q4104" t="s">
        <v>8269</v>
      </c>
    </row>
    <row r="4105" spans="1:17" ht="44.25" x14ac:dyDescent="0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0">
        <f t="shared" si="192"/>
        <v>42188.83293981482</v>
      </c>
      <c r="L4105" s="10">
        <f t="shared" si="193"/>
        <v>42242.772222222222</v>
      </c>
      <c r="M4105">
        <f t="shared" si="194"/>
        <v>2015</v>
      </c>
      <c r="N4105" t="b">
        <v>0</v>
      </c>
      <c r="O4105">
        <v>6</v>
      </c>
      <c r="P4105" t="b">
        <v>0</v>
      </c>
      <c r="Q4105" t="s">
        <v>8269</v>
      </c>
    </row>
    <row r="4106" spans="1:17" ht="44.25" x14ac:dyDescent="0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0">
        <f t="shared" si="192"/>
        <v>42640.278171296297</v>
      </c>
      <c r="L4106" s="10">
        <f t="shared" si="193"/>
        <v>42670.278171296297</v>
      </c>
      <c r="M4106">
        <f t="shared" si="194"/>
        <v>2016</v>
      </c>
      <c r="N4106" t="b">
        <v>0</v>
      </c>
      <c r="O4106">
        <v>14</v>
      </c>
      <c r="P4106" t="b">
        <v>0</v>
      </c>
      <c r="Q4106" t="s">
        <v>8269</v>
      </c>
    </row>
    <row r="4107" spans="1:17" ht="59" x14ac:dyDescent="0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0">
        <f t="shared" si="192"/>
        <v>42697.010520833333</v>
      </c>
      <c r="L4107" s="10">
        <f t="shared" si="193"/>
        <v>42730.010520833333</v>
      </c>
      <c r="M4107">
        <f t="shared" si="194"/>
        <v>2016</v>
      </c>
      <c r="N4107" t="b">
        <v>0</v>
      </c>
      <c r="O4107">
        <v>6</v>
      </c>
      <c r="P4107" t="b">
        <v>0</v>
      </c>
      <c r="Q4107" t="s">
        <v>8269</v>
      </c>
    </row>
    <row r="4108" spans="1:17" ht="44.25" x14ac:dyDescent="0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0">
        <f t="shared" si="192"/>
        <v>42053.049375000002</v>
      </c>
      <c r="L4108" s="10">
        <f t="shared" si="193"/>
        <v>42096.041666666672</v>
      </c>
      <c r="M4108">
        <f t="shared" si="194"/>
        <v>2015</v>
      </c>
      <c r="N4108" t="b">
        <v>0</v>
      </c>
      <c r="O4108">
        <v>33</v>
      </c>
      <c r="P4108" t="b">
        <v>0</v>
      </c>
      <c r="Q4108" t="s">
        <v>8269</v>
      </c>
    </row>
    <row r="4109" spans="1:17" ht="44.25" x14ac:dyDescent="0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0">
        <f t="shared" si="192"/>
        <v>41883.916678240741</v>
      </c>
      <c r="L4109" s="10">
        <f t="shared" si="193"/>
        <v>41906.916678240741</v>
      </c>
      <c r="M4109">
        <f t="shared" si="194"/>
        <v>2014</v>
      </c>
      <c r="N4109" t="b">
        <v>0</v>
      </c>
      <c r="O4109">
        <v>4</v>
      </c>
      <c r="P4109" t="b">
        <v>0</v>
      </c>
      <c r="Q4109" t="s">
        <v>8269</v>
      </c>
    </row>
    <row r="4110" spans="1:17" ht="44.25" x14ac:dyDescent="0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0">
        <f t="shared" si="192"/>
        <v>42767.031678240746</v>
      </c>
      <c r="L4110" s="10">
        <f t="shared" si="193"/>
        <v>42797.208333333328</v>
      </c>
      <c r="M4110">
        <f t="shared" si="194"/>
        <v>2017</v>
      </c>
      <c r="N4110" t="b">
        <v>0</v>
      </c>
      <c r="O4110">
        <v>1</v>
      </c>
      <c r="P4110" t="b">
        <v>0</v>
      </c>
      <c r="Q4110" t="s">
        <v>8269</v>
      </c>
    </row>
    <row r="4111" spans="1:17" ht="44.25" x14ac:dyDescent="0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0">
        <f t="shared" si="192"/>
        <v>42307.539398148147</v>
      </c>
      <c r="L4111" s="10">
        <f t="shared" si="193"/>
        <v>42337.581064814818</v>
      </c>
      <c r="M4111">
        <f t="shared" si="194"/>
        <v>2015</v>
      </c>
      <c r="N4111" t="b">
        <v>0</v>
      </c>
      <c r="O4111">
        <v>0</v>
      </c>
      <c r="P4111" t="b">
        <v>0</v>
      </c>
      <c r="Q4111" t="s">
        <v>8269</v>
      </c>
    </row>
    <row r="4112" spans="1:17" ht="44.25" x14ac:dyDescent="0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0">
        <f t="shared" si="192"/>
        <v>42512.626747685179</v>
      </c>
      <c r="L4112" s="10">
        <f t="shared" si="193"/>
        <v>42572.626747685179</v>
      </c>
      <c r="M4112">
        <f t="shared" si="194"/>
        <v>2016</v>
      </c>
      <c r="N4112" t="b">
        <v>0</v>
      </c>
      <c r="O4112">
        <v>6</v>
      </c>
      <c r="P4112" t="b">
        <v>0</v>
      </c>
      <c r="Q4112" t="s">
        <v>8269</v>
      </c>
    </row>
    <row r="4113" spans="1:17" ht="44.25" x14ac:dyDescent="0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0">
        <f t="shared" si="192"/>
        <v>42029.135879629626</v>
      </c>
      <c r="L4113" s="10">
        <f t="shared" si="193"/>
        <v>42059.135879629626</v>
      </c>
      <c r="M4113">
        <f t="shared" si="194"/>
        <v>2015</v>
      </c>
      <c r="N4113" t="b">
        <v>0</v>
      </c>
      <c r="O4113">
        <v>6</v>
      </c>
      <c r="P4113" t="b">
        <v>0</v>
      </c>
      <c r="Q4113" t="s">
        <v>8269</v>
      </c>
    </row>
    <row r="4114" spans="1:17" ht="44.25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0">
        <f t="shared" si="192"/>
        <v>42400.946597222224</v>
      </c>
      <c r="L4114" s="10">
        <f t="shared" si="193"/>
        <v>42428</v>
      </c>
      <c r="M4114">
        <f t="shared" si="194"/>
        <v>2016</v>
      </c>
      <c r="N4114" t="b">
        <v>0</v>
      </c>
      <c r="O4114">
        <v>1</v>
      </c>
      <c r="P4114" t="b">
        <v>0</v>
      </c>
      <c r="Q4114" t="s">
        <v>8269</v>
      </c>
    </row>
    <row r="4115" spans="1:17" ht="44.25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0">
        <f t="shared" si="192"/>
        <v>42358.573182870372</v>
      </c>
      <c r="L4115" s="10">
        <f t="shared" si="193"/>
        <v>42377.273611111115</v>
      </c>
      <c r="M4115">
        <f t="shared" si="194"/>
        <v>2016</v>
      </c>
      <c r="N4115" t="b">
        <v>0</v>
      </c>
      <c r="O4115">
        <v>3</v>
      </c>
      <c r="P4115" t="b">
        <v>0</v>
      </c>
      <c r="Q4115" t="s">
        <v>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Shrey Garg</cp:lastModifiedBy>
  <dcterms:created xsi:type="dcterms:W3CDTF">2017-04-20T15:17:24Z</dcterms:created>
  <dcterms:modified xsi:type="dcterms:W3CDTF">2021-08-27T01:15:44Z</dcterms:modified>
</cp:coreProperties>
</file>