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teracyindia\Documents\GARIMA SH\"/>
    </mc:Choice>
  </mc:AlternateContent>
  <xr:revisionPtr revIDLastSave="0" documentId="13_ncr:1_{16CD287A-B3E7-4C16-A1A9-EC39DFA7E08C}" xr6:coauthVersionLast="47" xr6:coauthVersionMax="47" xr10:uidLastSave="{00000000-0000-0000-0000-000000000000}"/>
  <bookViews>
    <workbookView xWindow="-120" yWindow="-120" windowWidth="24240" windowHeight="13020" activeTab="1" xr2:uid="{25D9C2EA-2161-49D3-BBD1-9073A874F17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" l="1"/>
  <c r="H13" i="2"/>
  <c r="I26" i="2"/>
  <c r="O25" i="2"/>
  <c r="I25" i="2"/>
  <c r="O21" i="2"/>
  <c r="O20" i="2"/>
  <c r="O19" i="2"/>
  <c r="O18" i="2"/>
  <c r="O17" i="2"/>
  <c r="N21" i="2"/>
  <c r="N20" i="2"/>
  <c r="N19" i="2"/>
  <c r="N18" i="2"/>
  <c r="N17" i="2"/>
  <c r="M21" i="2"/>
  <c r="M20" i="2"/>
  <c r="M19" i="2"/>
  <c r="M18" i="2"/>
  <c r="M17" i="2"/>
  <c r="H12" i="2"/>
  <c r="J5" i="1"/>
  <c r="J6" i="1"/>
  <c r="M6" i="1" s="1"/>
  <c r="J7" i="1"/>
  <c r="M7" i="1" s="1"/>
  <c r="J8" i="1"/>
  <c r="J9" i="1"/>
  <c r="J10" i="1"/>
  <c r="M10" i="1" s="1"/>
  <c r="J4" i="1"/>
  <c r="M4" i="1" s="1"/>
  <c r="O7" i="1" l="1"/>
  <c r="N7" i="1"/>
  <c r="N4" i="1"/>
  <c r="O4" i="1"/>
  <c r="N10" i="1"/>
  <c r="O10" i="1"/>
  <c r="N6" i="1"/>
  <c r="O6" i="1"/>
  <c r="K9" i="1"/>
  <c r="L9" i="1" s="1"/>
  <c r="M9" i="1"/>
  <c r="M5" i="1"/>
  <c r="K4" i="1"/>
  <c r="L4" i="1" s="1"/>
  <c r="K8" i="1"/>
  <c r="L8" i="1" s="1"/>
  <c r="M8" i="1"/>
  <c r="K5" i="1"/>
  <c r="L5" i="1" s="1"/>
  <c r="K7" i="1"/>
  <c r="L7" i="1" s="1"/>
  <c r="K10" i="1"/>
  <c r="L10" i="1" s="1"/>
  <c r="K6" i="1"/>
  <c r="L6" i="1" s="1"/>
  <c r="O5" i="1" l="1"/>
  <c r="N5" i="1"/>
  <c r="O8" i="1"/>
  <c r="N8" i="1"/>
  <c r="O9" i="1"/>
  <c r="N9" i="1"/>
</calcChain>
</file>

<file path=xl/sharedStrings.xml><?xml version="1.0" encoding="utf-8"?>
<sst xmlns="http://schemas.openxmlformats.org/spreadsheetml/2006/main" count="58" uniqueCount="52">
  <si>
    <t>sno</t>
  </si>
  <si>
    <t xml:space="preserve">name </t>
  </si>
  <si>
    <t xml:space="preserve">hindi </t>
  </si>
  <si>
    <t xml:space="preserve">english </t>
  </si>
  <si>
    <t>sci</t>
  </si>
  <si>
    <t xml:space="preserve">maths </t>
  </si>
  <si>
    <t>min</t>
  </si>
  <si>
    <t>sst</t>
  </si>
  <si>
    <t>total</t>
  </si>
  <si>
    <t xml:space="preserve">max </t>
  </si>
  <si>
    <t>percentage</t>
  </si>
  <si>
    <t xml:space="preserve">kanisha </t>
  </si>
  <si>
    <t xml:space="preserve">jyoti </t>
  </si>
  <si>
    <t xml:space="preserve">khushboo </t>
  </si>
  <si>
    <t xml:space="preserve">garima </t>
  </si>
  <si>
    <t xml:space="preserve">sana </t>
  </si>
  <si>
    <t>poonam</t>
  </si>
  <si>
    <t xml:space="preserve">10 pass  marksheet </t>
  </si>
  <si>
    <t>pooja</t>
  </si>
  <si>
    <t>GRADE</t>
  </si>
  <si>
    <t>RESULT</t>
  </si>
  <si>
    <t>FATHER NAME</t>
  </si>
  <si>
    <t>RAJESH</t>
  </si>
  <si>
    <t>RAMU</t>
  </si>
  <si>
    <t>MAHESH</t>
  </si>
  <si>
    <t>DINESH</t>
  </si>
  <si>
    <t>HARSH</t>
  </si>
  <si>
    <t>HARI</t>
  </si>
  <si>
    <t>MOTHER NAME</t>
  </si>
  <si>
    <t xml:space="preserve">SANA </t>
  </si>
  <si>
    <t>SANJANA</t>
  </si>
  <si>
    <t>RANI</t>
  </si>
  <si>
    <t>SEEMA</t>
  </si>
  <si>
    <t>MAMTA</t>
  </si>
  <si>
    <t>JYOTI</t>
  </si>
  <si>
    <t>POOJA</t>
  </si>
  <si>
    <t>SARASWATI MODEL SCHOOL</t>
  </si>
  <si>
    <t>ROLL NUMBER</t>
  </si>
  <si>
    <t xml:space="preserve">MOTHER NAME </t>
  </si>
  <si>
    <t>NAME</t>
  </si>
  <si>
    <t>SUBJECT</t>
  </si>
  <si>
    <t>HINDI</t>
  </si>
  <si>
    <t>ENGLISH</t>
  </si>
  <si>
    <t>MATHS</t>
  </si>
  <si>
    <t>SCIENCE</t>
  </si>
  <si>
    <t>SST</t>
  </si>
  <si>
    <t>TOTAL MARKS</t>
  </si>
  <si>
    <t>OBTAINED MARKS</t>
  </si>
  <si>
    <t>PERCENTAGE</t>
  </si>
  <si>
    <t>REPORT CARD</t>
  </si>
  <si>
    <t>passing marks</t>
  </si>
  <si>
    <t>obtained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</si>
</sst>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11"/>
      <color rgb="FFFFC000"/>
      <name val="Algerian"/>
      <family val="5"/>
    </font>
    <font>
      <sz val="26"/>
      <color rgb="FF0070C0"/>
      <name val="Algerian"/>
      <family val="5"/>
    </font>
    <font>
      <sz val="11"/>
      <color rgb="FF0070C0"/>
      <name val="Algerian"/>
      <family val="5"/>
    </font>
    <font>
      <sz val="20"/>
      <color rgb="FF00B0F0"/>
      <name val="Algerian"/>
      <family val="5"/>
    </font>
    <font>
      <sz val="9"/>
      <color rgb="FF00B0F0"/>
      <name val="Algerian"/>
      <family val="5"/>
    </font>
    <font>
      <sz val="14"/>
      <color rgb="FFFFC000"/>
      <name val="Algerian"/>
      <family val="5"/>
    </font>
    <font>
      <sz val="12"/>
      <color rgb="FFFFC000"/>
      <name val="Algerian"/>
      <family val="5"/>
    </font>
    <font>
      <sz val="16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36"/>
      <color theme="1"/>
      <name val="Algerian"/>
      <family val="5"/>
    </font>
    <font>
      <sz val="36"/>
      <color rgb="FFFFC000"/>
      <name val="Algerian"/>
      <family val="5"/>
    </font>
    <font>
      <sz val="11"/>
      <color theme="1"/>
      <name val="Aharoni"/>
      <charset val="177"/>
    </font>
    <font>
      <sz val="11"/>
      <color theme="1"/>
      <name val="ADLaM Display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Font="1" applyFill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AEFBA-3A50-4FD1-A8BD-B18C51367A29}">
  <dimension ref="A1:O10"/>
  <sheetViews>
    <sheetView workbookViewId="0">
      <selection activeCell="G20" sqref="G20"/>
    </sheetView>
  </sheetViews>
  <sheetFormatPr defaultRowHeight="15" x14ac:dyDescent="0.25"/>
  <cols>
    <col min="3" max="3" width="15" customWidth="1"/>
    <col min="4" max="4" width="15.140625" customWidth="1"/>
    <col min="5" max="5" width="10.85546875" customWidth="1"/>
    <col min="13" max="13" width="14.28515625" customWidth="1"/>
  </cols>
  <sheetData>
    <row r="1" spans="1:15" x14ac:dyDescent="0.25">
      <c r="A1" s="9" t="s">
        <v>17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5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5" ht="19.5" x14ac:dyDescent="0.3">
      <c r="A3" s="1" t="s">
        <v>0</v>
      </c>
      <c r="B3" s="1" t="s">
        <v>1</v>
      </c>
      <c r="C3" s="1" t="s">
        <v>21</v>
      </c>
      <c r="D3" s="1" t="s">
        <v>28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7</v>
      </c>
      <c r="J3" s="1" t="s">
        <v>8</v>
      </c>
      <c r="K3" s="1" t="s">
        <v>6</v>
      </c>
      <c r="L3" s="1" t="s">
        <v>9</v>
      </c>
      <c r="M3" s="1" t="s">
        <v>10</v>
      </c>
      <c r="N3" s="4" t="s">
        <v>19</v>
      </c>
      <c r="O3" s="5" t="s">
        <v>20</v>
      </c>
    </row>
    <row r="4" spans="1:15" ht="28.5" x14ac:dyDescent="0.45">
      <c r="A4">
        <v>1</v>
      </c>
      <c r="B4" s="3" t="s">
        <v>11</v>
      </c>
      <c r="C4" s="3" t="s">
        <v>22</v>
      </c>
      <c r="D4" s="3" t="s">
        <v>29</v>
      </c>
      <c r="E4" s="2">
        <v>69</v>
      </c>
      <c r="F4" s="2">
        <v>66</v>
      </c>
      <c r="G4" s="2">
        <v>69</v>
      </c>
      <c r="H4" s="2">
        <v>68</v>
      </c>
      <c r="I4" s="2">
        <v>72</v>
      </c>
      <c r="J4" s="2">
        <f>SUM(E4:I4)</f>
        <v>344</v>
      </c>
      <c r="K4" s="2">
        <f>MIN(E4:J4)</f>
        <v>66</v>
      </c>
      <c r="L4" s="2">
        <f>MAX(E4:K4)</f>
        <v>344</v>
      </c>
      <c r="M4" s="2">
        <f>J4/5</f>
        <v>68.8</v>
      </c>
      <c r="N4" t="str">
        <f>IF(M4&gt;90,"A",IF(M4&gt;80,"B",IF(M4&gt;70,"C",IF(M4&gt;60,"D"))))</f>
        <v>D</v>
      </c>
      <c r="O4" t="str">
        <f>IF(M4&gt;=33,"PASS","FAIL")</f>
        <v>PASS</v>
      </c>
    </row>
    <row r="5" spans="1:15" ht="28.5" x14ac:dyDescent="0.45">
      <c r="A5">
        <v>2</v>
      </c>
      <c r="B5" s="3" t="s">
        <v>12</v>
      </c>
      <c r="C5" s="3" t="s">
        <v>23</v>
      </c>
      <c r="D5" s="3" t="s">
        <v>30</v>
      </c>
      <c r="E5" s="2">
        <v>69</v>
      </c>
      <c r="F5" s="2">
        <v>72</v>
      </c>
      <c r="G5" s="2">
        <v>68</v>
      </c>
      <c r="H5" s="2">
        <v>68</v>
      </c>
      <c r="I5" s="2">
        <v>72</v>
      </c>
      <c r="J5" s="2">
        <f t="shared" ref="J5:J10" si="0">SUM(E5:I5)</f>
        <v>349</v>
      </c>
      <c r="K5" s="2">
        <f>MIN(E5:J5)</f>
        <v>68</v>
      </c>
      <c r="L5" s="2">
        <f t="shared" ref="L5:L10" si="1">MAX(E5:K5)</f>
        <v>349</v>
      </c>
      <c r="M5" s="2">
        <f t="shared" ref="M5:M10" si="2">J5/5</f>
        <v>69.8</v>
      </c>
      <c r="N5" t="str">
        <f t="shared" ref="N5:N10" si="3">IF(M5&gt;90,"A",IF(M5&gt;80,"B",IF(M5&gt;70,"C",IF(M5&gt;60,"D"))))</f>
        <v>D</v>
      </c>
      <c r="O5" t="str">
        <f t="shared" ref="O5:O10" si="4">IF(M5&gt;=33,"PASS","FAIL")</f>
        <v>PASS</v>
      </c>
    </row>
    <row r="6" spans="1:15" ht="28.5" x14ac:dyDescent="0.45">
      <c r="A6">
        <v>3</v>
      </c>
      <c r="B6" s="3" t="s">
        <v>13</v>
      </c>
      <c r="C6" s="3" t="s">
        <v>27</v>
      </c>
      <c r="D6" s="3" t="s">
        <v>31</v>
      </c>
      <c r="E6" s="2">
        <v>71</v>
      </c>
      <c r="F6" s="2">
        <v>73</v>
      </c>
      <c r="G6" s="2">
        <v>72</v>
      </c>
      <c r="H6" s="2">
        <v>68</v>
      </c>
      <c r="I6" s="2">
        <v>70</v>
      </c>
      <c r="J6" s="2">
        <f t="shared" si="0"/>
        <v>354</v>
      </c>
      <c r="K6" s="2">
        <f t="shared" ref="K6:K10" si="5">MIN(E6:J6)</f>
        <v>68</v>
      </c>
      <c r="L6" s="2">
        <f t="shared" si="1"/>
        <v>354</v>
      </c>
      <c r="M6" s="2">
        <f t="shared" si="2"/>
        <v>70.8</v>
      </c>
      <c r="N6" t="str">
        <f t="shared" si="3"/>
        <v>C</v>
      </c>
      <c r="O6" t="str">
        <f t="shared" si="4"/>
        <v>PASS</v>
      </c>
    </row>
    <row r="7" spans="1:15" ht="28.5" x14ac:dyDescent="0.45">
      <c r="A7">
        <v>4</v>
      </c>
      <c r="B7" s="3" t="s">
        <v>14</v>
      </c>
      <c r="C7" s="3" t="s">
        <v>24</v>
      </c>
      <c r="D7" s="3" t="s">
        <v>32</v>
      </c>
      <c r="E7" s="2">
        <v>71</v>
      </c>
      <c r="F7" s="2">
        <v>77</v>
      </c>
      <c r="G7" s="2">
        <v>75</v>
      </c>
      <c r="H7" s="2">
        <v>68</v>
      </c>
      <c r="I7" s="2">
        <v>75</v>
      </c>
      <c r="J7" s="2">
        <f t="shared" si="0"/>
        <v>366</v>
      </c>
      <c r="K7" s="2">
        <f t="shared" si="5"/>
        <v>68</v>
      </c>
      <c r="L7" s="2">
        <f t="shared" si="1"/>
        <v>366</v>
      </c>
      <c r="M7" s="2">
        <f t="shared" si="2"/>
        <v>73.2</v>
      </c>
      <c r="N7" t="str">
        <f t="shared" si="3"/>
        <v>C</v>
      </c>
      <c r="O7" t="str">
        <f t="shared" si="4"/>
        <v>PASS</v>
      </c>
    </row>
    <row r="8" spans="1:15" ht="28.5" x14ac:dyDescent="0.45">
      <c r="A8">
        <v>5</v>
      </c>
      <c r="B8" s="3" t="s">
        <v>18</v>
      </c>
      <c r="C8" s="3" t="s">
        <v>22</v>
      </c>
      <c r="D8" s="3" t="s">
        <v>33</v>
      </c>
      <c r="E8" s="2">
        <v>74</v>
      </c>
      <c r="F8" s="2">
        <v>75</v>
      </c>
      <c r="G8" s="2">
        <v>72</v>
      </c>
      <c r="H8" s="2">
        <v>66</v>
      </c>
      <c r="I8" s="2">
        <v>70</v>
      </c>
      <c r="J8" s="2">
        <f t="shared" si="0"/>
        <v>357</v>
      </c>
      <c r="K8" s="2">
        <f t="shared" si="5"/>
        <v>66</v>
      </c>
      <c r="L8" s="2">
        <f t="shared" si="1"/>
        <v>357</v>
      </c>
      <c r="M8" s="2">
        <f t="shared" si="2"/>
        <v>71.400000000000006</v>
      </c>
      <c r="N8" t="str">
        <f t="shared" si="3"/>
        <v>C</v>
      </c>
      <c r="O8" t="str">
        <f t="shared" si="4"/>
        <v>PASS</v>
      </c>
    </row>
    <row r="9" spans="1:15" ht="28.5" x14ac:dyDescent="0.45">
      <c r="A9">
        <v>6</v>
      </c>
      <c r="B9" s="3" t="s">
        <v>15</v>
      </c>
      <c r="C9" s="3" t="s">
        <v>25</v>
      </c>
      <c r="D9" s="3" t="s">
        <v>34</v>
      </c>
      <c r="E9" s="2">
        <v>70</v>
      </c>
      <c r="F9" s="2">
        <v>66</v>
      </c>
      <c r="G9" s="2">
        <v>71</v>
      </c>
      <c r="H9" s="2">
        <v>77</v>
      </c>
      <c r="I9" s="2">
        <v>74</v>
      </c>
      <c r="J9" s="2">
        <f t="shared" si="0"/>
        <v>358</v>
      </c>
      <c r="K9" s="2">
        <f t="shared" si="5"/>
        <v>66</v>
      </c>
      <c r="L9" s="2">
        <f t="shared" si="1"/>
        <v>358</v>
      </c>
      <c r="M9" s="2">
        <f t="shared" si="2"/>
        <v>71.599999999999994</v>
      </c>
      <c r="N9" t="str">
        <f t="shared" si="3"/>
        <v>C</v>
      </c>
      <c r="O9" t="str">
        <f t="shared" si="4"/>
        <v>PASS</v>
      </c>
    </row>
    <row r="10" spans="1:15" ht="28.5" x14ac:dyDescent="0.45">
      <c r="A10">
        <v>7</v>
      </c>
      <c r="B10" s="3" t="s">
        <v>16</v>
      </c>
      <c r="C10" s="3" t="s">
        <v>26</v>
      </c>
      <c r="D10" s="3" t="s">
        <v>35</v>
      </c>
      <c r="E10" s="2">
        <v>70</v>
      </c>
      <c r="F10" s="2">
        <v>77</v>
      </c>
      <c r="G10" s="2">
        <v>74</v>
      </c>
      <c r="H10" s="2">
        <v>67</v>
      </c>
      <c r="I10" s="2">
        <v>77</v>
      </c>
      <c r="J10" s="2">
        <f t="shared" si="0"/>
        <v>365</v>
      </c>
      <c r="K10" s="2">
        <f t="shared" si="5"/>
        <v>67</v>
      </c>
      <c r="L10" s="2">
        <f t="shared" si="1"/>
        <v>365</v>
      </c>
      <c r="M10" s="2">
        <f t="shared" si="2"/>
        <v>73</v>
      </c>
      <c r="N10" t="str">
        <f t="shared" si="3"/>
        <v>C</v>
      </c>
      <c r="O10" t="str">
        <f t="shared" si="4"/>
        <v>PASS</v>
      </c>
    </row>
  </sheetData>
  <mergeCells count="1">
    <mergeCell ref="A1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3381B-749A-4195-8B50-E1A6F9D8768D}">
  <dimension ref="B1:Y26"/>
  <sheetViews>
    <sheetView tabSelected="1" workbookViewId="0">
      <selection activeCell="N24" sqref="N24:O25"/>
    </sheetView>
  </sheetViews>
  <sheetFormatPr defaultRowHeight="15" x14ac:dyDescent="0.25"/>
  <cols>
    <col min="7" max="7" width="13.7109375" customWidth="1"/>
    <col min="8" max="8" width="14.42578125" customWidth="1"/>
    <col min="12" max="12" width="14.7109375" customWidth="1"/>
    <col min="13" max="13" width="18.5703125" customWidth="1"/>
    <col min="14" max="14" width="16" customWidth="1"/>
  </cols>
  <sheetData>
    <row r="1" spans="2:25" x14ac:dyDescent="0.25">
      <c r="G1" s="12" t="s">
        <v>49</v>
      </c>
      <c r="H1" s="13"/>
      <c r="I1" s="13"/>
      <c r="J1" s="13"/>
      <c r="K1" s="13"/>
      <c r="L1" s="13"/>
      <c r="M1" s="13"/>
      <c r="N1" s="13"/>
      <c r="O1" s="13"/>
      <c r="P1" s="13"/>
    </row>
    <row r="2" spans="2:25" x14ac:dyDescent="0.25"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2:25" x14ac:dyDescent="0.25"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2:25" ht="15" customHeight="1" x14ac:dyDescent="0.7">
      <c r="B4" s="8"/>
      <c r="G4" s="11" t="s">
        <v>36</v>
      </c>
      <c r="H4" s="11"/>
      <c r="I4" s="11"/>
      <c r="J4" s="11"/>
      <c r="K4" s="11"/>
      <c r="L4" s="11"/>
      <c r="M4" s="11"/>
      <c r="N4" s="11"/>
      <c r="O4" s="11"/>
      <c r="P4" s="11"/>
      <c r="Q4" s="7"/>
      <c r="R4" s="6"/>
      <c r="S4" s="6"/>
      <c r="T4" s="6"/>
      <c r="U4" s="6"/>
      <c r="V4" s="6"/>
      <c r="W4" s="6"/>
      <c r="X4" s="6"/>
      <c r="Y4" s="6"/>
    </row>
    <row r="5" spans="2:25" ht="15" customHeight="1" x14ac:dyDescent="0.25">
      <c r="G5" s="11"/>
      <c r="H5" s="11"/>
      <c r="I5" s="11"/>
      <c r="J5" s="11"/>
      <c r="K5" s="11"/>
      <c r="L5" s="11"/>
      <c r="M5" s="11"/>
      <c r="N5" s="11"/>
      <c r="O5" s="11"/>
      <c r="P5" s="11"/>
      <c r="Q5" s="6"/>
      <c r="R5" s="6"/>
      <c r="S5" s="6"/>
      <c r="T5" s="6"/>
      <c r="U5" s="6"/>
      <c r="V5" s="6"/>
      <c r="W5" s="6"/>
      <c r="X5" s="6"/>
      <c r="Y5" s="6"/>
    </row>
    <row r="6" spans="2:25" ht="15" customHeight="1" x14ac:dyDescent="0.25">
      <c r="G6" s="11"/>
      <c r="H6" s="11"/>
      <c r="I6" s="11"/>
      <c r="J6" s="11"/>
      <c r="K6" s="11"/>
      <c r="L6" s="11"/>
      <c r="M6" s="11"/>
      <c r="N6" s="11"/>
      <c r="O6" s="11"/>
      <c r="P6" s="11"/>
      <c r="Q6" s="6"/>
      <c r="R6" s="6"/>
      <c r="S6" s="6"/>
      <c r="T6" s="6"/>
      <c r="U6" s="6"/>
      <c r="V6" s="6"/>
      <c r="W6" s="6"/>
      <c r="X6" s="6"/>
      <c r="Y6" s="6"/>
    </row>
    <row r="7" spans="2:25" ht="15" customHeight="1" x14ac:dyDescent="0.25">
      <c r="G7" s="11"/>
      <c r="H7" s="11"/>
      <c r="I7" s="11"/>
      <c r="J7" s="11"/>
      <c r="K7" s="11"/>
      <c r="L7" s="11"/>
      <c r="M7" s="11"/>
      <c r="N7" s="11"/>
      <c r="O7" s="11"/>
      <c r="P7" s="11"/>
      <c r="Q7" s="6"/>
      <c r="R7" s="6"/>
      <c r="S7" s="6"/>
      <c r="T7" s="6"/>
      <c r="U7" s="6"/>
      <c r="V7" s="6"/>
      <c r="W7" s="6"/>
      <c r="X7" s="6"/>
      <c r="Y7" s="6"/>
    </row>
    <row r="10" spans="2:25" x14ac:dyDescent="0.25">
      <c r="G10" s="14" t="s">
        <v>39</v>
      </c>
      <c r="H10" s="14" t="str">
        <f>VLOOKUP(Sheet2!H11,Sheet1!A3:O10,2,0)</f>
        <v xml:space="preserve">jyoti </v>
      </c>
    </row>
    <row r="11" spans="2:25" x14ac:dyDescent="0.25">
      <c r="G11" s="14" t="s">
        <v>37</v>
      </c>
      <c r="H11" s="14">
        <v>2</v>
      </c>
    </row>
    <row r="12" spans="2:25" x14ac:dyDescent="0.25">
      <c r="G12" s="14" t="s">
        <v>21</v>
      </c>
      <c r="H12" s="14" t="str">
        <f>VLOOKUP(H11,Sheet1!A3:O10,3,0)</f>
        <v>RAMU</v>
      </c>
    </row>
    <row r="13" spans="2:25" x14ac:dyDescent="0.25">
      <c r="G13" s="14" t="s">
        <v>38</v>
      </c>
      <c r="H13" s="14" t="str">
        <f>VLOOKUP(H11,Sheet1!A3:O10,4,0)</f>
        <v>SANJANA</v>
      </c>
    </row>
    <row r="16" spans="2:25" ht="16.5" x14ac:dyDescent="0.3">
      <c r="I16" s="15" t="s">
        <v>40</v>
      </c>
      <c r="J16" s="15" t="s">
        <v>46</v>
      </c>
      <c r="L16" s="15" t="s">
        <v>50</v>
      </c>
      <c r="M16" s="15" t="s">
        <v>47</v>
      </c>
      <c r="N16" s="15" t="s">
        <v>19</v>
      </c>
      <c r="O16" s="15" t="s">
        <v>20</v>
      </c>
    </row>
    <row r="17" spans="8:15" ht="16.5" x14ac:dyDescent="0.3">
      <c r="I17" s="15" t="s">
        <v>41</v>
      </c>
      <c r="J17" s="15">
        <v>100</v>
      </c>
      <c r="L17" s="15">
        <v>33</v>
      </c>
      <c r="M17" s="15">
        <f>VLOOKUP(Sheet2!H11,Sheet1!A3:O10,5,0)</f>
        <v>69</v>
      </c>
      <c r="N17" s="15" t="str">
        <f>VLOOKUP(Sheet2!H11,Sheet1!A3:O11,14,0)</f>
        <v>D</v>
      </c>
      <c r="O17" s="15" t="str">
        <f>VLOOKUP(H11,Sheet1!A3:O11,15,0)</f>
        <v>PASS</v>
      </c>
    </row>
    <row r="18" spans="8:15" ht="16.5" x14ac:dyDescent="0.3">
      <c r="I18" s="15" t="s">
        <v>42</v>
      </c>
      <c r="J18" s="15">
        <v>100</v>
      </c>
      <c r="L18" s="15">
        <v>33</v>
      </c>
      <c r="M18" s="15">
        <f>VLOOKUP(H11,Sheet1!A3:O10,6,0)</f>
        <v>72</v>
      </c>
      <c r="N18" s="15" t="str">
        <f>VLOOKUP(H11,Sheet1!A3:O10,14,0)</f>
        <v>D</v>
      </c>
      <c r="O18" s="15" t="str">
        <f>VLOOKUP(H11,Sheet1!A3:O10,15,0)</f>
        <v>PASS</v>
      </c>
    </row>
    <row r="19" spans="8:15" ht="16.5" x14ac:dyDescent="0.3">
      <c r="I19" s="15" t="s">
        <v>43</v>
      </c>
      <c r="J19" s="15">
        <v>100</v>
      </c>
      <c r="L19" s="15">
        <v>33</v>
      </c>
      <c r="M19" s="15">
        <f>VLOOKUP(H11,Sheet1!A3:O10,7)</f>
        <v>68</v>
      </c>
      <c r="N19" s="15" t="str">
        <f>VLOOKUP(H11,Sheet1!A3:O10,14,0)</f>
        <v>D</v>
      </c>
      <c r="O19" s="15" t="str">
        <f>VLOOKUP(H11,Sheet1!A3:O10,15,0)</f>
        <v>PASS</v>
      </c>
    </row>
    <row r="20" spans="8:15" ht="16.5" x14ac:dyDescent="0.3">
      <c r="I20" s="15" t="s">
        <v>44</v>
      </c>
      <c r="J20" s="15">
        <v>100</v>
      </c>
      <c r="L20" s="15">
        <v>33</v>
      </c>
      <c r="M20" s="15">
        <f>VLOOKUP(H11,Sheet1!A3:P10,8,0)</f>
        <v>68</v>
      </c>
      <c r="N20" s="15" t="str">
        <f>VLOOKUP(H11,Sheet1!A3:P10,14,0)</f>
        <v>D</v>
      </c>
      <c r="O20" s="15" t="str">
        <f>VLOOKUP(H11,Sheet1!A3:P10,15,0)</f>
        <v>PASS</v>
      </c>
    </row>
    <row r="21" spans="8:15" ht="16.5" x14ac:dyDescent="0.3">
      <c r="I21" s="15" t="s">
        <v>45</v>
      </c>
      <c r="J21" s="15">
        <v>100</v>
      </c>
      <c r="L21" s="15">
        <v>33</v>
      </c>
      <c r="M21" s="15">
        <f>VLOOKUP(H11,Sheet1!A3:O10,9,0)</f>
        <v>72</v>
      </c>
      <c r="N21" s="15" t="str">
        <f>VLOOKUP(H11,Sheet1!A3:O11,14,0)</f>
        <v>D</v>
      </c>
      <c r="O21" s="15" t="str">
        <f>VLOOKUP(H11,Sheet1!A3:O10,15,0)</f>
        <v>PASS</v>
      </c>
    </row>
    <row r="24" spans="8:15" ht="16.5" x14ac:dyDescent="0.3">
      <c r="N24" s="15" t="s">
        <v>46</v>
      </c>
      <c r="O24" s="15">
        <v>500</v>
      </c>
    </row>
    <row r="25" spans="8:15" ht="16.5" x14ac:dyDescent="0.3">
      <c r="H25" s="15" t="s">
        <v>48</v>
      </c>
      <c r="I25" s="15" t="str">
        <f>VLOOKUP(H11,Sheet1!A3:O10,15,0)</f>
        <v>PASS</v>
      </c>
      <c r="N25" s="15" t="s">
        <v>50</v>
      </c>
      <c r="O25" s="15">
        <f>SUM(L17:L21)</f>
        <v>165</v>
      </c>
    </row>
    <row r="26" spans="8:15" ht="16.5" x14ac:dyDescent="0.3">
      <c r="H26" s="15" t="s">
        <v>51</v>
      </c>
      <c r="I26" s="15">
        <f>SUM(M17:M21)</f>
        <v>349</v>
      </c>
    </row>
  </sheetData>
  <mergeCells count="2">
    <mergeCell ref="G4:P7"/>
    <mergeCell ref="G1:P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D9830E-89A6-401F-ADEE-437D69A1592B}">
          <x14:formula1>
            <xm:f>Sheet1!$A$4:$A$10</xm:f>
          </x14:formula1>
          <xm:sqref>H11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Literacyindia</dc:creator>
  <cp:lastModifiedBy>Literacyindia</cp:lastModifiedBy>
  <dcterms:created xsi:type="dcterms:W3CDTF">2024-05-27T11:09:06Z</dcterms:created>
  <dcterms:modified xsi:type="dcterms:W3CDTF">2024-06-03T11:23:06Z</dcterms:modified>
</cp:coreProperties>
</file>