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439d6f7df50c2420/Desktop/"/>
    </mc:Choice>
  </mc:AlternateContent>
  <xr:revisionPtr revIDLastSave="0" documentId="14_{5A0119EC-EA57-4276-8D19-20BBF15E29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P16" i="1"/>
  <c r="P11" i="1"/>
  <c r="P6" i="1"/>
  <c r="M10" i="1"/>
  <c r="M11" i="1"/>
  <c r="P10" i="1" s="1"/>
  <c r="P15" i="1"/>
  <c r="P4" i="1"/>
  <c r="L11" i="1"/>
  <c r="L10" i="1"/>
  <c r="D11" i="1"/>
  <c r="D10" i="1"/>
  <c r="D6" i="1"/>
  <c r="D5" i="1"/>
</calcChain>
</file>

<file path=xl/sharedStrings.xml><?xml version="1.0" encoding="utf-8"?>
<sst xmlns="http://schemas.openxmlformats.org/spreadsheetml/2006/main" count="122" uniqueCount="33">
  <si>
    <t>Observed</t>
  </si>
  <si>
    <t>Estimated</t>
  </si>
  <si>
    <t>Chi square points</t>
  </si>
  <si>
    <t>Accident Impact</t>
  </si>
  <si>
    <t>Fatal</t>
  </si>
  <si>
    <t>Serious</t>
  </si>
  <si>
    <t>Slight</t>
  </si>
  <si>
    <t>Total</t>
  </si>
  <si>
    <t>Gender</t>
  </si>
  <si>
    <t>chi square</t>
  </si>
  <si>
    <t>Male</t>
  </si>
  <si>
    <t>Female</t>
  </si>
  <si>
    <t>P-Value</t>
  </si>
  <si>
    <t>total</t>
  </si>
  <si>
    <t>Road Condition</t>
  </si>
  <si>
    <t>Good</t>
  </si>
  <si>
    <t>Bad</t>
  </si>
  <si>
    <t>P value</t>
  </si>
  <si>
    <t>Time</t>
  </si>
  <si>
    <t>Daytime</t>
  </si>
  <si>
    <t>Nightime</t>
  </si>
  <si>
    <t>critical value of chi square</t>
  </si>
  <si>
    <t>https://www.wallstreetmojo.com/chi-square-test-in-excel/</t>
  </si>
  <si>
    <t>Relative Risk</t>
  </si>
  <si>
    <t>Odds Ratio</t>
  </si>
  <si>
    <t>95% Confidence Interval for Odds ratio</t>
  </si>
  <si>
    <t>Fatal/</t>
  </si>
  <si>
    <t>Fatal/serious</t>
  </si>
  <si>
    <t>Fatal/Serious</t>
  </si>
  <si>
    <t xml:space="preserve">Degree of freedom </t>
  </si>
  <si>
    <t>1.63-1.91</t>
  </si>
  <si>
    <t>0.92-1.09</t>
  </si>
  <si>
    <t>0.71-0.83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</si>
</sst>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263238"/>
      <name val="Roboto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vertical="center"/>
    </xf>
    <xf numFmtId="0" fontId="2" fillId="0" borderId="1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11" fontId="1" fillId="0" borderId="0" xfId="0" applyNumberFormat="1" applyFont="1" applyBorder="1" applyAlignment="1">
      <alignment horizontal="right" wrapText="1"/>
    </xf>
    <xf numFmtId="0" fontId="4" fillId="0" borderId="0" xfId="1" applyBorder="1"/>
    <xf numFmtId="0" fontId="2" fillId="0" borderId="14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1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0" borderId="14" xfId="0" applyFont="1" applyFill="1" applyBorder="1" applyAlignment="1">
      <alignment horizontal="right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mojo.com/chi-square-test-in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2" workbookViewId="0">
      <selection activeCell="E30" sqref="E30:H33"/>
    </sheetView>
  </sheetViews>
  <sheetFormatPr defaultRowHeight="14.4" x14ac:dyDescent="0.3"/>
  <cols>
    <col min="1" max="1" width="15.33203125" customWidth="1"/>
    <col min="2" max="2" width="26.5546875" customWidth="1"/>
    <col min="3" max="3" width="16.88671875" customWidth="1"/>
    <col min="4" max="4" width="39.21875" customWidth="1"/>
    <col min="5" max="5" width="14.88671875" customWidth="1"/>
    <col min="6" max="6" width="14.6640625" customWidth="1"/>
    <col min="7" max="7" width="11.6640625" customWidth="1"/>
    <col min="8" max="8" width="16.21875" customWidth="1"/>
    <col min="11" max="11" width="28.33203125" customWidth="1"/>
    <col min="12" max="12" width="13.21875" customWidth="1"/>
    <col min="16" max="16" width="16.88671875" customWidth="1"/>
  </cols>
  <sheetData>
    <row r="1" spans="1:24" ht="15" thickBot="1" x14ac:dyDescent="0.35">
      <c r="A1" s="1" t="s">
        <v>0</v>
      </c>
      <c r="B1" s="22"/>
      <c r="C1" s="22"/>
      <c r="D1" s="22"/>
      <c r="E1" s="22"/>
      <c r="F1" s="23" t="s">
        <v>1</v>
      </c>
      <c r="G1" s="22"/>
      <c r="H1" s="22"/>
      <c r="I1" s="22"/>
      <c r="J1" s="22"/>
      <c r="K1" s="24"/>
      <c r="L1" s="22"/>
      <c r="M1" s="22"/>
      <c r="N1" s="22"/>
      <c r="O1" s="22"/>
      <c r="P1" s="22"/>
      <c r="Q1" s="22"/>
      <c r="R1" s="22"/>
      <c r="S1" s="22"/>
      <c r="T1" s="22"/>
    </row>
    <row r="2" spans="1:24" ht="15" thickBot="1" x14ac:dyDescent="0.35">
      <c r="A2" s="19"/>
      <c r="B2" s="26" t="s">
        <v>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8"/>
      <c r="W2" s="28"/>
      <c r="X2" s="28"/>
    </row>
    <row r="3" spans="1:24" x14ac:dyDescent="0.3">
      <c r="A3" s="37"/>
      <c r="B3" s="26" t="s">
        <v>27</v>
      </c>
      <c r="C3" s="26" t="s">
        <v>6</v>
      </c>
      <c r="D3" s="26" t="s">
        <v>7</v>
      </c>
      <c r="E3" s="27"/>
      <c r="F3" s="33"/>
      <c r="I3" s="27"/>
      <c r="J3" s="27"/>
      <c r="K3" s="27"/>
      <c r="N3" s="27"/>
      <c r="O3" s="27"/>
      <c r="P3" s="27"/>
      <c r="Q3" s="27"/>
      <c r="R3" s="27"/>
      <c r="S3" s="27"/>
      <c r="T3" s="27"/>
      <c r="U3" s="28"/>
      <c r="V3" s="28"/>
      <c r="W3" s="28"/>
      <c r="X3" s="28"/>
    </row>
    <row r="4" spans="1:24" ht="28.8" x14ac:dyDescent="0.3">
      <c r="A4" s="35" t="s">
        <v>8</v>
      </c>
      <c r="B4" s="33"/>
      <c r="C4" s="33"/>
      <c r="D4" s="33"/>
      <c r="E4" s="27"/>
      <c r="F4" s="35" t="s">
        <v>8</v>
      </c>
      <c r="G4" s="35" t="s">
        <v>27</v>
      </c>
      <c r="H4" s="35" t="s">
        <v>6</v>
      </c>
      <c r="I4" s="27"/>
      <c r="J4" s="27"/>
      <c r="K4" s="29" t="s">
        <v>8</v>
      </c>
      <c r="L4" s="26" t="s">
        <v>28</v>
      </c>
      <c r="M4" s="26" t="s">
        <v>6</v>
      </c>
      <c r="N4" s="27"/>
      <c r="O4" s="26" t="s">
        <v>9</v>
      </c>
      <c r="P4" s="30">
        <f>SUM(L5:M6)</f>
        <v>194.788591024021</v>
      </c>
      <c r="Q4" s="27"/>
      <c r="R4" s="27"/>
      <c r="S4" s="27"/>
      <c r="T4" s="27"/>
      <c r="U4" s="28"/>
      <c r="V4" s="28"/>
      <c r="W4" s="28"/>
      <c r="X4" s="28"/>
    </row>
    <row r="5" spans="1:24" x14ac:dyDescent="0.3">
      <c r="A5" s="34" t="s">
        <v>10</v>
      </c>
      <c r="B5" s="36">
        <v>2234</v>
      </c>
      <c r="C5" s="36">
        <v>12825</v>
      </c>
      <c r="D5" s="36">
        <f>SUM(B5:C5)</f>
        <v>15059</v>
      </c>
      <c r="E5" s="27"/>
      <c r="F5" s="34" t="s">
        <v>10</v>
      </c>
      <c r="G5" s="36">
        <v>1871.13</v>
      </c>
      <c r="H5" s="36">
        <v>13187.86</v>
      </c>
      <c r="I5" s="27"/>
      <c r="J5" s="27"/>
      <c r="K5" s="26" t="s">
        <v>10</v>
      </c>
      <c r="L5" s="30">
        <v>70.371720243916727</v>
      </c>
      <c r="M5" s="30">
        <v>9.9839837244253751</v>
      </c>
      <c r="N5" s="27"/>
      <c r="O5" s="27"/>
      <c r="P5" s="27"/>
      <c r="Q5" s="27"/>
      <c r="R5" s="27"/>
      <c r="S5" s="27"/>
      <c r="T5" s="27"/>
      <c r="U5" s="28"/>
      <c r="V5" s="28"/>
      <c r="W5" s="28"/>
      <c r="X5" s="28"/>
    </row>
    <row r="6" spans="1:24" x14ac:dyDescent="0.3">
      <c r="A6" s="34" t="s">
        <v>11</v>
      </c>
      <c r="B6" s="36">
        <v>951</v>
      </c>
      <c r="C6" s="36">
        <v>9623</v>
      </c>
      <c r="D6" s="36">
        <f>SUM(B6:C6)</f>
        <v>10574</v>
      </c>
      <c r="E6" s="27"/>
      <c r="F6" s="34" t="s">
        <v>11</v>
      </c>
      <c r="G6" s="36">
        <v>1313.86</v>
      </c>
      <c r="H6" s="36">
        <v>9260.14</v>
      </c>
      <c r="I6" s="27"/>
      <c r="J6" s="27"/>
      <c r="K6" s="26" t="s">
        <v>11</v>
      </c>
      <c r="L6" s="30">
        <v>100.2141625439544</v>
      </c>
      <c r="M6" s="30">
        <v>14.218724511724492</v>
      </c>
      <c r="N6" s="27"/>
      <c r="O6" s="26" t="s">
        <v>12</v>
      </c>
      <c r="P6" s="31">
        <f>CHITEST(B5:C6,G5:H6)</f>
        <v>2.8651775607299148E-44</v>
      </c>
      <c r="Q6" s="27"/>
      <c r="R6" s="27"/>
      <c r="S6" s="27"/>
      <c r="T6" s="27"/>
      <c r="U6" s="28"/>
      <c r="V6" s="28"/>
      <c r="W6" s="28"/>
      <c r="X6" s="28"/>
    </row>
    <row r="7" spans="1:24" x14ac:dyDescent="0.3">
      <c r="A7" s="34" t="s">
        <v>13</v>
      </c>
      <c r="B7" s="36">
        <v>3185</v>
      </c>
      <c r="C7" s="36">
        <v>22448</v>
      </c>
      <c r="D7" s="36">
        <v>25633</v>
      </c>
      <c r="E7" s="27"/>
      <c r="F7" s="27"/>
      <c r="G7" s="27"/>
      <c r="H7" s="27"/>
      <c r="I7" s="27"/>
      <c r="J7" s="27"/>
      <c r="K7" s="26" t="s">
        <v>13</v>
      </c>
      <c r="L7" s="30"/>
      <c r="M7" s="27"/>
      <c r="N7" s="27"/>
      <c r="O7" s="27"/>
      <c r="P7" s="27"/>
      <c r="Q7" s="27"/>
      <c r="R7" s="27"/>
      <c r="S7" s="27"/>
      <c r="T7" s="27"/>
      <c r="U7" s="28"/>
      <c r="V7" s="28"/>
      <c r="W7" s="28"/>
      <c r="X7" s="28"/>
    </row>
    <row r="8" spans="1:24" x14ac:dyDescent="0.3">
      <c r="A8" s="38"/>
      <c r="B8" s="27"/>
      <c r="C8" s="27"/>
      <c r="D8" s="27"/>
      <c r="E8" s="27"/>
      <c r="F8" s="28"/>
      <c r="G8" s="28"/>
      <c r="H8" s="28"/>
      <c r="I8" s="27"/>
      <c r="J8" s="27"/>
      <c r="K8" s="27"/>
      <c r="L8" s="30"/>
      <c r="M8" s="27"/>
      <c r="N8" s="27"/>
      <c r="O8" s="27"/>
      <c r="P8" s="27"/>
      <c r="Q8" s="27"/>
      <c r="R8" s="27"/>
      <c r="S8" s="27"/>
      <c r="T8" s="27"/>
      <c r="U8" s="28"/>
      <c r="V8" s="28"/>
      <c r="W8" s="28"/>
      <c r="X8" s="28"/>
    </row>
    <row r="9" spans="1:24" x14ac:dyDescent="0.3">
      <c r="A9" s="35" t="s">
        <v>14</v>
      </c>
      <c r="B9" s="34" t="s">
        <v>27</v>
      </c>
      <c r="C9" s="34" t="s">
        <v>6</v>
      </c>
      <c r="D9" s="34" t="s">
        <v>7</v>
      </c>
      <c r="E9" s="27"/>
      <c r="F9" s="35" t="s">
        <v>14</v>
      </c>
      <c r="G9" s="35" t="s">
        <v>27</v>
      </c>
      <c r="H9" s="35" t="s">
        <v>6</v>
      </c>
      <c r="I9" s="27"/>
      <c r="J9" s="27"/>
      <c r="K9" s="29" t="s">
        <v>14</v>
      </c>
      <c r="L9" s="26" t="s">
        <v>28</v>
      </c>
      <c r="M9" s="26" t="s">
        <v>6</v>
      </c>
      <c r="N9" s="27"/>
      <c r="O9" s="27"/>
      <c r="P9" s="27"/>
      <c r="Q9" s="27"/>
      <c r="R9" s="27"/>
      <c r="S9" s="27"/>
      <c r="T9" s="27"/>
      <c r="U9" s="28"/>
      <c r="V9" s="28"/>
      <c r="W9" s="28"/>
      <c r="X9" s="28"/>
    </row>
    <row r="10" spans="1:24" ht="28.8" x14ac:dyDescent="0.3">
      <c r="A10" s="34" t="s">
        <v>15</v>
      </c>
      <c r="B10" s="36">
        <v>2363</v>
      </c>
      <c r="C10" s="36">
        <v>16662</v>
      </c>
      <c r="D10" s="36">
        <f>SUM(B10:C10)</f>
        <v>19025</v>
      </c>
      <c r="E10" s="27"/>
      <c r="F10" s="34" t="s">
        <v>15</v>
      </c>
      <c r="G10" s="36">
        <v>2363.9299999999998</v>
      </c>
      <c r="H10" s="36">
        <v>16661.07</v>
      </c>
      <c r="I10" s="27"/>
      <c r="J10" s="27"/>
      <c r="K10" s="26" t="s">
        <v>15</v>
      </c>
      <c r="L10" s="30">
        <f>((B10-G10)^2/G10)</f>
        <v>3.6587377798822111E-4</v>
      </c>
      <c r="M10" s="30">
        <f>((C10-H10)^2/H10)</f>
        <v>5.1911431858850687E-5</v>
      </c>
      <c r="N10" s="27"/>
      <c r="O10" s="26" t="s">
        <v>9</v>
      </c>
      <c r="P10" s="30">
        <f>SUM(L10:M11)</f>
        <v>1.6206242572950021E-3</v>
      </c>
      <c r="Q10" s="27"/>
      <c r="R10" s="27"/>
      <c r="S10" s="27"/>
      <c r="T10" s="27"/>
      <c r="U10" s="28"/>
      <c r="V10" s="28"/>
      <c r="W10" s="28"/>
      <c r="X10" s="28"/>
    </row>
    <row r="11" spans="1:24" x14ac:dyDescent="0.3">
      <c r="A11" s="34" t="s">
        <v>16</v>
      </c>
      <c r="B11" s="36">
        <v>822</v>
      </c>
      <c r="C11" s="36">
        <v>5786</v>
      </c>
      <c r="D11" s="36">
        <f>SUM(B11:C11)</f>
        <v>6608</v>
      </c>
      <c r="E11" s="27"/>
      <c r="F11" s="34" t="s">
        <v>16</v>
      </c>
      <c r="G11" s="36">
        <v>821.07</v>
      </c>
      <c r="H11" s="36">
        <v>5786.93</v>
      </c>
      <c r="I11" s="27"/>
      <c r="J11" s="27"/>
      <c r="K11" s="26" t="s">
        <v>16</v>
      </c>
      <c r="L11" s="30">
        <f>((B11-G11)^2/G11)</f>
        <v>1.053381563082206E-3</v>
      </c>
      <c r="M11" s="30">
        <f>((C11-H11)^2/H11)</f>
        <v>1.4945748436572437E-4</v>
      </c>
      <c r="N11" s="27"/>
      <c r="O11" s="26" t="s">
        <v>17</v>
      </c>
      <c r="P11" s="27">
        <f>CHITEST(B10:C11,G10:H11)</f>
        <v>0.96788825273829127</v>
      </c>
      <c r="Q11" s="27"/>
      <c r="R11" s="27"/>
      <c r="S11" s="27"/>
      <c r="T11" s="27"/>
      <c r="U11" s="28"/>
      <c r="V11" s="28"/>
      <c r="W11" s="28"/>
      <c r="X11" s="28"/>
    </row>
    <row r="12" spans="1:24" x14ac:dyDescent="0.3">
      <c r="A12" s="34" t="s">
        <v>13</v>
      </c>
      <c r="B12" s="36">
        <v>3185</v>
      </c>
      <c r="C12" s="36">
        <v>22448</v>
      </c>
      <c r="D12" s="36">
        <v>25633</v>
      </c>
      <c r="E12" s="27"/>
      <c r="F12" s="27"/>
      <c r="G12" s="27"/>
      <c r="H12" s="27"/>
      <c r="I12" s="27"/>
      <c r="J12" s="27"/>
      <c r="K12" s="26" t="s">
        <v>13</v>
      </c>
      <c r="L12" s="27"/>
      <c r="M12" s="27"/>
      <c r="N12" s="27"/>
      <c r="O12" s="27"/>
      <c r="Q12" s="27"/>
      <c r="R12" s="27"/>
      <c r="S12" s="27"/>
      <c r="T12" s="27"/>
      <c r="U12" s="28"/>
      <c r="V12" s="28"/>
      <c r="W12" s="28"/>
      <c r="X12" s="28"/>
    </row>
    <row r="13" spans="1:24" x14ac:dyDescent="0.3">
      <c r="A13" s="38"/>
      <c r="B13" s="27"/>
      <c r="C13" s="27"/>
      <c r="D13" s="27"/>
      <c r="E13" s="27"/>
      <c r="F13" s="28"/>
      <c r="G13" s="28"/>
      <c r="H13" s="28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28"/>
      <c r="W13" s="28"/>
      <c r="X13" s="28"/>
    </row>
    <row r="14" spans="1:24" x14ac:dyDescent="0.3">
      <c r="A14" s="35" t="s">
        <v>18</v>
      </c>
      <c r="B14" s="33"/>
      <c r="C14" s="33"/>
      <c r="D14" s="33"/>
      <c r="E14" s="27"/>
      <c r="F14" s="35" t="s">
        <v>18</v>
      </c>
      <c r="G14" s="35" t="s">
        <v>27</v>
      </c>
      <c r="H14" s="35" t="s">
        <v>6</v>
      </c>
      <c r="I14" s="27"/>
      <c r="J14" s="27"/>
      <c r="K14" s="29" t="s">
        <v>18</v>
      </c>
      <c r="L14" s="26" t="s">
        <v>28</v>
      </c>
      <c r="M14" s="26" t="s">
        <v>6</v>
      </c>
      <c r="N14" s="27"/>
      <c r="O14" s="27"/>
      <c r="P14" s="27"/>
      <c r="Q14" s="27"/>
      <c r="R14" s="27"/>
      <c r="S14" s="27"/>
      <c r="T14" s="27"/>
      <c r="U14" s="28"/>
      <c r="V14" s="28"/>
      <c r="W14" s="28"/>
      <c r="X14" s="28"/>
    </row>
    <row r="15" spans="1:24" ht="28.8" x14ac:dyDescent="0.3">
      <c r="A15" s="34" t="s">
        <v>19</v>
      </c>
      <c r="B15" s="36">
        <v>2056</v>
      </c>
      <c r="C15" s="36">
        <v>15789</v>
      </c>
      <c r="D15" s="36">
        <v>17845</v>
      </c>
      <c r="E15" s="27"/>
      <c r="F15" s="34" t="s">
        <v>19</v>
      </c>
      <c r="G15" s="36">
        <v>2217.31</v>
      </c>
      <c r="H15" s="36">
        <v>15627.69</v>
      </c>
      <c r="I15" s="27"/>
      <c r="J15" s="27"/>
      <c r="K15" s="26" t="s">
        <v>19</v>
      </c>
      <c r="L15" s="30">
        <v>11.74</v>
      </c>
      <c r="M15" s="30">
        <v>1.67</v>
      </c>
      <c r="N15" s="27"/>
      <c r="O15" s="26" t="s">
        <v>9</v>
      </c>
      <c r="P15" s="30">
        <f>SUM(L15:M16)</f>
        <v>44.12</v>
      </c>
      <c r="Q15" s="27"/>
      <c r="R15" s="27"/>
      <c r="S15" s="27"/>
      <c r="T15" s="27"/>
      <c r="U15" s="28"/>
      <c r="V15" s="28"/>
      <c r="W15" s="28"/>
      <c r="X15" s="28"/>
    </row>
    <row r="16" spans="1:24" x14ac:dyDescent="0.3">
      <c r="A16" s="34" t="s">
        <v>20</v>
      </c>
      <c r="B16" s="36">
        <v>1129</v>
      </c>
      <c r="C16" s="40">
        <v>6659</v>
      </c>
      <c r="D16" s="36">
        <v>7788</v>
      </c>
      <c r="E16" s="27"/>
      <c r="F16" s="34" t="s">
        <v>20</v>
      </c>
      <c r="G16" s="36">
        <v>967.69</v>
      </c>
      <c r="H16" s="36">
        <v>6820.31</v>
      </c>
      <c r="I16" s="27"/>
      <c r="J16" s="27"/>
      <c r="K16" s="26" t="s">
        <v>20</v>
      </c>
      <c r="L16" s="30">
        <v>26.89</v>
      </c>
      <c r="M16" s="30">
        <v>3.82</v>
      </c>
      <c r="N16" s="27"/>
      <c r="O16" s="26" t="s">
        <v>17</v>
      </c>
      <c r="P16" s="30">
        <f>CHITEST(B15:C16,G15:H16)</f>
        <v>3.1117113640569628E-11</v>
      </c>
      <c r="Q16" s="27"/>
      <c r="R16" s="27"/>
      <c r="S16" s="27"/>
      <c r="T16" s="27"/>
      <c r="U16" s="28"/>
      <c r="V16" s="28"/>
      <c r="W16" s="28"/>
      <c r="X16" s="28"/>
    </row>
    <row r="17" spans="1:24" x14ac:dyDescent="0.3">
      <c r="A17" s="33"/>
      <c r="B17" s="36">
        <v>3185</v>
      </c>
      <c r="C17" s="36">
        <v>22448</v>
      </c>
      <c r="D17" s="36">
        <v>25633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8"/>
      <c r="V17" s="28"/>
      <c r="W17" s="28"/>
      <c r="X17" s="28"/>
    </row>
    <row r="18" spans="1:24" ht="15" thickBot="1" x14ac:dyDescent="0.35">
      <c r="A18" s="39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  <c r="V18" s="28"/>
      <c r="W18" s="28"/>
      <c r="X18" s="28"/>
    </row>
    <row r="19" spans="1:24" ht="27.6" thickBot="1" x14ac:dyDescent="0.35">
      <c r="A19" s="21" t="s">
        <v>29</v>
      </c>
      <c r="B19" s="27">
        <v>1</v>
      </c>
      <c r="C19" s="27"/>
      <c r="D19" s="27"/>
      <c r="E19" s="27"/>
      <c r="F19" s="27"/>
      <c r="G19" s="27"/>
      <c r="H19" s="32" t="s">
        <v>22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8"/>
      <c r="V19" s="28"/>
      <c r="W19" s="28"/>
      <c r="X19" s="28"/>
    </row>
    <row r="20" spans="1:24" ht="29.4" thickBot="1" x14ac:dyDescent="0.35">
      <c r="A20" s="20" t="s">
        <v>21</v>
      </c>
      <c r="B20" s="30">
        <f>_xlfn.CHISQ.INV.RT(0.05,1)</f>
        <v>3.8414588206941236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8"/>
      <c r="V20" s="28"/>
      <c r="W20" s="28"/>
      <c r="X20" s="28"/>
    </row>
    <row r="21" spans="1:24" ht="15" thickBot="1" x14ac:dyDescent="0.35">
      <c r="A21" s="2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8"/>
      <c r="V21" s="28"/>
      <c r="W21" s="28"/>
      <c r="X21" s="28"/>
    </row>
    <row r="22" spans="1:24" ht="15" thickBo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4" ht="15" thickBo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4" ht="15" thickBo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4" ht="15" thickBot="1" x14ac:dyDescent="0.35"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4" ht="15" thickBot="1" x14ac:dyDescent="0.35"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4" ht="15" thickBot="1" x14ac:dyDescent="0.35">
      <c r="A27" s="3"/>
      <c r="B27" s="3"/>
      <c r="C27" s="43"/>
      <c r="D27" s="4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4" ht="15" thickBo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4" ht="15" thickBot="1" x14ac:dyDescent="0.35">
      <c r="A29" s="3"/>
      <c r="B29" s="3"/>
      <c r="C29" s="3"/>
      <c r="D29" s="3"/>
      <c r="E29" s="22"/>
      <c r="F29" s="22"/>
      <c r="G29" s="22"/>
      <c r="H29" s="2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4" ht="40.799999999999997" thickBot="1" x14ac:dyDescent="0.35">
      <c r="A30" s="3"/>
      <c r="B30" s="3"/>
      <c r="C30" s="3"/>
      <c r="D30" s="21"/>
      <c r="E30" s="33"/>
      <c r="F30" s="41" t="s">
        <v>23</v>
      </c>
      <c r="G30" s="41" t="s">
        <v>24</v>
      </c>
      <c r="H30" s="41" t="s">
        <v>25</v>
      </c>
      <c r="I30" s="4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4" ht="15" thickBot="1" x14ac:dyDescent="0.35">
      <c r="A31" s="3"/>
      <c r="B31" s="3"/>
      <c r="C31" s="3"/>
      <c r="D31" s="21"/>
      <c r="E31" s="41" t="s">
        <v>8</v>
      </c>
      <c r="F31" s="33">
        <v>1.65</v>
      </c>
      <c r="G31" s="33">
        <v>1.76</v>
      </c>
      <c r="H31" s="46" t="s">
        <v>30</v>
      </c>
      <c r="I31" s="4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4" ht="15" thickBot="1" x14ac:dyDescent="0.35">
      <c r="A32" s="3"/>
      <c r="B32" s="3"/>
      <c r="C32" s="3"/>
      <c r="D32" s="21"/>
      <c r="E32" s="41" t="s">
        <v>14</v>
      </c>
      <c r="F32" s="33">
        <v>1</v>
      </c>
      <c r="G32" s="33">
        <v>1</v>
      </c>
      <c r="H32" s="47" t="s">
        <v>31</v>
      </c>
      <c r="I32" s="4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thickBot="1" x14ac:dyDescent="0.35">
      <c r="A33" s="3"/>
      <c r="B33" s="3"/>
      <c r="C33" s="3"/>
      <c r="D33" s="21"/>
      <c r="E33" s="41" t="s">
        <v>18</v>
      </c>
      <c r="F33" s="33">
        <v>0.79</v>
      </c>
      <c r="G33" s="33">
        <v>0.77</v>
      </c>
      <c r="H33" s="47" t="s">
        <v>32</v>
      </c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thickBot="1" x14ac:dyDescent="0.35">
      <c r="A34" s="3"/>
      <c r="B34" s="3"/>
      <c r="C34" s="3"/>
      <c r="D34" s="3"/>
      <c r="E34" s="42"/>
      <c r="F34" s="25"/>
      <c r="G34" s="25"/>
      <c r="H34" s="2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thickBo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" thickBo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1">
    <mergeCell ref="C27:D27"/>
  </mergeCells>
  <hyperlinks>
    <hyperlink ref="H19" r:id="rId1" xr:uid="{C1498B62-A14C-40D1-A92D-F526CC37C4A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3ABA-C588-4F27-AC93-481A2360EE4F}">
  <dimension ref="A1:R21"/>
  <sheetViews>
    <sheetView topLeftCell="A4" workbookViewId="0">
      <selection activeCell="E21" sqref="E21"/>
    </sheetView>
  </sheetViews>
  <sheetFormatPr defaultRowHeight="14.4" x14ac:dyDescent="0.3"/>
  <sheetData>
    <row r="1" spans="1:18" ht="29.4" thickBot="1" x14ac:dyDescent="0.35">
      <c r="A1" s="1" t="s">
        <v>0</v>
      </c>
      <c r="B1" s="2"/>
      <c r="C1" s="2"/>
      <c r="D1" s="2"/>
      <c r="E1" s="2"/>
      <c r="F1" s="3"/>
      <c r="G1" s="4" t="s">
        <v>1</v>
      </c>
      <c r="H1" s="3"/>
      <c r="I1" s="3"/>
      <c r="J1" s="3"/>
      <c r="K1" s="3"/>
      <c r="L1" s="3"/>
      <c r="M1" s="5" t="s">
        <v>2</v>
      </c>
      <c r="N1" s="3"/>
      <c r="O1" s="3"/>
      <c r="P1" s="3"/>
      <c r="Q1" s="3"/>
      <c r="R1" s="3"/>
    </row>
    <row r="2" spans="1:18" ht="29.4" thickBot="1" x14ac:dyDescent="0.35">
      <c r="A2" s="6"/>
      <c r="B2" s="4" t="s">
        <v>3</v>
      </c>
      <c r="C2" s="3"/>
      <c r="D2" s="7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" thickBot="1" x14ac:dyDescent="0.35">
      <c r="A3" s="8"/>
      <c r="B3" s="1" t="s">
        <v>4</v>
      </c>
      <c r="C3" s="1" t="s">
        <v>5</v>
      </c>
      <c r="D3" s="9" t="s">
        <v>6</v>
      </c>
      <c r="E3" s="9" t="s">
        <v>7</v>
      </c>
      <c r="F3" s="7"/>
      <c r="G3" s="2"/>
      <c r="H3" s="1" t="s">
        <v>4</v>
      </c>
      <c r="I3" s="1" t="s">
        <v>5</v>
      </c>
      <c r="J3" s="9" t="s">
        <v>6</v>
      </c>
      <c r="K3" s="10"/>
      <c r="L3" s="7"/>
      <c r="M3" s="2"/>
      <c r="N3" s="1" t="s">
        <v>4</v>
      </c>
      <c r="O3" s="1" t="s">
        <v>5</v>
      </c>
      <c r="P3" s="1" t="s">
        <v>6</v>
      </c>
      <c r="Q3" s="3"/>
      <c r="R3" s="3"/>
    </row>
    <row r="4" spans="1:18" ht="29.4" thickBot="1" x14ac:dyDescent="0.35">
      <c r="A4" s="11" t="s">
        <v>8</v>
      </c>
      <c r="B4" s="3"/>
      <c r="C4" s="3"/>
      <c r="D4" s="7"/>
      <c r="E4" s="7"/>
      <c r="F4" s="7"/>
      <c r="G4" s="12" t="s">
        <v>8</v>
      </c>
      <c r="H4" s="3"/>
      <c r="I4" s="3"/>
      <c r="J4" s="7"/>
      <c r="K4" s="7"/>
      <c r="L4" s="7"/>
      <c r="M4" s="12" t="s">
        <v>8</v>
      </c>
      <c r="N4" s="3"/>
      <c r="O4" s="3"/>
      <c r="P4" s="3"/>
      <c r="Q4" s="3"/>
      <c r="R4" s="4" t="s">
        <v>9</v>
      </c>
    </row>
    <row r="5" spans="1:18" ht="15" thickBot="1" x14ac:dyDescent="0.35">
      <c r="A5" s="14" t="s">
        <v>10</v>
      </c>
      <c r="B5" s="13">
        <v>135</v>
      </c>
      <c r="C5" s="13">
        <v>2099</v>
      </c>
      <c r="D5" s="15">
        <v>12825</v>
      </c>
      <c r="E5" s="15">
        <v>15059</v>
      </c>
      <c r="F5" s="7"/>
      <c r="G5" s="4" t="s">
        <v>10</v>
      </c>
      <c r="H5" s="13">
        <v>109.84</v>
      </c>
      <c r="I5" s="13">
        <v>1762.25</v>
      </c>
      <c r="J5" s="15">
        <v>13186.9</v>
      </c>
      <c r="K5" s="7"/>
      <c r="L5" s="7"/>
      <c r="M5" s="4" t="s">
        <v>10</v>
      </c>
      <c r="N5" s="13">
        <v>5.7631610000000002</v>
      </c>
      <c r="O5" s="13">
        <v>64.349869999999996</v>
      </c>
      <c r="P5" s="13">
        <v>9.9319480000000002</v>
      </c>
      <c r="Q5" s="3"/>
      <c r="R5" s="3"/>
    </row>
    <row r="6" spans="1:18" ht="15" thickBot="1" x14ac:dyDescent="0.35">
      <c r="A6" s="16" t="s">
        <v>11</v>
      </c>
      <c r="B6" s="17">
        <v>52</v>
      </c>
      <c r="C6" s="17">
        <v>901</v>
      </c>
      <c r="D6" s="18">
        <v>9624</v>
      </c>
      <c r="E6" s="15">
        <v>10577</v>
      </c>
      <c r="F6" s="7"/>
      <c r="G6" s="1" t="s">
        <v>11</v>
      </c>
      <c r="H6" s="17">
        <v>77.150000000000006</v>
      </c>
      <c r="I6" s="17">
        <v>1762.25</v>
      </c>
      <c r="J6" s="18">
        <v>9262.09</v>
      </c>
      <c r="K6" s="7"/>
      <c r="L6" s="7"/>
      <c r="M6" s="1" t="s">
        <v>11</v>
      </c>
      <c r="N6" s="13">
        <v>8.1986070000000009</v>
      </c>
      <c r="O6" s="13">
        <v>420.9117</v>
      </c>
      <c r="P6" s="13">
        <v>14.141389999999999</v>
      </c>
      <c r="Q6" s="3"/>
      <c r="R6" s="4" t="s">
        <v>12</v>
      </c>
    </row>
    <row r="7" spans="1:18" ht="15" thickBot="1" x14ac:dyDescent="0.35">
      <c r="A7" s="4" t="s">
        <v>13</v>
      </c>
      <c r="B7" s="13">
        <v>187</v>
      </c>
      <c r="C7" s="13">
        <v>3000</v>
      </c>
      <c r="D7" s="13">
        <v>22449</v>
      </c>
      <c r="E7" s="13">
        <v>25636</v>
      </c>
      <c r="F7" s="3"/>
      <c r="G7" s="2"/>
      <c r="H7" s="2"/>
      <c r="I7" s="2"/>
      <c r="J7" s="2"/>
      <c r="K7" s="3"/>
      <c r="L7" s="3"/>
      <c r="M7" s="4" t="s">
        <v>13</v>
      </c>
      <c r="N7" s="3"/>
      <c r="O7" s="3"/>
      <c r="P7" s="3"/>
      <c r="Q7" s="3"/>
      <c r="R7" s="3"/>
    </row>
    <row r="8" spans="1:18" ht="15" thickBot="1" x14ac:dyDescent="0.35">
      <c r="A8" s="2"/>
      <c r="B8" s="2"/>
      <c r="C8" s="2"/>
      <c r="D8" s="2"/>
      <c r="E8" s="3"/>
      <c r="F8" s="7"/>
      <c r="G8" s="43" t="s">
        <v>14</v>
      </c>
      <c r="H8" s="44"/>
      <c r="I8" s="3"/>
      <c r="J8" s="3"/>
      <c r="K8" s="3"/>
      <c r="L8" s="3"/>
      <c r="M8" s="2"/>
      <c r="N8" s="3"/>
      <c r="O8" s="3"/>
      <c r="P8" s="3"/>
      <c r="Q8" s="3"/>
      <c r="R8" s="3"/>
    </row>
    <row r="9" spans="1:18" ht="43.8" thickBot="1" x14ac:dyDescent="0.35">
      <c r="A9" s="43" t="s">
        <v>14</v>
      </c>
      <c r="B9" s="44"/>
      <c r="C9" s="3"/>
      <c r="D9" s="7"/>
      <c r="E9" s="7"/>
      <c r="F9" s="7"/>
      <c r="G9" s="4" t="s">
        <v>15</v>
      </c>
      <c r="H9" s="13">
        <v>50.68</v>
      </c>
      <c r="I9" s="13">
        <v>817.09</v>
      </c>
      <c r="J9" s="13">
        <v>1607.22</v>
      </c>
      <c r="K9" s="3"/>
      <c r="L9" s="7"/>
      <c r="M9" s="12" t="s">
        <v>14</v>
      </c>
      <c r="N9" s="3"/>
      <c r="O9" s="3"/>
      <c r="P9" s="3"/>
      <c r="Q9" s="3"/>
      <c r="R9" s="3"/>
    </row>
    <row r="10" spans="1:18" ht="29.4" thickBot="1" x14ac:dyDescent="0.35">
      <c r="A10" s="14" t="s">
        <v>15</v>
      </c>
      <c r="B10" s="13">
        <v>112</v>
      </c>
      <c r="C10" s="13">
        <v>2251</v>
      </c>
      <c r="D10" s="15">
        <v>112</v>
      </c>
      <c r="E10" s="15">
        <v>2475</v>
      </c>
      <c r="F10" s="7"/>
      <c r="G10" s="1" t="s">
        <v>16</v>
      </c>
      <c r="H10" s="17">
        <v>135.32</v>
      </c>
      <c r="I10" s="17">
        <v>2181.9</v>
      </c>
      <c r="J10" s="17">
        <v>4291.7700000000004</v>
      </c>
      <c r="K10" s="3"/>
      <c r="L10" s="7"/>
      <c r="M10" s="4" t="s">
        <v>15</v>
      </c>
      <c r="N10" s="13">
        <v>74.193809999999999</v>
      </c>
      <c r="O10" s="13">
        <v>2516.366</v>
      </c>
      <c r="P10" s="13">
        <v>1391.0250000000001</v>
      </c>
      <c r="Q10" s="3"/>
      <c r="R10" s="4" t="s">
        <v>9</v>
      </c>
    </row>
    <row r="11" spans="1:18" ht="15" thickBot="1" x14ac:dyDescent="0.35">
      <c r="A11" s="16" t="s">
        <v>16</v>
      </c>
      <c r="B11" s="17">
        <v>74</v>
      </c>
      <c r="C11" s="17">
        <v>748</v>
      </c>
      <c r="D11" s="18">
        <v>5787</v>
      </c>
      <c r="E11" s="15">
        <v>6609</v>
      </c>
      <c r="F11" s="3"/>
      <c r="G11" s="3"/>
      <c r="H11" s="3"/>
      <c r="I11" s="3"/>
      <c r="J11" s="3"/>
      <c r="K11" s="3"/>
      <c r="L11" s="7"/>
      <c r="M11" s="1" t="s">
        <v>16</v>
      </c>
      <c r="N11" s="13">
        <v>27.787040000000001</v>
      </c>
      <c r="O11" s="13">
        <v>942.3297</v>
      </c>
      <c r="P11" s="13">
        <v>520.93020000000001</v>
      </c>
      <c r="Q11" s="3"/>
      <c r="R11" s="4" t="s">
        <v>17</v>
      </c>
    </row>
    <row r="12" spans="1:18" ht="15" thickBot="1" x14ac:dyDescent="0.35">
      <c r="A12" s="4" t="s">
        <v>13</v>
      </c>
      <c r="B12" s="13">
        <v>186</v>
      </c>
      <c r="C12" s="13">
        <v>2999</v>
      </c>
      <c r="D12" s="13">
        <v>5899</v>
      </c>
      <c r="E12" s="13">
        <v>9084</v>
      </c>
      <c r="F12" s="7"/>
      <c r="G12" s="12" t="s">
        <v>18</v>
      </c>
      <c r="H12" s="3"/>
      <c r="I12" s="3"/>
      <c r="J12" s="7"/>
      <c r="K12" s="7"/>
      <c r="L12" s="3"/>
      <c r="M12" s="4" t="s">
        <v>13</v>
      </c>
      <c r="N12" s="3"/>
      <c r="O12" s="3"/>
      <c r="P12" s="3"/>
      <c r="Q12" s="3"/>
      <c r="R12" s="3"/>
    </row>
    <row r="13" spans="1:18" ht="15" thickBot="1" x14ac:dyDescent="0.35">
      <c r="A13" s="3"/>
      <c r="B13" s="3"/>
      <c r="C13" s="3"/>
      <c r="D13" s="3"/>
      <c r="E13" s="3"/>
      <c r="F13" s="7"/>
      <c r="G13" s="4" t="s">
        <v>19</v>
      </c>
      <c r="H13" s="13">
        <v>15.51</v>
      </c>
      <c r="I13" s="13">
        <v>248.92</v>
      </c>
      <c r="J13" s="15">
        <v>324.17</v>
      </c>
      <c r="K13" s="7"/>
      <c r="L13" s="3"/>
      <c r="M13" s="3"/>
      <c r="N13" s="3"/>
      <c r="O13" s="3"/>
      <c r="P13" s="3"/>
      <c r="Q13" s="3"/>
      <c r="R13" s="3"/>
    </row>
    <row r="14" spans="1:18" ht="15" thickBot="1" x14ac:dyDescent="0.35">
      <c r="A14" s="11" t="s">
        <v>18</v>
      </c>
      <c r="B14" s="3"/>
      <c r="C14" s="3"/>
      <c r="D14" s="7"/>
      <c r="E14" s="7"/>
      <c r="F14" s="7"/>
      <c r="G14" s="1" t="s">
        <v>20</v>
      </c>
      <c r="H14" s="17">
        <v>171.48</v>
      </c>
      <c r="I14" s="17">
        <v>2751.08</v>
      </c>
      <c r="J14" s="18">
        <v>20585.43</v>
      </c>
      <c r="K14" s="7"/>
      <c r="L14" s="7"/>
      <c r="M14" s="12" t="s">
        <v>18</v>
      </c>
      <c r="N14" s="3"/>
      <c r="O14" s="3"/>
      <c r="P14" s="3"/>
      <c r="Q14" s="3"/>
      <c r="R14" s="3"/>
    </row>
    <row r="15" spans="1:18" ht="29.4" thickBot="1" x14ac:dyDescent="0.35">
      <c r="A15" s="14" t="s">
        <v>19</v>
      </c>
      <c r="B15" s="13">
        <v>14</v>
      </c>
      <c r="C15" s="13">
        <v>196</v>
      </c>
      <c r="D15" s="15">
        <v>1917</v>
      </c>
      <c r="E15" s="15">
        <v>2127</v>
      </c>
      <c r="F15" s="3"/>
      <c r="G15" s="3"/>
      <c r="H15" s="3"/>
      <c r="I15" s="3"/>
      <c r="J15" s="3"/>
      <c r="K15" s="3"/>
      <c r="L15" s="7"/>
      <c r="M15" s="4" t="s">
        <v>19</v>
      </c>
      <c r="N15" s="13">
        <v>0.147008</v>
      </c>
      <c r="O15" s="13">
        <v>11.25071</v>
      </c>
      <c r="P15" s="13">
        <v>7826.4719999999998</v>
      </c>
      <c r="Q15" s="3"/>
      <c r="R15" s="4" t="s">
        <v>9</v>
      </c>
    </row>
    <row r="16" spans="1:18" ht="15" thickBot="1" x14ac:dyDescent="0.35">
      <c r="A16" s="16" t="s">
        <v>20</v>
      </c>
      <c r="B16" s="17">
        <v>173</v>
      </c>
      <c r="C16" s="17">
        <v>2804</v>
      </c>
      <c r="D16" s="18">
        <v>20531</v>
      </c>
      <c r="E16" s="15">
        <v>23508</v>
      </c>
      <c r="F16" s="3"/>
      <c r="G16" s="3"/>
      <c r="H16" s="3"/>
      <c r="I16" s="3"/>
      <c r="J16" s="3"/>
      <c r="K16" s="3"/>
      <c r="L16" s="7"/>
      <c r="M16" s="1" t="s">
        <v>20</v>
      </c>
      <c r="N16" s="13">
        <v>1.3473000000000001E-2</v>
      </c>
      <c r="O16" s="13">
        <v>1.017973</v>
      </c>
      <c r="P16" s="13">
        <v>0.14391899999999999</v>
      </c>
      <c r="Q16" s="3"/>
      <c r="R16" s="4" t="s">
        <v>17</v>
      </c>
    </row>
    <row r="17" spans="1:18" ht="15" thickBot="1" x14ac:dyDescent="0.35">
      <c r="A17" s="3"/>
      <c r="B17" s="13">
        <v>187</v>
      </c>
      <c r="C17" s="13">
        <v>3000</v>
      </c>
      <c r="D17" s="13">
        <v>22448</v>
      </c>
      <c r="E17" s="13">
        <v>25635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5" thickBo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21" spans="1:18" x14ac:dyDescent="0.3">
      <c r="E21" t="s">
        <v>26</v>
      </c>
    </row>
  </sheetData>
  <mergeCells count="2">
    <mergeCell ref="G8:H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787C-736A-4F3A-A665-7E506A7F1C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Yangchen Sherpa</dc:creator>
  <cp:lastModifiedBy>Yangchen Sherpa</cp:lastModifiedBy>
  <dcterms:created xsi:type="dcterms:W3CDTF">2015-06-05T18:17:20Z</dcterms:created>
  <dcterms:modified xsi:type="dcterms:W3CDTF">2019-12-14T19:43:40Z</dcterms:modified>
</cp:coreProperties>
</file>