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9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<sst xmlns="http://schemas.openxmlformats.org/spreadsheetml/2006/main" count="19">
  <si>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d1</t>
  </si>
  <si>
    <t>d2</t>
  </si>
  <si>
    <t>d3</t>
  </si>
  <si>
    <t>qty</t>
  </si>
  <si>
    <t>harga</t>
  </si>
  <si>
    <t>harga tot barang</t>
  </si>
  <si>
    <t>harga disk 1</t>
  </si>
  <si>
    <t>tot set dis 1</t>
  </si>
  <si>
    <t>harga disk 2</t>
  </si>
  <si>
    <t>tot set disk 2</t>
  </si>
  <si>
    <t>harga disk 3</t>
  </si>
  <si>
    <t>tot set disk 3</t>
  </si>
  <si>
    <t>disk nota</t>
  </si>
  <si>
    <t>tot disk nota</t>
  </si>
  <si>
    <t>ppn</t>
  </si>
  <si>
    <t>diskon</t>
  </si>
  <si>
    <t>total</t>
  </si>
  <si>
    <t>kalau di scan ke toko tapi si toko belum bayar, ke admin harus di input 0 setorannya. kalo enggak diinput cuma di scan doang, dia gak bisa tutup harian</t>
  </si>
  <si>
    <t>kalo dept nya gak nyamperin ke toko, berarti inputannya null.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</si>
</sst>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12" borderId="4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8:L53"/>
  <sheetViews>
    <sheetView tabSelected="1" topLeftCell="A30" workbookViewId="0">
      <selection activeCell="H53" sqref="H53"/>
    </sheetView>
  </sheetViews>
  <sheetFormatPr defaultColWidth="9.14285714285714" defaultRowHeight="12.75"/>
  <cols>
    <col min="3" max="3" width="10.5714285714286"/>
    <col min="4" max="5" width="11.7142857142857"/>
    <col min="6" max="6" width="10.5714285714286"/>
    <col min="7" max="7" width="14.7142857142857" customWidth="1"/>
    <col min="8" max="8" width="17.1428571428571" customWidth="1"/>
    <col min="9" max="12" width="12.8571428571429"/>
    <col min="13" max="13" width="11.7142857142857"/>
  </cols>
  <sheetData>
    <row r="8" spans="1:1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</row>
    <row r="9" spans="1:12">
      <c r="A9">
        <f>1/100</f>
        <v>0.01</v>
      </c>
      <c r="B9">
        <f>5.89/100</f>
        <v>0.0589</v>
      </c>
      <c r="C9">
        <f>13/100</f>
        <v>0.13</v>
      </c>
      <c r="D9">
        <v>65</v>
      </c>
      <c r="E9">
        <v>5464</v>
      </c>
      <c r="F9">
        <f t="shared" ref="F9:F12" si="0">E9*D9</f>
        <v>355160</v>
      </c>
      <c r="G9">
        <f t="shared" ref="G9:G12" si="1">A9*E9</f>
        <v>54.64</v>
      </c>
      <c r="H9">
        <f t="shared" ref="H9:H12" si="2">F9-(G9*D9)</f>
        <v>351608.4</v>
      </c>
      <c r="I9">
        <f t="shared" ref="I9:I12" si="3">(E9-G9)*B9</f>
        <v>318.611304</v>
      </c>
      <c r="J9">
        <f t="shared" ref="J9:J12" si="4">H9-(I9*D9)</f>
        <v>330898.66524</v>
      </c>
      <c r="K9">
        <f t="shared" ref="K9:K12" si="5">(E9-G9-I9)*C9</f>
        <v>661.79733048</v>
      </c>
      <c r="L9">
        <f t="shared" ref="L9:L12" si="6">J9-(K9*D9)</f>
        <v>287881.8387588</v>
      </c>
    </row>
    <row r="10" spans="1:12">
      <c r="A10">
        <f>20.68/100</f>
        <v>0.2068</v>
      </c>
      <c r="B10">
        <f>4.78/100</f>
        <v>0.0478</v>
      </c>
      <c r="C10">
        <f>1.99/100</f>
        <v>0.0199</v>
      </c>
      <c r="D10">
        <v>10</v>
      </c>
      <c r="E10">
        <v>100000.15</v>
      </c>
      <c r="F10">
        <f t="shared" si="0"/>
        <v>1000001.5</v>
      </c>
      <c r="G10">
        <f t="shared" si="1"/>
        <v>20680.03102</v>
      </c>
      <c r="H10">
        <f t="shared" si="2"/>
        <v>793201.1898</v>
      </c>
      <c r="I10">
        <f t="shared" si="3"/>
        <v>3791.501687244</v>
      </c>
      <c r="J10">
        <f t="shared" si="4"/>
        <v>755286.17292756</v>
      </c>
      <c r="K10">
        <f t="shared" si="5"/>
        <v>1503.01948412584</v>
      </c>
      <c r="L10">
        <f t="shared" si="6"/>
        <v>740255.978086302</v>
      </c>
    </row>
    <row r="11" spans="1:12">
      <c r="A11">
        <f>10/100</f>
        <v>0.1</v>
      </c>
      <c r="B11">
        <f>5/100</f>
        <v>0.05</v>
      </c>
      <c r="C11">
        <f>6/100</f>
        <v>0.06</v>
      </c>
      <c r="D11">
        <v>675</v>
      </c>
      <c r="E11">
        <v>134568</v>
      </c>
      <c r="F11">
        <f t="shared" si="0"/>
        <v>90833400</v>
      </c>
      <c r="G11">
        <f t="shared" si="1"/>
        <v>13456.8</v>
      </c>
      <c r="H11">
        <f t="shared" si="2"/>
        <v>81750060</v>
      </c>
      <c r="I11">
        <f t="shared" si="3"/>
        <v>6055.56</v>
      </c>
      <c r="J11">
        <f t="shared" si="4"/>
        <v>77662557</v>
      </c>
      <c r="K11">
        <f t="shared" si="5"/>
        <v>6903.3384</v>
      </c>
      <c r="L11">
        <f t="shared" si="6"/>
        <v>73002803.58</v>
      </c>
    </row>
    <row r="12" spans="1:12">
      <c r="A12">
        <f>58.68/100</f>
        <v>0.5868</v>
      </c>
      <c r="B12">
        <v>0</v>
      </c>
      <c r="C12">
        <v>0</v>
      </c>
      <c r="D12">
        <v>9</v>
      </c>
      <c r="E12">
        <v>8844</v>
      </c>
      <c r="F12">
        <f t="shared" si="0"/>
        <v>79596</v>
      </c>
      <c r="G12">
        <f t="shared" si="1"/>
        <v>5189.6592</v>
      </c>
      <c r="H12">
        <f t="shared" si="2"/>
        <v>32889.0672</v>
      </c>
      <c r="I12">
        <f t="shared" si="3"/>
        <v>0</v>
      </c>
      <c r="J12">
        <f t="shared" si="4"/>
        <v>32889.0672</v>
      </c>
      <c r="K12">
        <f t="shared" si="5"/>
        <v>0</v>
      </c>
      <c r="L12">
        <f t="shared" si="6"/>
        <v>32889.0672</v>
      </c>
    </row>
    <row r="13" spans="12:12">
      <c r="L13">
        <f>SUM(L9:L12)</f>
        <v>74063830.4640451</v>
      </c>
    </row>
    <row r="17" spans="11:12">
      <c r="K17" t="s">
        <v>12</v>
      </c>
      <c r="L17" t="s">
        <v>13</v>
      </c>
    </row>
    <row r="18" spans="11:12">
      <c r="K18">
        <f>7.6/100</f>
        <v>0.076</v>
      </c>
      <c r="L18">
        <f>L13*K18</f>
        <v>5628851.11526743</v>
      </c>
    </row>
    <row r="19" spans="11:11">
      <c r="K19" t="s">
        <v>14</v>
      </c>
    </row>
    <row r="20" spans="11:12">
      <c r="K20">
        <f>10/100</f>
        <v>0.1</v>
      </c>
      <c r="L20">
        <f>L13*K20</f>
        <v>7406383.04640451</v>
      </c>
    </row>
    <row r="21" spans="12:12">
      <c r="L21">
        <f>L13+L20-L18</f>
        <v>75841362.3951822</v>
      </c>
    </row>
    <row r="22" spans="12:12">
      <c r="L22">
        <f>L13+L20</f>
        <v>81470213.5104496</v>
      </c>
    </row>
    <row r="24" spans="11:11">
      <c r="K24">
        <f>23000000+2000000</f>
        <v>25000000</v>
      </c>
    </row>
    <row r="25" spans="11:11">
      <c r="K25">
        <f>K24-2500000</f>
        <v>22500000</v>
      </c>
    </row>
    <row r="27" spans="11:11">
      <c r="K27">
        <v>2500000</v>
      </c>
    </row>
    <row r="28" spans="9:11">
      <c r="I28">
        <v>10</v>
      </c>
      <c r="J28">
        <v>1000000</v>
      </c>
      <c r="K28">
        <f t="shared" ref="K28:K30" si="7">I28*J28</f>
        <v>10000000</v>
      </c>
    </row>
    <row r="29" spans="9:11">
      <c r="I29">
        <v>10</v>
      </c>
      <c r="J29">
        <v>1000000</v>
      </c>
      <c r="K29">
        <f t="shared" si="7"/>
        <v>10000000</v>
      </c>
    </row>
    <row r="30" spans="9:11">
      <c r="I30">
        <v>10</v>
      </c>
      <c r="J30">
        <v>500000</v>
      </c>
      <c r="K30">
        <f t="shared" si="7"/>
        <v>5000000</v>
      </c>
    </row>
    <row r="31" spans="11:12">
      <c r="K31">
        <f>SUM(K28:K30)</f>
        <v>25000000</v>
      </c>
      <c r="L31">
        <f>10/100</f>
        <v>0.1</v>
      </c>
    </row>
    <row r="32" spans="12:12">
      <c r="L32">
        <f>L31*K31</f>
        <v>2500000</v>
      </c>
    </row>
    <row r="33" spans="3:11">
      <c r="C33">
        <v>10</v>
      </c>
      <c r="D33">
        <v>1200000</v>
      </c>
      <c r="E33">
        <f>C33*D33</f>
        <v>12000000</v>
      </c>
      <c r="K33">
        <f>K31-L32</f>
        <v>22500000</v>
      </c>
    </row>
    <row r="34" spans="3:7">
      <c r="C34">
        <v>2</v>
      </c>
      <c r="D34">
        <v>15000000</v>
      </c>
      <c r="E34">
        <f>C34*D34</f>
        <v>30000000</v>
      </c>
      <c r="G34" t="s">
        <v>15</v>
      </c>
    </row>
    <row r="35" spans="4:8">
      <c r="D35" t="s">
        <v>16</v>
      </c>
      <c r="E35">
        <f>E33+E34</f>
        <v>42000000</v>
      </c>
      <c r="F35">
        <f>10/100</f>
        <v>0.1</v>
      </c>
      <c r="G35">
        <f>F35*E35</f>
        <v>4200000</v>
      </c>
      <c r="H35">
        <f>E35-G35</f>
        <v>37800000</v>
      </c>
    </row>
    <row r="36" spans="6:8">
      <c r="F36">
        <f>5/100</f>
        <v>0.05</v>
      </c>
      <c r="G36">
        <f>H35*F36</f>
        <v>1890000</v>
      </c>
      <c r="H36">
        <f>H35+G36</f>
        <v>39690000</v>
      </c>
    </row>
    <row r="37" spans="7:7">
      <c r="G37" t="s">
        <v>14</v>
      </c>
    </row>
    <row r="43" spans="8:8">
      <c r="H43" t="s">
        <v>17</v>
      </c>
    </row>
    <row r="45" spans="8:8">
      <c r="H45" t="s">
        <v>18</v>
      </c>
    </row>
    <row r="49" spans="3:6">
      <c r="C49" t="s">
        <v>15</v>
      </c>
      <c r="D49" t="s">
        <v>3</v>
      </c>
      <c r="E49" t="s">
        <v>4</v>
      </c>
      <c r="F49" t="s">
        <v>16</v>
      </c>
    </row>
    <row r="50" spans="3:6">
      <c r="C50">
        <f>10/100</f>
        <v>0.1</v>
      </c>
      <c r="D50">
        <v>10</v>
      </c>
      <c r="E50">
        <v>1000000</v>
      </c>
      <c r="F50">
        <f t="shared" ref="F50:F52" si="8">D50*E50</f>
        <v>10000000</v>
      </c>
    </row>
    <row r="51" spans="4:6">
      <c r="D51">
        <v>10</v>
      </c>
      <c r="E51">
        <v>1000000</v>
      </c>
      <c r="F51" s="1">
        <f t="shared" si="8"/>
        <v>10000000</v>
      </c>
    </row>
    <row r="52" spans="3:6">
      <c r="C52" t="s">
        <v>14</v>
      </c>
      <c r="D52">
        <v>10</v>
      </c>
      <c r="E52">
        <v>500000</v>
      </c>
      <c r="F52" s="1">
        <f t="shared" si="8"/>
        <v>5000000</v>
      </c>
    </row>
    <row r="53" spans="3:10">
      <c r="C53">
        <f>5/100</f>
        <v>0.05</v>
      </c>
      <c r="F53">
        <f>SUM(F50:F52)</f>
        <v>25000000</v>
      </c>
      <c r="G53">
        <f>C50*F53</f>
        <v>2500000</v>
      </c>
      <c r="H53">
        <f>F53-G53</f>
        <v>22500000</v>
      </c>
      <c r="I53">
        <f>H53*C53</f>
        <v>1125000</v>
      </c>
      <c r="J53">
        <f>H53+I53</f>
        <v>23625000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blacklotus</dc:creator>
  <dcterms:created xsi:type="dcterms:W3CDTF">2019-01-10T17:17:00Z</dcterms:created>
  <dcterms:modified xsi:type="dcterms:W3CDTF">2019-01-11T10:40:45Z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