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976370b59f80c974/_PhD/projects/firefighters/Human Testing/FPL Testing repo/Trial Data/"/>
    </mc:Choice>
  </mc:AlternateContent>
  <xr:revisionPtr revIDLastSave="160" documentId="8_{8DD1AB30-DD40-428A-B4C7-0E880EC2E6CB}" xr6:coauthVersionLast="47" xr6:coauthVersionMax="47" xr10:uidLastSave="{980B9295-52E4-42D5-829D-CDA327904099}"/>
  <bookViews>
    <workbookView xWindow="-108" yWindow="-108" windowWidth="46296" windowHeight="18816" xr2:uid="{00000000-000D-0000-FFFF-FFFF00000000}"/>
  </bookViews>
  <sheets>
    <sheet name="Consolidated Trial Data" sheetId="7" r:id="rId1"/>
    <sheet name="experiment sequence" sheetId="5" r:id="rId2"/>
    <sheet name="demographic summary" sheetId="2" r:id="rId3"/>
    <sheet name="survey summary" sheetId="6" r:id="rId4"/>
    <sheet name="field definitions"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2" i="6" l="1"/>
  <c r="T22" i="6"/>
  <c r="S22" i="6"/>
  <c r="Q22" i="6"/>
  <c r="L22" i="6"/>
  <c r="Z20" i="6"/>
  <c r="Y20" i="6"/>
  <c r="X20" i="6"/>
  <c r="W20" i="6"/>
  <c r="V20" i="6"/>
  <c r="U20" i="6"/>
  <c r="T20" i="6"/>
  <c r="S20" i="6"/>
  <c r="R20" i="6"/>
  <c r="R22" i="6" s="1"/>
  <c r="Q20" i="6"/>
  <c r="P20" i="6"/>
  <c r="P22" i="6" s="1"/>
  <c r="O20" i="6"/>
  <c r="N20" i="6"/>
  <c r="N22" i="6" s="1"/>
  <c r="M20" i="6"/>
  <c r="M22" i="6" s="1"/>
  <c r="L20" i="6"/>
  <c r="K20" i="6"/>
  <c r="H20" i="6"/>
  <c r="AC22" i="6" l="1"/>
  <c r="AA22" i="6"/>
  <c r="AB22" i="6"/>
</calcChain>
</file>

<file path=xl/sharedStrings.xml><?xml version="1.0" encoding="utf-8"?>
<sst xmlns="http://schemas.openxmlformats.org/spreadsheetml/2006/main" count="2654" uniqueCount="228">
  <si>
    <t>participant_number</t>
  </si>
  <si>
    <t>experiment</t>
  </si>
  <si>
    <t>participant_type</t>
  </si>
  <si>
    <t>first_experiment</t>
  </si>
  <si>
    <t>path</t>
  </si>
  <si>
    <t>trial_type</t>
  </si>
  <si>
    <t>path_distance_meters</t>
  </si>
  <si>
    <t>time_seconds</t>
  </si>
  <si>
    <t>success</t>
  </si>
  <si>
    <t>start_bearing_no_belt</t>
  </si>
  <si>
    <t>start_bearing_with_belt</t>
  </si>
  <si>
    <t>end_bearing_no_belt</t>
  </si>
  <si>
    <t>end_bearing_with_belt</t>
  </si>
  <si>
    <t>know_where_percent</t>
  </si>
  <si>
    <t>influence_decisions</t>
  </si>
  <si>
    <t>trial_across_both_experiments</t>
  </si>
  <si>
    <t>experienced_with_building</t>
  </si>
  <si>
    <t>led_out_experiment_2</t>
  </si>
  <si>
    <t>trial</t>
  </si>
  <si>
    <t>gender</t>
  </si>
  <si>
    <t>age</t>
  </si>
  <si>
    <t>total_years_experience</t>
  </si>
  <si>
    <t>career_experience</t>
  </si>
  <si>
    <t>volunteer_experience</t>
  </si>
  <si>
    <t>prior_in_cottage</t>
  </si>
  <si>
    <t>q1</t>
  </si>
  <si>
    <t>q2</t>
  </si>
  <si>
    <t>q3</t>
  </si>
  <si>
    <t>q4</t>
  </si>
  <si>
    <t>q6</t>
  </si>
  <si>
    <t>q7</t>
  </si>
  <si>
    <t>q8</t>
  </si>
  <si>
    <t>q9</t>
  </si>
  <si>
    <t>q10</t>
  </si>
  <si>
    <t>q11</t>
  </si>
  <si>
    <t>q12</t>
  </si>
  <si>
    <t>q13</t>
  </si>
  <si>
    <t>q14</t>
  </si>
  <si>
    <t>q15</t>
  </si>
  <si>
    <t>q16</t>
  </si>
  <si>
    <t>odd</t>
  </si>
  <si>
    <t>E2P2</t>
  </si>
  <si>
    <t>no_belt</t>
  </si>
  <si>
    <t>yes</t>
  </si>
  <si>
    <t>no</t>
  </si>
  <si>
    <t>m</t>
  </si>
  <si>
    <t>E2P3</t>
  </si>
  <si>
    <t>yes_belt</t>
  </si>
  <si>
    <t>E2P1</t>
  </si>
  <si>
    <t>E1P1</t>
  </si>
  <si>
    <t>E1P2</t>
  </si>
  <si>
    <t>E1P3</t>
  </si>
  <si>
    <t>even</t>
  </si>
  <si>
    <t>unsure</t>
  </si>
  <si>
    <t>f</t>
  </si>
  <si>
    <t>min</t>
  </si>
  <si>
    <t>max</t>
  </si>
  <si>
    <t>average</t>
  </si>
  <si>
    <t>std</t>
  </si>
  <si>
    <t>Field</t>
  </si>
  <si>
    <t>Type</t>
  </si>
  <si>
    <t>Values</t>
  </si>
  <si>
    <t>numeric</t>
  </si>
  <si>
    <t>1 - 24</t>
  </si>
  <si>
    <t>1,2</t>
  </si>
  <si>
    <t>experiment number</t>
  </si>
  <si>
    <t>text</t>
  </si>
  <si>
    <t>even,odd</t>
  </si>
  <si>
    <t>Static</t>
  </si>
  <si>
    <t>Dynamic</t>
  </si>
  <si>
    <t>Participant</t>
  </si>
  <si>
    <t>Experiment</t>
  </si>
  <si>
    <t>Trial</t>
  </si>
  <si>
    <t>Path</t>
  </si>
  <si>
    <t>Order 
Exp 1 First</t>
  </si>
  <si>
    <t>Order 
Exp 2 First</t>
  </si>
  <si>
    <t>Method</t>
  </si>
  <si>
    <t>Even</t>
  </si>
  <si>
    <t>Alarm</t>
  </si>
  <si>
    <t xml:space="preserve">order of experiments. </t>
  </si>
  <si>
    <t>Belt</t>
  </si>
  <si>
    <t>Participants did 12 trials in total, 6 trials for Exp 1, and 6 trials for Exp2</t>
  </si>
  <si>
    <t>Each experiment had 3 paths; Exp 1 and Exp 2 paths where different and intended to be unrelated other than that they were in the same space</t>
  </si>
  <si>
    <t>Each participant would travel each path for each experiment twice, once with the belt, and once without the belt – but as you can see travel on the same path was separated by two other trials. For example an Even participant traveled path 1 in Trial 1 without the belt, and then again in Trial 4 with the belt.</t>
  </si>
  <si>
    <t xml:space="preserve">We alternately assigned a participant to an even or odd group. </t>
  </si>
  <si>
    <t xml:space="preserve">Within each group we alternately started the participant with experiment 1 or 2. </t>
  </si>
  <si>
    <t xml:space="preserve">We always alternated belt with no belt usage between trials, </t>
  </si>
  <si>
    <t>No Belt</t>
  </si>
  <si>
    <t xml:space="preserve">We always sequenced the paths in the same order for each participant/experiment regardless of even/odd grouping.. ie for Experiment 1 all participants (even and odd) did path 1, then 2 then 3 -- and for experiment 2 all participants did path 2, then 3, then 1. </t>
  </si>
  <si>
    <t>Odd</t>
  </si>
  <si>
    <t>Sequence</t>
  </si>
  <si>
    <t>1 / 7</t>
  </si>
  <si>
    <t>Belt / Alarm</t>
  </si>
  <si>
    <t>2 / 8</t>
  </si>
  <si>
    <t>3 / 9</t>
  </si>
  <si>
    <t>4 / 10</t>
  </si>
  <si>
    <t>5 / 11</t>
  </si>
  <si>
    <t>6 / 12</t>
  </si>
  <si>
    <t>7 / 1</t>
  </si>
  <si>
    <t>Belt / No Belt</t>
  </si>
  <si>
    <t>8 / 2</t>
  </si>
  <si>
    <t>9 /3</t>
  </si>
  <si>
    <t>10 /4</t>
  </si>
  <si>
    <t>11 / 5</t>
  </si>
  <si>
    <t>12 /6</t>
  </si>
  <si>
    <t xml:space="preserve">indicates the experiment group. See Experiement Sequence for order of experiments and trials </t>
  </si>
  <si>
    <t>indicates which experiment was done first</t>
  </si>
  <si>
    <t>1-3</t>
  </si>
  <si>
    <t>indicates which 1 of 3 paths traveled for the experiment. Exp 1 and Exp 2 paths are labeled the same (1-3) but are different</t>
  </si>
  <si>
    <t>value of participant (data only collected for 18 of the 24 participants)</t>
  </si>
  <si>
    <t>q5</t>
  </si>
  <si>
    <t>o1</t>
  </si>
  <si>
    <t>o2</t>
  </si>
  <si>
    <t>like I was being guided</t>
  </si>
  <si>
    <t>May already be in sensory overload and not be able to pay attention to the belt. the belt may not have the correct path out. It may not be there anymore because of deteriorating situation.</t>
  </si>
  <si>
    <t>like a GPS</t>
  </si>
  <si>
    <t>the culture of the firedepartment</t>
  </si>
  <si>
    <t>it was comfortable. Viration were enough to guide me without giving me too strong of a jolt</t>
  </si>
  <si>
    <t>Durability during rescue ops. how would it hold up with the water, heat, in general.</t>
  </si>
  <si>
    <t>initially confusing. over time it became more user friendly</t>
  </si>
  <si>
    <t>FF losing their situational awareness</t>
  </si>
  <si>
    <t>confident and oriented</t>
  </si>
  <si>
    <t>tech taking away from old school skill sets that build instincts. New recrits may not develop appropriate situaltional awareness</t>
  </si>
  <si>
    <t>felt as if I wasn’t wearing anything extra. Almost like it wasn’t there unlexx it was vibrating. It would not -ve effect me if I had it on</t>
  </si>
  <si>
    <t>I don’t understand how it works. How do we get these points. Can it be used in a random building</t>
  </si>
  <si>
    <t>positive experience. Made me more efficient to a destination</t>
  </si>
  <si>
    <t>every structure and scenario is different and the fireground is constantly changing, im not sure this technology could handle all those variations.</t>
  </si>
  <si>
    <t>a little less connected to the ttructure, concentrate on the feeling rahter than the stucture</t>
  </si>
  <si>
    <t>its one more thing as a FF to carry and maintain</t>
  </si>
  <si>
    <t>good. did get confusing at intersection on which way to go. multiple doors</t>
  </si>
  <si>
    <t xml:space="preserve">complacency. Could get hurt relying on this. Might go deeper than you should </t>
  </si>
  <si>
    <t>like someone was pointing you</t>
  </si>
  <si>
    <t>less aware of your surroundings because you get to reliant on the gear</t>
  </si>
  <si>
    <t>it was comforting, a good guide. don’t feel like you are by yourself</t>
  </si>
  <si>
    <t>people become dependent on it and if it failed peple would not be able to revert back to origina training</t>
  </si>
  <si>
    <t>felt like it was leading me to the corrrect path, but unsure as to where I was because I was relying on it to tell me where to go</t>
  </si>
  <si>
    <t>general failure of the gear, and if I would be able to wear or feel it on my body under gear</t>
  </si>
  <si>
    <t>fit fine, vibrations were able to provide clear directions</t>
  </si>
  <si>
    <t>variables in firefighting. I wouldn’t want people to get tunnel vision on the vibrations. May be able to eliminate some paths without the belt.</t>
  </si>
  <si>
    <t>it felt safe. very reactive</t>
  </si>
  <si>
    <t>the conditions that we work in , heat, cold, wet, concerned that the tech was up to par with those situations</t>
  </si>
  <si>
    <t>became reliant on it, but confident, but not sure if I should be. Helped me move faster through the space</t>
  </si>
  <si>
    <t>FF would become reliant on it. Need to contine old-school for emergencies</t>
  </si>
  <si>
    <t>focusing more on the belt than what I was feeling and using my firefighter skills</t>
  </si>
  <si>
    <t>relying on it a little too much</t>
  </si>
  <si>
    <t>made it more game like, it changed the focus to following belt guidance rather than keeping track fo the surroundings. it was easy to follow.</t>
  </si>
  <si>
    <t xml:space="preserve">tech malfunction. stress environment including heat, sound and being able to process more information. Being able to provide enough of a buzz while all the gear is on. </t>
  </si>
  <si>
    <t>like I could follow the thing anywhere, but I noticed that I was paying less attention to the features of the environment (eg doors, windows)</t>
  </si>
  <si>
    <t>malfunction in the field</t>
  </si>
  <si>
    <t>Total</t>
  </si>
  <si>
    <t>sum</t>
  </si>
  <si>
    <t>avg</t>
  </si>
  <si>
    <t>Sentiment Normalized to 5 = favorable sentiment towards the belt</t>
  </si>
  <si>
    <t>no_belt, yes_belt</t>
  </si>
  <si>
    <t>indicates if belt was used during trial</t>
  </si>
  <si>
    <t>numeric (meters)</t>
  </si>
  <si>
    <t>numeric (seconds)</t>
  </si>
  <si>
    <t>real</t>
  </si>
  <si>
    <t>distance traveled in meters as calculated by position data</t>
  </si>
  <si>
    <t>integer</t>
  </si>
  <si>
    <t>yes,no</t>
  </si>
  <si>
    <t>indicates if target was successfully reached</t>
  </si>
  <si>
    <t>bearing from north to target location when not wearing the belt</t>
  </si>
  <si>
    <t>bearing from north to target location when wearing the belt</t>
  </si>
  <si>
    <t>bearing from north to original location when not wearing the belt</t>
  </si>
  <si>
    <t>bearing from north to original location when wearing the belt</t>
  </si>
  <si>
    <t>% of time the subject knew where they were within the space during the trial</t>
  </si>
  <si>
    <t>no, yes, unsure</t>
  </si>
  <si>
    <t>did kowing location influence performance</t>
  </si>
  <si>
    <t>1-12</t>
  </si>
  <si>
    <t>sequential trial number across both experiements</t>
  </si>
  <si>
    <t>number of times previously in the building</t>
  </si>
  <si>
    <t>indicates if subject was led to starting point for EXP2 (egress)</t>
  </si>
  <si>
    <t>1-6</t>
  </si>
  <si>
    <t>sequential trial number within experiement</t>
  </si>
  <si>
    <t>m,f</t>
  </si>
  <si>
    <t>total of career and volunteer experience</t>
  </si>
  <si>
    <t>indicates if subject was previously in the building</t>
  </si>
  <si>
    <t>years as a career firefighter</t>
  </si>
  <si>
    <t>years as a volunteer firefighter</t>
  </si>
  <si>
    <t xml:space="preserve">numeric </t>
  </si>
  <si>
    <t>1-5</t>
  </si>
  <si>
    <t>Strongly Disagree = 1</t>
  </si>
  <si>
    <t>Somewhat Disagree = 2</t>
  </si>
  <si>
    <t>Unsure = 3</t>
  </si>
  <si>
    <t>Somewhat Agree = 4</t>
  </si>
  <si>
    <t>Strongly Agree = 5</t>
  </si>
  <si>
    <t>linkert scale response to survery question -- Strongly Disagree = 1; Somewhat Disagree = 2; Unsure = 3; Somewhat Agree = 4; Strongly Agree = 5</t>
  </si>
  <si>
    <t>any</t>
  </si>
  <si>
    <t>each participant was -- either Even or Odd, Did Exp 1 first or Exp 2 first</t>
  </si>
  <si>
    <t>open-ended response - included in survey summary</t>
  </si>
  <si>
    <t>Definition</t>
  </si>
  <si>
    <t>NA</t>
  </si>
  <si>
    <t>1_is_wrong_turn_2_time_3_completed_incorrectly</t>
  </si>
  <si>
    <t>failure location x</t>
  </si>
  <si>
    <t>failure location y</t>
  </si>
  <si>
    <t>failure reason</t>
  </si>
  <si>
    <t>ideal recovery distance meters</t>
  </si>
  <si>
    <t>x location when subject is not able to complete</t>
  </si>
  <si>
    <t>y location when subject is not able to complete</t>
  </si>
  <si>
    <t>distance to complete assuming perfect navigation from failure point</t>
  </si>
  <si>
    <t>participant number</t>
  </si>
  <si>
    <t>participant type</t>
  </si>
  <si>
    <t>first experiment</t>
  </si>
  <si>
    <t>trial type</t>
  </si>
  <si>
    <t>path distance meters</t>
  </si>
  <si>
    <t>time seconds</t>
  </si>
  <si>
    <t>start bearing no belt</t>
  </si>
  <si>
    <t>start bearing with belt</t>
  </si>
  <si>
    <t>end bearing no belt</t>
  </si>
  <si>
    <t>end bearing with belt</t>
  </si>
  <si>
    <t>actual start bearing</t>
  </si>
  <si>
    <t>actual end bearing</t>
  </si>
  <si>
    <t>know where percent</t>
  </si>
  <si>
    <t>influence decisions</t>
  </si>
  <si>
    <t>trial across both experiments</t>
  </si>
  <si>
    <t>experienced with building</t>
  </si>
  <si>
    <t>led out experiment 2</t>
  </si>
  <si>
    <t>total years experience</t>
  </si>
  <si>
    <t>career experience</t>
  </si>
  <si>
    <t>volunteer experience</t>
  </si>
  <si>
    <t>prior in cottage</t>
  </si>
  <si>
    <t>actual path distance total</t>
  </si>
  <si>
    <t>actual path distance to door</t>
  </si>
  <si>
    <t>meters from start location to the end</t>
  </si>
  <si>
    <t>meters from start location to the door of the room</t>
  </si>
  <si>
    <t>actual bearing at start of trial path</t>
  </si>
  <si>
    <t>actual bearing at end of trial 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</si>
</sst>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499984740745262"/>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62">
    <xf numFmtId="0" fontId="0" fillId="0" borderId="0" xfId="0"/>
    <xf numFmtId="0" fontId="0" fillId="0" borderId="0" xfId="0" applyAlignment="1">
      <alignment wrapText="1"/>
    </xf>
    <xf numFmtId="49" fontId="0" fillId="0" borderId="0" xfId="0" applyNumberFormat="1"/>
    <xf numFmtId="0" fontId="16" fillId="33" borderId="10" xfId="0" applyFont="1" applyFill="1" applyBorder="1" applyAlignment="1">
      <alignment horizontal="center"/>
    </xf>
    <xf numFmtId="0" fontId="16" fillId="34" borderId="14" xfId="0" applyFont="1" applyFill="1" applyBorder="1" applyAlignment="1">
      <alignment horizontal="center" vertical="center" wrapText="1"/>
    </xf>
    <xf numFmtId="0" fontId="16" fillId="34" borderId="15" xfId="0" applyFont="1" applyFill="1" applyBorder="1" applyAlignment="1">
      <alignment horizontal="center" vertical="center" wrapText="1"/>
    </xf>
    <xf numFmtId="0" fontId="16" fillId="34" borderId="16" xfId="0" applyFont="1" applyFill="1" applyBorder="1" applyAlignment="1">
      <alignment horizontal="center" vertical="center" wrapText="1"/>
    </xf>
    <xf numFmtId="49" fontId="16" fillId="34" borderId="14" xfId="0" applyNumberFormat="1" applyFont="1" applyFill="1" applyBorder="1" applyAlignment="1">
      <alignment horizontal="center" vertical="center" wrapText="1"/>
    </xf>
    <xf numFmtId="49" fontId="16" fillId="34" borderId="15" xfId="0" applyNumberFormat="1" applyFont="1" applyFill="1" applyBorder="1" applyAlignment="1">
      <alignment horizontal="center" vertical="center" wrapText="1"/>
    </xf>
    <xf numFmtId="0" fontId="0" fillId="0" borderId="0" xfId="0" applyAlignment="1">
      <alignment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0" xfId="0" applyFont="1" applyAlignment="1">
      <alignment vertical="center"/>
    </xf>
    <xf numFmtId="0" fontId="0" fillId="0" borderId="20" xfId="0" applyBorder="1" applyAlignment="1">
      <alignment horizontal="center"/>
    </xf>
    <xf numFmtId="0" fontId="0" fillId="0" borderId="0" xfId="0" applyAlignment="1">
      <alignment horizontal="center"/>
    </xf>
    <xf numFmtId="0" fontId="0" fillId="0" borderId="21" xfId="0" applyBorder="1" applyAlignment="1">
      <alignment horizontal="center"/>
    </xf>
    <xf numFmtId="0" fontId="18" fillId="0" borderId="0" xfId="0" applyFont="1" applyAlignment="1">
      <alignment horizontal="left" vertical="center" indent="1"/>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12"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35" borderId="20" xfId="0" applyFill="1" applyBorder="1" applyAlignment="1">
      <alignment horizontal="center"/>
    </xf>
    <xf numFmtId="0" fontId="0" fillId="35" borderId="0" xfId="0" applyFill="1" applyAlignment="1">
      <alignment horizontal="center"/>
    </xf>
    <xf numFmtId="0" fontId="0" fillId="35" borderId="21" xfId="0" applyFill="1" applyBorder="1" applyAlignment="1">
      <alignment horizontal="center"/>
    </xf>
    <xf numFmtId="0" fontId="16" fillId="34" borderId="10" xfId="0" applyFont="1" applyFill="1" applyBorder="1" applyAlignment="1">
      <alignment horizontal="center" vertical="center" wrapText="1"/>
    </xf>
    <xf numFmtId="0" fontId="16" fillId="34" borderId="11" xfId="0" applyFont="1" applyFill="1" applyBorder="1" applyAlignment="1">
      <alignment horizontal="center" vertical="center" wrapText="1"/>
    </xf>
    <xf numFmtId="49" fontId="16" fillId="34" borderId="10" xfId="0" applyNumberFormat="1" applyFont="1" applyFill="1" applyBorder="1" applyAlignment="1">
      <alignment horizontal="center" vertical="center" wrapText="1"/>
    </xf>
    <xf numFmtId="0" fontId="0" fillId="0" borderId="11" xfId="0" applyBorder="1" applyAlignment="1">
      <alignment horizontal="center"/>
    </xf>
    <xf numFmtId="49" fontId="0" fillId="0" borderId="11" xfId="0" quotePrefix="1" applyNumberFormat="1" applyBorder="1" applyAlignment="1">
      <alignment horizontal="center"/>
    </xf>
    <xf numFmtId="49" fontId="0" fillId="0" borderId="12" xfId="0" quotePrefix="1" applyNumberFormat="1" applyBorder="1" applyAlignment="1">
      <alignment horizontal="center"/>
    </xf>
    <xf numFmtId="0" fontId="0" fillId="0" borderId="13" xfId="0" applyBorder="1" applyAlignment="1">
      <alignment horizontal="center"/>
    </xf>
    <xf numFmtId="0" fontId="0" fillId="0" borderId="33" xfId="0" applyBorder="1" applyAlignment="1">
      <alignment horizontal="center"/>
    </xf>
    <xf numFmtId="49" fontId="0" fillId="0" borderId="33" xfId="0" applyNumberFormat="1" applyBorder="1" applyAlignment="1">
      <alignment horizontal="center"/>
    </xf>
    <xf numFmtId="49" fontId="0" fillId="0" borderId="0" xfId="0" applyNumberFormat="1" applyAlignment="1">
      <alignment horizontal="center"/>
    </xf>
    <xf numFmtId="0" fontId="0" fillId="0" borderId="34" xfId="0" applyBorder="1" applyAlignment="1">
      <alignment horizontal="center"/>
    </xf>
    <xf numFmtId="0" fontId="0" fillId="0" borderId="35" xfId="0" applyBorder="1" applyAlignment="1">
      <alignment horizontal="center"/>
    </xf>
    <xf numFmtId="49" fontId="0" fillId="0" borderId="35" xfId="0" applyNumberFormat="1" applyBorder="1" applyAlignment="1">
      <alignment horizontal="center"/>
    </xf>
    <xf numFmtId="49" fontId="0" fillId="0" borderId="23" xfId="0" applyNumberFormat="1" applyBorder="1" applyAlignment="1">
      <alignment horizontal="center"/>
    </xf>
    <xf numFmtId="0" fontId="0" fillId="0" borderId="36" xfId="0" applyBorder="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xf>
    <xf numFmtId="164" fontId="0" fillId="0" borderId="0" xfId="0" applyNumberFormat="1"/>
    <xf numFmtId="43" fontId="0" fillId="0" borderId="0" xfId="0" applyNumberFormat="1"/>
    <xf numFmtId="0" fontId="0" fillId="0" borderId="0" xfId="0" applyAlignment="1">
      <alignment vertical="center"/>
    </xf>
    <xf numFmtId="0" fontId="16" fillId="34" borderId="37" xfId="0" applyFont="1" applyFill="1" applyBorder="1" applyAlignment="1">
      <alignment horizontal="center"/>
    </xf>
    <xf numFmtId="49" fontId="16" fillId="34" borderId="37" xfId="0" applyNumberFormat="1"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6" fillId="33" borderId="30" xfId="0" applyFont="1" applyFill="1" applyBorder="1" applyAlignment="1">
      <alignment horizontal="center"/>
    </xf>
    <xf numFmtId="0" fontId="16" fillId="33" borderId="31" xfId="0" applyFont="1" applyFill="1" applyBorder="1" applyAlignment="1">
      <alignment horizontal="center"/>
    </xf>
    <xf numFmtId="0" fontId="16" fillId="33" borderId="32" xfId="0" applyFont="1" applyFill="1" applyBorder="1" applyAlignment="1">
      <alignment horizontal="center"/>
    </xf>
    <xf numFmtId="16" fontId="0" fillId="0" borderId="0" xfId="0" quotePrefix="1" applyNumberFormat="1"/>
    <xf numFmtId="164" fontId="0" fillId="0" borderId="0" xfId="42" applyNumberFormat="1" applyFont="1" applyAlignment="1">
      <alignment horizontal="center" vertical="center" wrapText="1"/>
    </xf>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4" formatCode="_(* #,##0.0_);_(* \(#,##0.0\);_(* &quot;-&quot;??_);_(@_)"/>
    </dxf>
    <dxf>
      <numFmt numFmtId="164" formatCode="_(* #,##0.0_);_(* \(#,##0.0\);_(* &quot;-&quot;??_);_(@_)"/>
    </dxf>
    <dxf>
      <numFmt numFmtId="164" formatCode="_(* #,##0.0_);_(* \(#,##0.0\);_(* &quot;-&quot;??_);_(@_)"/>
    </dxf>
    <dxf>
      <numFmt numFmtId="164" formatCode="_(* #,##0.0_);_(* \(#,##0.0\);_(* &quot;-&quot;??_);_(@_)"/>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4" formatCode="_(* #,##0.0_);_(* \(#,##0.0\);_(* &quot;-&quot;??_);_(@_)"/>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D84EED-296E-4DB8-A9C2-5A05282594E1}" name="Table4" displayName="Table4" ref="A1:AW217" totalsRowShown="0" headerRowDxfId="4">
  <autoFilter ref="A1:AW217" xr:uid="{CCD84EED-296E-4DB8-A9C2-5A05282594E1}"/>
  <tableColumns count="49">
    <tableColumn id="1" xr3:uid="{B48A7763-65D7-4533-8627-44B999936E65}" name="participant number"/>
    <tableColumn id="2" xr3:uid="{A226252F-799A-4834-9F56-6C9ECEDAB0B2}" name="experiment"/>
    <tableColumn id="3" xr3:uid="{B91163BF-43D7-4026-A6B8-048909BE62BE}" name="participant type"/>
    <tableColumn id="4" xr3:uid="{A5F2918B-DE15-40FE-9E94-9302BEDCBBEF}" name="first experiment"/>
    <tableColumn id="5" xr3:uid="{2885EB0F-DBEC-4D3F-B497-CD4AC0E00987}" name="path"/>
    <tableColumn id="6" xr3:uid="{558816BA-F6B3-4FBC-92AF-64ECAA8C29F9}" name="trial type"/>
    <tableColumn id="7" xr3:uid="{E055223D-4986-43F4-8DD3-66C2DD93437D}" name="path distance meters" dataDxfId="0" dataCellStyle="Comma"/>
    <tableColumn id="8" xr3:uid="{1C94BB08-97F1-4806-87E5-60FA2AC91314}" name="time seconds"/>
    <tableColumn id="9" xr3:uid="{8E568E27-B714-4E62-B60D-0F47C35EEE75}" name="success"/>
    <tableColumn id="10" xr3:uid="{6FEA6EB5-BBED-42B5-A626-C9337B1D67AC}" name="start bearing no belt"/>
    <tableColumn id="11" xr3:uid="{8895C026-CB29-4438-9815-F38D2E2E945F}" name="start bearing with belt"/>
    <tableColumn id="12" xr3:uid="{11EC92C2-9347-4F8E-825B-4491B4AE49A8}" name="end bearing no belt"/>
    <tableColumn id="13" xr3:uid="{78431E5C-422F-49CE-BF48-9C1DEDE512ED}" name="end bearing with belt"/>
    <tableColumn id="14" xr3:uid="{E304572B-5A83-4A57-9836-6D1132B1EEF3}" name="actual start bearing"/>
    <tableColumn id="15" xr3:uid="{95E49AB5-5E8F-4321-93EF-B7CC3A5C4122}" name="actual end bearing"/>
    <tableColumn id="16" xr3:uid="{32A4369F-10ED-4B83-BAE6-D059FB1564B2}" name="know where percent"/>
    <tableColumn id="17" xr3:uid="{31D12460-778C-4FEB-AFEF-06A7BB532FD2}" name="influence decisions"/>
    <tableColumn id="18" xr3:uid="{0C1B54CE-9A44-4261-8774-78A9F891DB99}" name="trial across both experiments"/>
    <tableColumn id="19" xr3:uid="{1C3B729D-B6B3-4758-A12A-46DE57AE3C63}" name="experienced with building"/>
    <tableColumn id="20" xr3:uid="{CCFFFA96-F1C9-4A60-A697-A4157BC8DAD9}" name="led out experiment 2"/>
    <tableColumn id="21" xr3:uid="{6F62E745-278C-4CC5-A5E3-FDB5B5559352}" name="trial"/>
    <tableColumn id="22" xr3:uid="{562F6AD2-3904-4ED6-A521-01BE6B9D4DE2}" name="gender"/>
    <tableColumn id="23" xr3:uid="{2CA8937D-6C49-461C-B256-0F1D47D09540}" name="age"/>
    <tableColumn id="24" xr3:uid="{643030E4-56F4-4832-9586-8381A7E4473A}" name="total years experience"/>
    <tableColumn id="25" xr3:uid="{4A781DAA-DA1B-4DCF-A029-6ED6622F62B4}" name="career experience"/>
    <tableColumn id="26" xr3:uid="{3A525420-9161-4B8C-AB81-7D070001B01A}" name="volunteer experience"/>
    <tableColumn id="27" xr3:uid="{820ED4B3-52E8-4952-992C-DF03E9893ED7}" name="prior in cottage"/>
    <tableColumn id="28" xr3:uid="{1CEAC7BF-C5F1-4FA5-AC5B-2290DBDFB31F}" name="q1"/>
    <tableColumn id="29" xr3:uid="{4E807A8A-CDBB-4D7D-94A9-AF5753953767}" name="q2"/>
    <tableColumn id="30" xr3:uid="{9051A415-4081-4FE7-84AF-7A2E9E18EB4A}" name="q3"/>
    <tableColumn id="31" xr3:uid="{50D7C474-05A2-4685-BFBB-9145FA873246}" name="q4"/>
    <tableColumn id="32" xr3:uid="{8C3FB4EC-1DAC-420A-A4F8-9636C2CCD569}" name="q5"/>
    <tableColumn id="33" xr3:uid="{7814ED7C-2749-480E-88DA-DA1AB0B09B7E}" name="q6"/>
    <tableColumn id="34" xr3:uid="{2C379519-1327-41C6-A96F-8DCF2B0E611D}" name="q7"/>
    <tableColumn id="35" xr3:uid="{58F0ACE7-55F5-44D2-9E6F-9C104204B399}" name="q8"/>
    <tableColumn id="36" xr3:uid="{0723C69D-BE39-49DE-8D40-60284B3CC46D}" name="q9"/>
    <tableColumn id="37" xr3:uid="{81F23905-13C6-4EBB-9C33-A34AB9578C7A}" name="q10"/>
    <tableColumn id="38" xr3:uid="{9F0C47F2-B992-4C65-8B47-752652FD7E10}" name="q11"/>
    <tableColumn id="39" xr3:uid="{B4E31111-2C8A-4E78-9A7C-34E0AB445BA8}" name="q12"/>
    <tableColumn id="40" xr3:uid="{9C2E99C9-01C0-43B6-B197-15FF31365FE4}" name="q13"/>
    <tableColumn id="41" xr3:uid="{E82BAB29-1C79-4656-8605-0D806E5EDB5F}" name="q14"/>
    <tableColumn id="42" xr3:uid="{DB64C70D-0AB7-428E-88E0-5364C962F3CF}" name="q15"/>
    <tableColumn id="43" xr3:uid="{A4765B46-C5F5-4AD4-BDED-E8E0662F41BA}" name="q16"/>
    <tableColumn id="44" xr3:uid="{C68E6738-A545-4A5A-8C97-D8CEFA0C5370}" name="actual path distance total" dataDxfId="3" dataCellStyle="Comma"/>
    <tableColumn id="45" xr3:uid="{63A42442-546D-462B-A2B3-596BA86BD76E}" name="actual path distance to door" dataDxfId="2" dataCellStyle="Comma"/>
    <tableColumn id="46" xr3:uid="{A3ABA074-5E89-4DC9-92D2-89B38204EA3F}" name="failure location x"/>
    <tableColumn id="47" xr3:uid="{8D677634-3CF3-433A-B9A6-903950982F41}" name="failure location y"/>
    <tableColumn id="48" xr3:uid="{FA5B7890-B928-4D63-8EE9-117769393753}" name="failure reason"/>
    <tableColumn id="49" xr3:uid="{D2CE6B91-728D-4F30-B379-4E8D6CD1FB3F}" name="ideal recovery distance meters" dataDxfId="1"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D5DB8-F19B-4E6B-AECD-E30CB937A91D}" name="Table1" displayName="Table1" ref="A1:AB20" totalsRowCount="1" headerRowDxfId="26">
  <autoFilter ref="A1:AB1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sortState xmlns:xlrd2="http://schemas.microsoft.com/office/spreadsheetml/2017/richdata2" ref="A2:Z19">
    <sortCondition ref="A2:A19"/>
  </sortState>
  <tableColumns count="28">
    <tableColumn id="1" xr3:uid="{5F635D20-BD46-4C4E-AE45-0A364D5F966A}" name="participant_number" totalsRowLabel="Total"/>
    <tableColumn id="2" xr3:uid="{9F6E406B-3A83-4732-918F-3BE787F10D2C}" name="experiment"/>
    <tableColumn id="3" xr3:uid="{0323822F-A35B-425B-8EBE-B7A6F6D68CC0}" name="participant_type"/>
    <tableColumn id="4" xr3:uid="{84401EC6-04E2-4076-92F5-D508725DB40A}" name="first_experiment"/>
    <tableColumn id="5" xr3:uid="{3CB3D7D7-0384-4C63-AC9B-EE26AFFBF057}" name="gender"/>
    <tableColumn id="6" xr3:uid="{2359D8A9-4396-402F-A39A-09DB68279324}" name="age"/>
    <tableColumn id="7" xr3:uid="{A004BF87-3C20-426B-80E4-38AFE0064056}" name="total_years_experience"/>
    <tableColumn id="8" xr3:uid="{DD92AAF2-6DC1-4EFA-8777-337A95B86EFC}" name="career_experience" totalsRowFunction="average" totalsRowDxfId="25"/>
    <tableColumn id="9" xr3:uid="{5524EDB2-6617-40D9-AAFE-B4738BEC69ED}" name="volunteer_experience"/>
    <tableColumn id="10" xr3:uid="{E2F83652-30C1-4C68-8DE7-EDFF6D460A97}" name="prior_in_cottage"/>
    <tableColumn id="11" xr3:uid="{B17589F4-592F-4DE7-8B7A-4E38B2B7D9D2}" name="q1" totalsRowFunction="average" totalsRowDxfId="24"/>
    <tableColumn id="12" xr3:uid="{E18B4304-1DAF-42E3-B48E-A16C5908810F}" name="q2" totalsRowFunction="average" totalsRowDxfId="23"/>
    <tableColumn id="13" xr3:uid="{898D8BD9-5AD8-4586-91A8-57AAD0D11376}" name="q3" totalsRowFunction="average" totalsRowDxfId="22"/>
    <tableColumn id="14" xr3:uid="{0998E79F-29F6-4FBC-B47B-BF2D8901CF33}" name="q4" totalsRowFunction="average" totalsRowDxfId="21"/>
    <tableColumn id="15" xr3:uid="{1E153A2E-7AFE-499F-A463-3B7369DC0F40}" name="q5" totalsRowFunction="average" totalsRowDxfId="20"/>
    <tableColumn id="16" xr3:uid="{4C6F29AB-2E2F-4787-8807-C038016E2E82}" name="q6" totalsRowFunction="average" totalsRowDxfId="19"/>
    <tableColumn id="17" xr3:uid="{582EC378-43BC-4DC9-AEBC-EF7BA92679FC}" name="q7" totalsRowFunction="average" totalsRowDxfId="18"/>
    <tableColumn id="18" xr3:uid="{78FD01CF-72B8-43FC-B2B3-4393F056F081}" name="q8" totalsRowFunction="average" totalsRowDxfId="17"/>
    <tableColumn id="19" xr3:uid="{01C9F948-191E-49A8-90E0-4DF7D90F68A1}" name="q9" totalsRowFunction="average" totalsRowDxfId="16"/>
    <tableColumn id="20" xr3:uid="{14B046BB-4525-4A2C-AA4B-F187C641DC13}" name="q10" totalsRowFunction="average" totalsRowDxfId="15"/>
    <tableColumn id="21" xr3:uid="{AD1484DA-4C7C-4E69-99C1-5ECAA7C3C80F}" name="q11" totalsRowFunction="average" totalsRowDxfId="14"/>
    <tableColumn id="22" xr3:uid="{30468CB2-5411-444F-B94C-D17D1E99529B}" name="q12" totalsRowFunction="average" totalsRowDxfId="13"/>
    <tableColumn id="23" xr3:uid="{0A72C15C-7690-4675-9531-3AEAB92860AC}" name="q13" totalsRowFunction="average" totalsRowDxfId="12"/>
    <tableColumn id="24" xr3:uid="{5FADD94E-7328-4BB0-952E-D83A866ACFB5}" name="q14" totalsRowFunction="average" totalsRowDxfId="11"/>
    <tableColumn id="25" xr3:uid="{23A7D065-FD3B-4B4D-840E-0B73080F6FA1}" name="q15" totalsRowFunction="average" totalsRowDxfId="10"/>
    <tableColumn id="26" xr3:uid="{DEAA5B4C-9D17-4105-BA37-629101F839EB}" name="q16" totalsRowFunction="average" totalsRowDxfId="9"/>
    <tableColumn id="27" xr3:uid="{57F1E4BD-FC32-47DB-ADF0-5B40EE1160C5}" name="o1" dataDxfId="8" totalsRowDxfId="7"/>
    <tableColumn id="28" xr3:uid="{0ADB115D-8B93-4AE6-8222-70CCDD20EF10}" name="o2" dataDxfId="6" totalsRow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6D25D-0177-45F4-B621-A2B0F6046207}">
  <dimension ref="A1:AW217"/>
  <sheetViews>
    <sheetView tabSelected="1" workbookViewId="0">
      <selection activeCell="E6" sqref="E6"/>
    </sheetView>
  </sheetViews>
  <sheetFormatPr defaultRowHeight="14.4" x14ac:dyDescent="0.3"/>
  <cols>
    <col min="1" max="6" width="11.21875" customWidth="1"/>
    <col min="7" max="7" width="11.21875" style="61" customWidth="1"/>
    <col min="8" max="27" width="11.21875" customWidth="1"/>
    <col min="44" max="45" width="13.21875" style="61" customWidth="1"/>
    <col min="46" max="48" width="13.21875" customWidth="1"/>
    <col min="49" max="49" width="13.21875" style="61" customWidth="1"/>
  </cols>
  <sheetData>
    <row r="1" spans="1:49" s="45" customFormat="1" ht="62.4" customHeight="1" x14ac:dyDescent="0.3">
      <c r="A1" s="45" t="s">
        <v>201</v>
      </c>
      <c r="B1" s="45" t="s">
        <v>1</v>
      </c>
      <c r="C1" s="45" t="s">
        <v>202</v>
      </c>
      <c r="D1" s="45" t="s">
        <v>203</v>
      </c>
      <c r="E1" s="45" t="s">
        <v>4</v>
      </c>
      <c r="F1" s="45" t="s">
        <v>204</v>
      </c>
      <c r="G1" s="60" t="s">
        <v>205</v>
      </c>
      <c r="H1" s="45" t="s">
        <v>206</v>
      </c>
      <c r="I1" s="45" t="s">
        <v>8</v>
      </c>
      <c r="J1" s="45" t="s">
        <v>207</v>
      </c>
      <c r="K1" s="45" t="s">
        <v>208</v>
      </c>
      <c r="L1" s="45" t="s">
        <v>209</v>
      </c>
      <c r="M1" s="45" t="s">
        <v>210</v>
      </c>
      <c r="N1" s="45" t="s">
        <v>211</v>
      </c>
      <c r="O1" s="45" t="s">
        <v>212</v>
      </c>
      <c r="P1" s="45" t="s">
        <v>213</v>
      </c>
      <c r="Q1" s="45" t="s">
        <v>214</v>
      </c>
      <c r="R1" s="45" t="s">
        <v>215</v>
      </c>
      <c r="S1" s="45" t="s">
        <v>216</v>
      </c>
      <c r="T1" s="45" t="s">
        <v>217</v>
      </c>
      <c r="U1" s="45" t="s">
        <v>18</v>
      </c>
      <c r="V1" s="45" t="s">
        <v>19</v>
      </c>
      <c r="W1" s="45" t="s">
        <v>20</v>
      </c>
      <c r="X1" s="45" t="s">
        <v>218</v>
      </c>
      <c r="Y1" s="45" t="s">
        <v>219</v>
      </c>
      <c r="Z1" s="45" t="s">
        <v>220</v>
      </c>
      <c r="AA1" s="45" t="s">
        <v>221</v>
      </c>
      <c r="AB1" s="45" t="s">
        <v>25</v>
      </c>
      <c r="AC1" s="45" t="s">
        <v>26</v>
      </c>
      <c r="AD1" s="45" t="s">
        <v>27</v>
      </c>
      <c r="AE1" s="45" t="s">
        <v>28</v>
      </c>
      <c r="AF1" s="45" t="s">
        <v>110</v>
      </c>
      <c r="AG1" s="45" t="s">
        <v>29</v>
      </c>
      <c r="AH1" s="45" t="s">
        <v>30</v>
      </c>
      <c r="AI1" s="45" t="s">
        <v>31</v>
      </c>
      <c r="AJ1" s="45" t="s">
        <v>32</v>
      </c>
      <c r="AK1" s="45" t="s">
        <v>33</v>
      </c>
      <c r="AL1" s="45" t="s">
        <v>34</v>
      </c>
      <c r="AM1" s="45" t="s">
        <v>35</v>
      </c>
      <c r="AN1" s="45" t="s">
        <v>36</v>
      </c>
      <c r="AO1" s="45" t="s">
        <v>37</v>
      </c>
      <c r="AP1" s="45" t="s">
        <v>38</v>
      </c>
      <c r="AQ1" s="45" t="s">
        <v>39</v>
      </c>
      <c r="AR1" s="60" t="s">
        <v>222</v>
      </c>
      <c r="AS1" s="60" t="s">
        <v>223</v>
      </c>
      <c r="AT1" s="45" t="s">
        <v>194</v>
      </c>
      <c r="AU1" s="45" t="s">
        <v>195</v>
      </c>
      <c r="AV1" s="45" t="s">
        <v>196</v>
      </c>
      <c r="AW1" s="60" t="s">
        <v>197</v>
      </c>
    </row>
    <row r="2" spans="1:49" x14ac:dyDescent="0.3">
      <c r="A2">
        <v>4</v>
      </c>
      <c r="B2">
        <v>2</v>
      </c>
      <c r="C2" t="s">
        <v>40</v>
      </c>
      <c r="D2">
        <v>2</v>
      </c>
      <c r="E2" t="s">
        <v>41</v>
      </c>
      <c r="F2" t="s">
        <v>42</v>
      </c>
      <c r="G2" s="61">
        <v>12.79344715</v>
      </c>
      <c r="H2">
        <v>17</v>
      </c>
      <c r="I2" t="s">
        <v>43</v>
      </c>
      <c r="J2">
        <v>290</v>
      </c>
      <c r="K2" t="s">
        <v>192</v>
      </c>
      <c r="L2">
        <v>110</v>
      </c>
      <c r="M2" t="s">
        <v>192</v>
      </c>
      <c r="N2">
        <v>97</v>
      </c>
      <c r="O2">
        <v>85</v>
      </c>
      <c r="P2">
        <v>0</v>
      </c>
      <c r="Q2" t="s">
        <v>44</v>
      </c>
      <c r="R2">
        <v>1</v>
      </c>
      <c r="S2" t="s">
        <v>44</v>
      </c>
      <c r="T2" t="s">
        <v>44</v>
      </c>
      <c r="U2">
        <v>1</v>
      </c>
      <c r="V2" t="s">
        <v>45</v>
      </c>
      <c r="W2">
        <v>36</v>
      </c>
      <c r="X2">
        <v>6.5</v>
      </c>
      <c r="Y2">
        <v>6</v>
      </c>
      <c r="Z2">
        <v>0.5</v>
      </c>
      <c r="AA2">
        <v>1</v>
      </c>
      <c r="AB2">
        <v>5</v>
      </c>
      <c r="AC2">
        <v>1</v>
      </c>
      <c r="AD2">
        <v>5</v>
      </c>
      <c r="AE2">
        <v>5</v>
      </c>
      <c r="AF2">
        <v>5</v>
      </c>
      <c r="AG2">
        <v>5</v>
      </c>
      <c r="AH2">
        <v>5</v>
      </c>
      <c r="AI2">
        <v>5</v>
      </c>
      <c r="AJ2">
        <v>5</v>
      </c>
      <c r="AK2">
        <v>5</v>
      </c>
      <c r="AL2">
        <v>5</v>
      </c>
      <c r="AM2">
        <v>5</v>
      </c>
      <c r="AN2">
        <v>5</v>
      </c>
      <c r="AO2">
        <v>1</v>
      </c>
      <c r="AP2">
        <v>1</v>
      </c>
      <c r="AQ2">
        <v>1</v>
      </c>
      <c r="AR2" s="61">
        <v>38.400174839999998</v>
      </c>
      <c r="AS2" s="61">
        <v>26.426438950000001</v>
      </c>
    </row>
    <row r="3" spans="1:49" x14ac:dyDescent="0.3">
      <c r="A3">
        <v>4</v>
      </c>
      <c r="B3">
        <v>2</v>
      </c>
      <c r="C3" t="s">
        <v>40</v>
      </c>
      <c r="D3">
        <v>2</v>
      </c>
      <c r="E3" t="s">
        <v>46</v>
      </c>
      <c r="F3" t="s">
        <v>47</v>
      </c>
      <c r="G3" s="61">
        <v>47.840748779999998</v>
      </c>
      <c r="H3">
        <v>107</v>
      </c>
      <c r="I3" t="s">
        <v>43</v>
      </c>
      <c r="J3" t="s">
        <v>192</v>
      </c>
      <c r="K3">
        <v>320</v>
      </c>
      <c r="L3">
        <v>190</v>
      </c>
      <c r="M3">
        <v>210</v>
      </c>
      <c r="N3">
        <v>358</v>
      </c>
      <c r="O3">
        <v>195</v>
      </c>
      <c r="P3">
        <v>0</v>
      </c>
      <c r="Q3" t="s">
        <v>44</v>
      </c>
      <c r="R3">
        <v>2</v>
      </c>
      <c r="S3" t="s">
        <v>44</v>
      </c>
      <c r="T3" t="s">
        <v>44</v>
      </c>
      <c r="U3">
        <v>2</v>
      </c>
      <c r="V3" t="s">
        <v>45</v>
      </c>
      <c r="W3">
        <v>36</v>
      </c>
      <c r="X3">
        <v>6.5</v>
      </c>
      <c r="Y3">
        <v>6</v>
      </c>
      <c r="Z3">
        <v>0.5</v>
      </c>
      <c r="AA3">
        <v>1</v>
      </c>
      <c r="AB3">
        <v>5</v>
      </c>
      <c r="AC3">
        <v>1</v>
      </c>
      <c r="AD3">
        <v>5</v>
      </c>
      <c r="AE3">
        <v>5</v>
      </c>
      <c r="AF3">
        <v>5</v>
      </c>
      <c r="AG3">
        <v>5</v>
      </c>
      <c r="AH3">
        <v>5</v>
      </c>
      <c r="AI3">
        <v>5</v>
      </c>
      <c r="AJ3">
        <v>5</v>
      </c>
      <c r="AK3">
        <v>5</v>
      </c>
      <c r="AL3">
        <v>5</v>
      </c>
      <c r="AM3">
        <v>5</v>
      </c>
      <c r="AN3">
        <v>5</v>
      </c>
      <c r="AO3">
        <v>1</v>
      </c>
      <c r="AP3">
        <v>1</v>
      </c>
      <c r="AQ3">
        <v>1</v>
      </c>
      <c r="AR3" s="61">
        <v>40.361743339999997</v>
      </c>
      <c r="AS3" s="61">
        <v>107.75817290000001</v>
      </c>
    </row>
    <row r="4" spans="1:49" x14ac:dyDescent="0.3">
      <c r="A4">
        <v>4</v>
      </c>
      <c r="B4">
        <v>2</v>
      </c>
      <c r="C4" t="s">
        <v>40</v>
      </c>
      <c r="D4">
        <v>2</v>
      </c>
      <c r="E4" t="s">
        <v>48</v>
      </c>
      <c r="F4" t="s">
        <v>42</v>
      </c>
      <c r="G4" s="61">
        <v>52.396909319999999</v>
      </c>
      <c r="H4">
        <v>90</v>
      </c>
      <c r="I4" t="s">
        <v>44</v>
      </c>
      <c r="J4">
        <v>305</v>
      </c>
      <c r="K4" t="s">
        <v>192</v>
      </c>
      <c r="L4">
        <v>30</v>
      </c>
      <c r="M4" t="s">
        <v>192</v>
      </c>
      <c r="N4">
        <v>115</v>
      </c>
      <c r="O4">
        <v>117</v>
      </c>
      <c r="P4">
        <v>0</v>
      </c>
      <c r="Q4" t="s">
        <v>44</v>
      </c>
      <c r="R4">
        <v>3</v>
      </c>
      <c r="S4" t="s">
        <v>44</v>
      </c>
      <c r="T4" t="s">
        <v>44</v>
      </c>
      <c r="U4">
        <v>3</v>
      </c>
      <c r="V4" t="s">
        <v>45</v>
      </c>
      <c r="W4">
        <v>36</v>
      </c>
      <c r="X4">
        <v>6.5</v>
      </c>
      <c r="Y4">
        <v>6</v>
      </c>
      <c r="Z4">
        <v>0.5</v>
      </c>
      <c r="AA4">
        <v>1</v>
      </c>
      <c r="AB4">
        <v>5</v>
      </c>
      <c r="AC4">
        <v>1</v>
      </c>
      <c r="AD4">
        <v>5</v>
      </c>
      <c r="AE4">
        <v>5</v>
      </c>
      <c r="AF4">
        <v>5</v>
      </c>
      <c r="AG4">
        <v>5</v>
      </c>
      <c r="AH4">
        <v>5</v>
      </c>
      <c r="AI4">
        <v>5</v>
      </c>
      <c r="AJ4">
        <v>5</v>
      </c>
      <c r="AK4">
        <v>5</v>
      </c>
      <c r="AL4">
        <v>5</v>
      </c>
      <c r="AM4">
        <v>5</v>
      </c>
      <c r="AN4">
        <v>5</v>
      </c>
      <c r="AO4">
        <v>1</v>
      </c>
      <c r="AP4">
        <v>1</v>
      </c>
      <c r="AQ4">
        <v>1</v>
      </c>
      <c r="AR4" s="61">
        <v>165.03049709999999</v>
      </c>
      <c r="AS4" s="61">
        <v>143.01544340000001</v>
      </c>
      <c r="AT4">
        <v>440</v>
      </c>
      <c r="AU4">
        <v>780</v>
      </c>
      <c r="AV4">
        <v>1</v>
      </c>
      <c r="AW4" s="61">
        <v>87.792199999999994</v>
      </c>
    </row>
    <row r="5" spans="1:49" x14ac:dyDescent="0.3">
      <c r="A5">
        <v>4</v>
      </c>
      <c r="B5">
        <v>2</v>
      </c>
      <c r="C5" t="s">
        <v>40</v>
      </c>
      <c r="D5">
        <v>2</v>
      </c>
      <c r="E5" t="s">
        <v>41</v>
      </c>
      <c r="F5" t="s">
        <v>47</v>
      </c>
      <c r="G5" s="61">
        <v>62.519350009999997</v>
      </c>
      <c r="H5">
        <v>31</v>
      </c>
      <c r="I5" t="s">
        <v>43</v>
      </c>
      <c r="J5" t="s">
        <v>192</v>
      </c>
      <c r="K5">
        <v>260</v>
      </c>
      <c r="L5">
        <v>95</v>
      </c>
      <c r="M5">
        <v>85</v>
      </c>
      <c r="N5">
        <v>97</v>
      </c>
      <c r="O5">
        <v>85</v>
      </c>
      <c r="P5">
        <v>0</v>
      </c>
      <c r="Q5" t="s">
        <v>44</v>
      </c>
      <c r="R5">
        <v>4</v>
      </c>
      <c r="S5" t="s">
        <v>44</v>
      </c>
      <c r="T5" t="s">
        <v>44</v>
      </c>
      <c r="U5">
        <v>4</v>
      </c>
      <c r="V5" t="s">
        <v>45</v>
      </c>
      <c r="W5">
        <v>36</v>
      </c>
      <c r="X5">
        <v>6.5</v>
      </c>
      <c r="Y5">
        <v>6</v>
      </c>
      <c r="Z5">
        <v>0.5</v>
      </c>
      <c r="AA5">
        <v>1</v>
      </c>
      <c r="AB5">
        <v>5</v>
      </c>
      <c r="AC5">
        <v>1</v>
      </c>
      <c r="AD5">
        <v>5</v>
      </c>
      <c r="AE5">
        <v>5</v>
      </c>
      <c r="AF5">
        <v>5</v>
      </c>
      <c r="AG5">
        <v>5</v>
      </c>
      <c r="AH5">
        <v>5</v>
      </c>
      <c r="AI5">
        <v>5</v>
      </c>
      <c r="AJ5">
        <v>5</v>
      </c>
      <c r="AK5">
        <v>5</v>
      </c>
      <c r="AL5">
        <v>5</v>
      </c>
      <c r="AM5">
        <v>5</v>
      </c>
      <c r="AN5">
        <v>5</v>
      </c>
      <c r="AO5">
        <v>1</v>
      </c>
      <c r="AP5">
        <v>1</v>
      </c>
      <c r="AQ5">
        <v>1</v>
      </c>
      <c r="AR5" s="61">
        <v>38.400174839999998</v>
      </c>
      <c r="AS5" s="61">
        <v>26.426438950000001</v>
      </c>
    </row>
    <row r="6" spans="1:49" x14ac:dyDescent="0.3">
      <c r="A6">
        <v>4</v>
      </c>
      <c r="B6">
        <v>2</v>
      </c>
      <c r="C6" t="s">
        <v>40</v>
      </c>
      <c r="D6">
        <v>2</v>
      </c>
      <c r="E6" t="s">
        <v>46</v>
      </c>
      <c r="F6" t="s">
        <v>42</v>
      </c>
      <c r="G6" s="61">
        <v>43.126354409999998</v>
      </c>
      <c r="H6">
        <v>72</v>
      </c>
      <c r="I6" t="s">
        <v>44</v>
      </c>
      <c r="J6">
        <v>315</v>
      </c>
      <c r="K6" t="s">
        <v>192</v>
      </c>
      <c r="L6">
        <v>180</v>
      </c>
      <c r="M6" t="s">
        <v>192</v>
      </c>
      <c r="N6">
        <v>358</v>
      </c>
      <c r="O6">
        <v>195</v>
      </c>
      <c r="P6">
        <v>0</v>
      </c>
      <c r="Q6" t="s">
        <v>44</v>
      </c>
      <c r="R6">
        <v>5</v>
      </c>
      <c r="S6" t="s">
        <v>44</v>
      </c>
      <c r="T6" t="s">
        <v>44</v>
      </c>
      <c r="U6">
        <v>5</v>
      </c>
      <c r="V6" t="s">
        <v>45</v>
      </c>
      <c r="W6">
        <v>36</v>
      </c>
      <c r="X6">
        <v>6.5</v>
      </c>
      <c r="Y6">
        <v>6</v>
      </c>
      <c r="Z6">
        <v>0.5</v>
      </c>
      <c r="AA6">
        <v>1</v>
      </c>
      <c r="AB6">
        <v>5</v>
      </c>
      <c r="AC6">
        <v>1</v>
      </c>
      <c r="AD6">
        <v>5</v>
      </c>
      <c r="AE6">
        <v>5</v>
      </c>
      <c r="AF6">
        <v>5</v>
      </c>
      <c r="AG6">
        <v>5</v>
      </c>
      <c r="AH6">
        <v>5</v>
      </c>
      <c r="AI6">
        <v>5</v>
      </c>
      <c r="AJ6">
        <v>5</v>
      </c>
      <c r="AK6">
        <v>5</v>
      </c>
      <c r="AL6">
        <v>5</v>
      </c>
      <c r="AM6">
        <v>5</v>
      </c>
      <c r="AN6">
        <v>5</v>
      </c>
      <c r="AO6">
        <v>1</v>
      </c>
      <c r="AP6">
        <v>1</v>
      </c>
      <c r="AQ6">
        <v>1</v>
      </c>
      <c r="AR6" s="61">
        <v>40.361743339999997</v>
      </c>
      <c r="AS6" s="61">
        <v>107.75817290000001</v>
      </c>
      <c r="AT6">
        <v>1550</v>
      </c>
      <c r="AU6">
        <v>270</v>
      </c>
      <c r="AV6">
        <v>1</v>
      </c>
      <c r="AW6" s="61">
        <v>40.203400000000002</v>
      </c>
    </row>
    <row r="7" spans="1:49" x14ac:dyDescent="0.3">
      <c r="A7">
        <v>4</v>
      </c>
      <c r="B7">
        <v>2</v>
      </c>
      <c r="C7" t="s">
        <v>40</v>
      </c>
      <c r="D7">
        <v>2</v>
      </c>
      <c r="E7" t="s">
        <v>48</v>
      </c>
      <c r="F7" t="s">
        <v>47</v>
      </c>
      <c r="G7" s="61">
        <v>77.197951239999995</v>
      </c>
      <c r="H7">
        <v>183</v>
      </c>
      <c r="I7" t="s">
        <v>43</v>
      </c>
      <c r="J7" t="s">
        <v>192</v>
      </c>
      <c r="K7">
        <v>295</v>
      </c>
      <c r="L7">
        <v>155</v>
      </c>
      <c r="M7">
        <v>125</v>
      </c>
      <c r="N7">
        <v>115</v>
      </c>
      <c r="O7">
        <v>117</v>
      </c>
      <c r="P7">
        <v>0</v>
      </c>
      <c r="Q7" t="s">
        <v>44</v>
      </c>
      <c r="R7">
        <v>6</v>
      </c>
      <c r="S7" t="s">
        <v>44</v>
      </c>
      <c r="T7" t="s">
        <v>44</v>
      </c>
      <c r="U7">
        <v>6</v>
      </c>
      <c r="V7" t="s">
        <v>45</v>
      </c>
      <c r="W7">
        <v>36</v>
      </c>
      <c r="X7">
        <v>6.5</v>
      </c>
      <c r="Y7">
        <v>6</v>
      </c>
      <c r="Z7">
        <v>0.5</v>
      </c>
      <c r="AA7">
        <v>1</v>
      </c>
      <c r="AB7">
        <v>5</v>
      </c>
      <c r="AC7">
        <v>1</v>
      </c>
      <c r="AD7">
        <v>5</v>
      </c>
      <c r="AE7">
        <v>5</v>
      </c>
      <c r="AF7">
        <v>5</v>
      </c>
      <c r="AG7">
        <v>5</v>
      </c>
      <c r="AH7">
        <v>5</v>
      </c>
      <c r="AI7">
        <v>5</v>
      </c>
      <c r="AJ7">
        <v>5</v>
      </c>
      <c r="AK7">
        <v>5</v>
      </c>
      <c r="AL7">
        <v>5</v>
      </c>
      <c r="AM7">
        <v>5</v>
      </c>
      <c r="AN7">
        <v>5</v>
      </c>
      <c r="AO7">
        <v>1</v>
      </c>
      <c r="AP7">
        <v>1</v>
      </c>
      <c r="AQ7">
        <v>1</v>
      </c>
      <c r="AR7" s="61">
        <v>165.03049709999999</v>
      </c>
      <c r="AS7" s="61">
        <v>143.01544340000001</v>
      </c>
    </row>
    <row r="8" spans="1:49" x14ac:dyDescent="0.3">
      <c r="A8">
        <v>4</v>
      </c>
      <c r="B8">
        <v>1</v>
      </c>
      <c r="C8" t="s">
        <v>40</v>
      </c>
      <c r="D8">
        <v>2</v>
      </c>
      <c r="E8" t="s">
        <v>49</v>
      </c>
      <c r="F8" t="s">
        <v>47</v>
      </c>
      <c r="G8" s="61">
        <v>24.01352134</v>
      </c>
      <c r="H8">
        <v>110</v>
      </c>
      <c r="I8" t="s">
        <v>43</v>
      </c>
      <c r="J8" t="s">
        <v>192</v>
      </c>
      <c r="K8">
        <v>335</v>
      </c>
      <c r="L8">
        <v>150</v>
      </c>
      <c r="M8">
        <v>205</v>
      </c>
      <c r="N8">
        <v>346</v>
      </c>
      <c r="O8">
        <v>179</v>
      </c>
      <c r="P8">
        <v>0</v>
      </c>
      <c r="Q8" t="s">
        <v>44</v>
      </c>
      <c r="R8">
        <v>7</v>
      </c>
      <c r="S8" t="s">
        <v>44</v>
      </c>
      <c r="T8" t="s">
        <v>44</v>
      </c>
      <c r="U8">
        <v>1</v>
      </c>
      <c r="V8" t="s">
        <v>45</v>
      </c>
      <c r="W8">
        <v>36</v>
      </c>
      <c r="X8">
        <v>6.5</v>
      </c>
      <c r="Y8">
        <v>6</v>
      </c>
      <c r="Z8">
        <v>0.5</v>
      </c>
      <c r="AA8">
        <v>1</v>
      </c>
      <c r="AB8">
        <v>5</v>
      </c>
      <c r="AC8">
        <v>1</v>
      </c>
      <c r="AD8">
        <v>5</v>
      </c>
      <c r="AE8">
        <v>5</v>
      </c>
      <c r="AF8">
        <v>5</v>
      </c>
      <c r="AG8">
        <v>5</v>
      </c>
      <c r="AH8">
        <v>5</v>
      </c>
      <c r="AI8">
        <v>5</v>
      </c>
      <c r="AJ8">
        <v>5</v>
      </c>
      <c r="AK8">
        <v>5</v>
      </c>
      <c r="AL8">
        <v>5</v>
      </c>
      <c r="AM8">
        <v>5</v>
      </c>
      <c r="AN8">
        <v>5</v>
      </c>
      <c r="AO8">
        <v>1</v>
      </c>
      <c r="AP8">
        <v>1</v>
      </c>
      <c r="AQ8">
        <v>1</v>
      </c>
      <c r="AR8" s="61" t="s">
        <v>192</v>
      </c>
      <c r="AS8" s="61">
        <v>35.705366900000001</v>
      </c>
    </row>
    <row r="9" spans="1:49" x14ac:dyDescent="0.3">
      <c r="A9">
        <v>4</v>
      </c>
      <c r="B9">
        <v>1</v>
      </c>
      <c r="C9" t="s">
        <v>40</v>
      </c>
      <c r="D9">
        <v>2</v>
      </c>
      <c r="E9" t="s">
        <v>50</v>
      </c>
      <c r="F9" t="s">
        <v>42</v>
      </c>
      <c r="G9" s="61">
        <v>47.141687509999997</v>
      </c>
      <c r="H9">
        <v>90</v>
      </c>
      <c r="I9" t="s">
        <v>43</v>
      </c>
      <c r="J9">
        <v>45</v>
      </c>
      <c r="K9" t="s">
        <v>192</v>
      </c>
      <c r="L9">
        <v>285</v>
      </c>
      <c r="M9" t="s">
        <v>192</v>
      </c>
      <c r="N9">
        <v>143</v>
      </c>
      <c r="O9">
        <v>315</v>
      </c>
      <c r="P9">
        <v>0</v>
      </c>
      <c r="Q9" t="s">
        <v>44</v>
      </c>
      <c r="R9">
        <v>8</v>
      </c>
      <c r="S9" t="s">
        <v>44</v>
      </c>
      <c r="T9" t="s">
        <v>44</v>
      </c>
      <c r="U9">
        <v>2</v>
      </c>
      <c r="V9" t="s">
        <v>45</v>
      </c>
      <c r="W9">
        <v>36</v>
      </c>
      <c r="X9">
        <v>6.5</v>
      </c>
      <c r="Y9">
        <v>6</v>
      </c>
      <c r="Z9">
        <v>0.5</v>
      </c>
      <c r="AA9">
        <v>1</v>
      </c>
      <c r="AB9">
        <v>5</v>
      </c>
      <c r="AC9">
        <v>1</v>
      </c>
      <c r="AD9">
        <v>5</v>
      </c>
      <c r="AE9">
        <v>5</v>
      </c>
      <c r="AF9">
        <v>5</v>
      </c>
      <c r="AG9">
        <v>5</v>
      </c>
      <c r="AH9">
        <v>5</v>
      </c>
      <c r="AI9">
        <v>5</v>
      </c>
      <c r="AJ9">
        <v>5</v>
      </c>
      <c r="AK9">
        <v>5</v>
      </c>
      <c r="AL9">
        <v>5</v>
      </c>
      <c r="AM9">
        <v>5</v>
      </c>
      <c r="AN9">
        <v>5</v>
      </c>
      <c r="AO9">
        <v>1</v>
      </c>
      <c r="AP9">
        <v>1</v>
      </c>
      <c r="AQ9">
        <v>1</v>
      </c>
      <c r="AR9" s="61" t="s">
        <v>192</v>
      </c>
      <c r="AS9" s="61">
        <v>39.080954239999997</v>
      </c>
    </row>
    <row r="10" spans="1:49" x14ac:dyDescent="0.3">
      <c r="A10">
        <v>4</v>
      </c>
      <c r="B10">
        <v>1</v>
      </c>
      <c r="C10" t="s">
        <v>40</v>
      </c>
      <c r="D10">
        <v>2</v>
      </c>
      <c r="E10" t="s">
        <v>51</v>
      </c>
      <c r="F10" t="s">
        <v>47</v>
      </c>
      <c r="G10" s="61">
        <v>24.01352134</v>
      </c>
      <c r="H10">
        <v>51</v>
      </c>
      <c r="I10" t="s">
        <v>43</v>
      </c>
      <c r="J10" t="s">
        <v>192</v>
      </c>
      <c r="K10">
        <v>310</v>
      </c>
      <c r="L10">
        <v>115</v>
      </c>
      <c r="M10">
        <v>125</v>
      </c>
      <c r="N10">
        <v>302</v>
      </c>
      <c r="O10">
        <v>119</v>
      </c>
      <c r="P10">
        <v>0</v>
      </c>
      <c r="Q10" t="s">
        <v>44</v>
      </c>
      <c r="R10">
        <v>9</v>
      </c>
      <c r="S10" t="s">
        <v>44</v>
      </c>
      <c r="T10" t="s">
        <v>44</v>
      </c>
      <c r="U10">
        <v>3</v>
      </c>
      <c r="V10" t="s">
        <v>45</v>
      </c>
      <c r="W10">
        <v>36</v>
      </c>
      <c r="X10">
        <v>6.5</v>
      </c>
      <c r="Y10">
        <v>6</v>
      </c>
      <c r="Z10">
        <v>0.5</v>
      </c>
      <c r="AA10">
        <v>1</v>
      </c>
      <c r="AB10">
        <v>5</v>
      </c>
      <c r="AC10">
        <v>1</v>
      </c>
      <c r="AD10">
        <v>5</v>
      </c>
      <c r="AE10">
        <v>5</v>
      </c>
      <c r="AF10">
        <v>5</v>
      </c>
      <c r="AG10">
        <v>5</v>
      </c>
      <c r="AH10">
        <v>5</v>
      </c>
      <c r="AI10">
        <v>5</v>
      </c>
      <c r="AJ10">
        <v>5</v>
      </c>
      <c r="AK10">
        <v>5</v>
      </c>
      <c r="AL10">
        <v>5</v>
      </c>
      <c r="AM10">
        <v>5</v>
      </c>
      <c r="AN10">
        <v>5</v>
      </c>
      <c r="AO10">
        <v>1</v>
      </c>
      <c r="AP10">
        <v>1</v>
      </c>
      <c r="AQ10">
        <v>1</v>
      </c>
      <c r="AR10" s="61" t="s">
        <v>192</v>
      </c>
      <c r="AS10" s="61">
        <v>40.361743339999997</v>
      </c>
    </row>
    <row r="11" spans="1:49" x14ac:dyDescent="0.3">
      <c r="A11">
        <v>4</v>
      </c>
      <c r="B11">
        <v>1</v>
      </c>
      <c r="C11" t="s">
        <v>40</v>
      </c>
      <c r="D11">
        <v>2</v>
      </c>
      <c r="E11" t="s">
        <v>49</v>
      </c>
      <c r="F11" t="s">
        <v>42</v>
      </c>
      <c r="G11" s="61">
        <v>19.731027650000001</v>
      </c>
      <c r="H11">
        <v>29</v>
      </c>
      <c r="I11" t="s">
        <v>43</v>
      </c>
      <c r="J11">
        <v>355</v>
      </c>
      <c r="K11" t="s">
        <v>192</v>
      </c>
      <c r="L11">
        <v>195</v>
      </c>
      <c r="M11" t="s">
        <v>192</v>
      </c>
      <c r="N11">
        <v>346</v>
      </c>
      <c r="O11">
        <v>179</v>
      </c>
      <c r="P11">
        <v>0</v>
      </c>
      <c r="Q11" t="s">
        <v>44</v>
      </c>
      <c r="R11">
        <v>10</v>
      </c>
      <c r="S11" t="s">
        <v>44</v>
      </c>
      <c r="T11" t="s">
        <v>44</v>
      </c>
      <c r="U11">
        <v>4</v>
      </c>
      <c r="V11" t="s">
        <v>45</v>
      </c>
      <c r="W11">
        <v>36</v>
      </c>
      <c r="X11">
        <v>6.5</v>
      </c>
      <c r="Y11">
        <v>6</v>
      </c>
      <c r="Z11">
        <v>0.5</v>
      </c>
      <c r="AA11">
        <v>1</v>
      </c>
      <c r="AB11">
        <v>5</v>
      </c>
      <c r="AC11">
        <v>1</v>
      </c>
      <c r="AD11">
        <v>5</v>
      </c>
      <c r="AE11">
        <v>5</v>
      </c>
      <c r="AF11">
        <v>5</v>
      </c>
      <c r="AG11">
        <v>5</v>
      </c>
      <c r="AH11">
        <v>5</v>
      </c>
      <c r="AI11">
        <v>5</v>
      </c>
      <c r="AJ11">
        <v>5</v>
      </c>
      <c r="AK11">
        <v>5</v>
      </c>
      <c r="AL11">
        <v>5</v>
      </c>
      <c r="AM11">
        <v>5</v>
      </c>
      <c r="AN11">
        <v>5</v>
      </c>
      <c r="AO11">
        <v>1</v>
      </c>
      <c r="AP11">
        <v>1</v>
      </c>
      <c r="AQ11">
        <v>1</v>
      </c>
      <c r="AR11" s="61" t="s">
        <v>192</v>
      </c>
      <c r="AS11" s="61">
        <v>35.705366900000001</v>
      </c>
    </row>
    <row r="12" spans="1:49" x14ac:dyDescent="0.3">
      <c r="A12">
        <v>4</v>
      </c>
      <c r="B12">
        <v>1</v>
      </c>
      <c r="C12" t="s">
        <v>40</v>
      </c>
      <c r="D12">
        <v>2</v>
      </c>
      <c r="E12" t="s">
        <v>50</v>
      </c>
      <c r="F12" t="s">
        <v>47</v>
      </c>
      <c r="G12" s="61">
        <v>24.01352134</v>
      </c>
      <c r="H12">
        <v>180</v>
      </c>
      <c r="I12" t="s">
        <v>44</v>
      </c>
      <c r="J12" t="s">
        <v>192</v>
      </c>
      <c r="K12">
        <v>225</v>
      </c>
      <c r="L12">
        <v>355</v>
      </c>
      <c r="M12">
        <v>275</v>
      </c>
      <c r="N12">
        <v>143</v>
      </c>
      <c r="O12">
        <v>315</v>
      </c>
      <c r="P12">
        <v>0</v>
      </c>
      <c r="Q12" t="s">
        <v>44</v>
      </c>
      <c r="R12">
        <v>11</v>
      </c>
      <c r="S12" t="s">
        <v>44</v>
      </c>
      <c r="T12" t="s">
        <v>44</v>
      </c>
      <c r="U12">
        <v>5</v>
      </c>
      <c r="V12" t="s">
        <v>45</v>
      </c>
      <c r="W12">
        <v>36</v>
      </c>
      <c r="X12">
        <v>6.5</v>
      </c>
      <c r="Y12">
        <v>6</v>
      </c>
      <c r="Z12">
        <v>0.5</v>
      </c>
      <c r="AA12">
        <v>1</v>
      </c>
      <c r="AB12">
        <v>5</v>
      </c>
      <c r="AC12">
        <v>1</v>
      </c>
      <c r="AD12">
        <v>5</v>
      </c>
      <c r="AE12">
        <v>5</v>
      </c>
      <c r="AF12">
        <v>5</v>
      </c>
      <c r="AG12">
        <v>5</v>
      </c>
      <c r="AH12">
        <v>5</v>
      </c>
      <c r="AI12">
        <v>5</v>
      </c>
      <c r="AJ12">
        <v>5</v>
      </c>
      <c r="AK12">
        <v>5</v>
      </c>
      <c r="AL12">
        <v>5</v>
      </c>
      <c r="AM12">
        <v>5</v>
      </c>
      <c r="AN12">
        <v>5</v>
      </c>
      <c r="AO12">
        <v>1</v>
      </c>
      <c r="AP12">
        <v>1</v>
      </c>
      <c r="AQ12">
        <v>1</v>
      </c>
      <c r="AR12" s="61" t="s">
        <v>192</v>
      </c>
      <c r="AS12" s="61">
        <v>39.080954239999997</v>
      </c>
    </row>
    <row r="13" spans="1:49" x14ac:dyDescent="0.3">
      <c r="A13">
        <v>4</v>
      </c>
      <c r="B13">
        <v>1</v>
      </c>
      <c r="C13" t="s">
        <v>40</v>
      </c>
      <c r="D13">
        <v>2</v>
      </c>
      <c r="E13" t="s">
        <v>51</v>
      </c>
      <c r="F13" t="s">
        <v>42</v>
      </c>
      <c r="G13" s="61">
        <v>48.607431149999996</v>
      </c>
      <c r="H13">
        <v>30</v>
      </c>
      <c r="I13" t="s">
        <v>43</v>
      </c>
      <c r="J13">
        <v>285</v>
      </c>
      <c r="K13" t="s">
        <v>192</v>
      </c>
      <c r="L13">
        <v>160</v>
      </c>
      <c r="M13" t="s">
        <v>192</v>
      </c>
      <c r="N13">
        <v>302</v>
      </c>
      <c r="O13">
        <v>119</v>
      </c>
      <c r="P13">
        <v>0</v>
      </c>
      <c r="Q13" t="s">
        <v>44</v>
      </c>
      <c r="R13">
        <v>12</v>
      </c>
      <c r="S13" t="s">
        <v>44</v>
      </c>
      <c r="T13" t="s">
        <v>44</v>
      </c>
      <c r="U13">
        <v>6</v>
      </c>
      <c r="V13" t="s">
        <v>45</v>
      </c>
      <c r="W13">
        <v>36</v>
      </c>
      <c r="X13">
        <v>6.5</v>
      </c>
      <c r="Y13">
        <v>6</v>
      </c>
      <c r="Z13">
        <v>0.5</v>
      </c>
      <c r="AA13">
        <v>1</v>
      </c>
      <c r="AB13">
        <v>5</v>
      </c>
      <c r="AC13">
        <v>1</v>
      </c>
      <c r="AD13">
        <v>5</v>
      </c>
      <c r="AE13">
        <v>5</v>
      </c>
      <c r="AF13">
        <v>5</v>
      </c>
      <c r="AG13">
        <v>5</v>
      </c>
      <c r="AH13">
        <v>5</v>
      </c>
      <c r="AI13">
        <v>5</v>
      </c>
      <c r="AJ13">
        <v>5</v>
      </c>
      <c r="AK13">
        <v>5</v>
      </c>
      <c r="AL13">
        <v>5</v>
      </c>
      <c r="AM13">
        <v>5</v>
      </c>
      <c r="AN13">
        <v>5</v>
      </c>
      <c r="AO13">
        <v>1</v>
      </c>
      <c r="AP13">
        <v>1</v>
      </c>
      <c r="AQ13">
        <v>1</v>
      </c>
      <c r="AR13" s="61" t="s">
        <v>192</v>
      </c>
      <c r="AS13" s="61">
        <v>40.361743339999997</v>
      </c>
    </row>
    <row r="14" spans="1:49" x14ac:dyDescent="0.3">
      <c r="A14">
        <v>6</v>
      </c>
      <c r="B14">
        <v>1</v>
      </c>
      <c r="C14" t="s">
        <v>52</v>
      </c>
      <c r="D14">
        <v>1</v>
      </c>
      <c r="E14" t="s">
        <v>49</v>
      </c>
      <c r="F14" t="s">
        <v>42</v>
      </c>
      <c r="G14" s="61">
        <v>36.724448590000002</v>
      </c>
      <c r="H14">
        <v>84</v>
      </c>
      <c r="I14" t="s">
        <v>43</v>
      </c>
      <c r="J14">
        <v>355</v>
      </c>
      <c r="K14" t="s">
        <v>192</v>
      </c>
      <c r="L14">
        <v>195</v>
      </c>
      <c r="M14" t="s">
        <v>192</v>
      </c>
      <c r="N14">
        <v>346</v>
      </c>
      <c r="O14">
        <v>179</v>
      </c>
      <c r="P14">
        <v>25</v>
      </c>
      <c r="Q14" t="s">
        <v>53</v>
      </c>
      <c r="R14">
        <v>1</v>
      </c>
      <c r="S14" t="s">
        <v>44</v>
      </c>
      <c r="T14" t="s">
        <v>44</v>
      </c>
      <c r="U14">
        <v>1</v>
      </c>
      <c r="V14" t="s">
        <v>45</v>
      </c>
      <c r="W14">
        <v>27</v>
      </c>
      <c r="X14">
        <v>20</v>
      </c>
      <c r="Y14">
        <v>6</v>
      </c>
      <c r="Z14">
        <v>14</v>
      </c>
      <c r="AA14">
        <v>1</v>
      </c>
      <c r="AB14">
        <v>4</v>
      </c>
      <c r="AC14">
        <v>2</v>
      </c>
      <c r="AD14">
        <v>5</v>
      </c>
      <c r="AE14">
        <v>5</v>
      </c>
      <c r="AF14">
        <v>4</v>
      </c>
      <c r="AG14">
        <v>5</v>
      </c>
      <c r="AH14">
        <v>5</v>
      </c>
      <c r="AI14">
        <v>4</v>
      </c>
      <c r="AJ14">
        <v>5</v>
      </c>
      <c r="AK14">
        <v>5</v>
      </c>
      <c r="AL14">
        <v>3</v>
      </c>
      <c r="AM14">
        <v>3</v>
      </c>
      <c r="AN14">
        <v>2</v>
      </c>
      <c r="AO14">
        <v>4</v>
      </c>
      <c r="AP14">
        <v>4</v>
      </c>
      <c r="AQ14">
        <v>4</v>
      </c>
      <c r="AR14" s="61" t="s">
        <v>192</v>
      </c>
      <c r="AS14" s="61">
        <v>35.705366900000001</v>
      </c>
    </row>
    <row r="15" spans="1:49" x14ac:dyDescent="0.3">
      <c r="A15">
        <v>6</v>
      </c>
      <c r="B15">
        <v>1</v>
      </c>
      <c r="C15" t="s">
        <v>52</v>
      </c>
      <c r="D15">
        <v>1</v>
      </c>
      <c r="E15" t="s">
        <v>50</v>
      </c>
      <c r="F15" t="s">
        <v>47</v>
      </c>
      <c r="G15" s="61">
        <v>22.993322259999999</v>
      </c>
      <c r="H15">
        <v>75</v>
      </c>
      <c r="I15" t="s">
        <v>43</v>
      </c>
      <c r="J15" t="s">
        <v>192</v>
      </c>
      <c r="K15">
        <v>175</v>
      </c>
      <c r="L15">
        <v>315</v>
      </c>
      <c r="M15">
        <v>335</v>
      </c>
      <c r="N15">
        <v>143</v>
      </c>
      <c r="O15">
        <v>315</v>
      </c>
      <c r="P15">
        <v>25</v>
      </c>
      <c r="Q15" t="s">
        <v>44</v>
      </c>
      <c r="R15">
        <v>2</v>
      </c>
      <c r="S15" t="s">
        <v>44</v>
      </c>
      <c r="T15" t="s">
        <v>44</v>
      </c>
      <c r="U15">
        <v>2</v>
      </c>
      <c r="V15" t="s">
        <v>45</v>
      </c>
      <c r="W15">
        <v>27</v>
      </c>
      <c r="X15">
        <v>20</v>
      </c>
      <c r="Y15">
        <v>6</v>
      </c>
      <c r="Z15">
        <v>14</v>
      </c>
      <c r="AA15">
        <v>1</v>
      </c>
      <c r="AB15">
        <v>4</v>
      </c>
      <c r="AC15">
        <v>2</v>
      </c>
      <c r="AD15">
        <v>5</v>
      </c>
      <c r="AE15">
        <v>5</v>
      </c>
      <c r="AF15">
        <v>4</v>
      </c>
      <c r="AG15">
        <v>5</v>
      </c>
      <c r="AH15">
        <v>5</v>
      </c>
      <c r="AI15">
        <v>4</v>
      </c>
      <c r="AJ15">
        <v>5</v>
      </c>
      <c r="AK15">
        <v>5</v>
      </c>
      <c r="AL15">
        <v>3</v>
      </c>
      <c r="AM15">
        <v>3</v>
      </c>
      <c r="AN15">
        <v>2</v>
      </c>
      <c r="AO15">
        <v>4</v>
      </c>
      <c r="AP15">
        <v>4</v>
      </c>
      <c r="AQ15">
        <v>4</v>
      </c>
      <c r="AR15" s="61" t="s">
        <v>192</v>
      </c>
      <c r="AS15" s="61">
        <v>39.080954239999997</v>
      </c>
    </row>
    <row r="16" spans="1:49" x14ac:dyDescent="0.3">
      <c r="A16">
        <v>6</v>
      </c>
      <c r="B16">
        <v>1</v>
      </c>
      <c r="C16" t="s">
        <v>52</v>
      </c>
      <c r="D16">
        <v>1</v>
      </c>
      <c r="E16" t="s">
        <v>51</v>
      </c>
      <c r="F16" t="s">
        <v>42</v>
      </c>
      <c r="G16" s="61">
        <v>21.711013529999999</v>
      </c>
      <c r="H16">
        <v>40</v>
      </c>
      <c r="I16" t="s">
        <v>43</v>
      </c>
      <c r="J16">
        <v>270</v>
      </c>
      <c r="K16" t="s">
        <v>192</v>
      </c>
      <c r="L16">
        <v>155</v>
      </c>
      <c r="M16" t="s">
        <v>192</v>
      </c>
      <c r="N16">
        <v>302</v>
      </c>
      <c r="O16">
        <v>119</v>
      </c>
      <c r="P16">
        <v>40</v>
      </c>
      <c r="Q16" t="s">
        <v>44</v>
      </c>
      <c r="R16">
        <v>3</v>
      </c>
      <c r="S16" t="s">
        <v>44</v>
      </c>
      <c r="T16" t="s">
        <v>44</v>
      </c>
      <c r="U16">
        <v>3</v>
      </c>
      <c r="V16" t="s">
        <v>45</v>
      </c>
      <c r="W16">
        <v>27</v>
      </c>
      <c r="X16">
        <v>20</v>
      </c>
      <c r="Y16">
        <v>6</v>
      </c>
      <c r="Z16">
        <v>14</v>
      </c>
      <c r="AA16">
        <v>1</v>
      </c>
      <c r="AB16">
        <v>4</v>
      </c>
      <c r="AC16">
        <v>2</v>
      </c>
      <c r="AD16">
        <v>5</v>
      </c>
      <c r="AE16">
        <v>5</v>
      </c>
      <c r="AF16">
        <v>4</v>
      </c>
      <c r="AG16">
        <v>5</v>
      </c>
      <c r="AH16">
        <v>5</v>
      </c>
      <c r="AI16">
        <v>4</v>
      </c>
      <c r="AJ16">
        <v>5</v>
      </c>
      <c r="AK16">
        <v>5</v>
      </c>
      <c r="AL16">
        <v>3</v>
      </c>
      <c r="AM16">
        <v>3</v>
      </c>
      <c r="AN16">
        <v>2</v>
      </c>
      <c r="AO16">
        <v>4</v>
      </c>
      <c r="AP16">
        <v>4</v>
      </c>
      <c r="AQ16">
        <v>4</v>
      </c>
      <c r="AR16" s="61" t="s">
        <v>192</v>
      </c>
      <c r="AS16" s="61">
        <v>40.361743339999997</v>
      </c>
    </row>
    <row r="17" spans="1:49" x14ac:dyDescent="0.3">
      <c r="A17">
        <v>6</v>
      </c>
      <c r="B17">
        <v>1</v>
      </c>
      <c r="C17" t="s">
        <v>52</v>
      </c>
      <c r="D17">
        <v>1</v>
      </c>
      <c r="E17" t="s">
        <v>49</v>
      </c>
      <c r="F17" t="s">
        <v>47</v>
      </c>
      <c r="G17" s="61">
        <v>19.966398779999999</v>
      </c>
      <c r="H17">
        <v>60</v>
      </c>
      <c r="I17" t="s">
        <v>43</v>
      </c>
      <c r="J17" t="s">
        <v>192</v>
      </c>
      <c r="K17">
        <v>355</v>
      </c>
      <c r="L17">
        <v>180</v>
      </c>
      <c r="M17">
        <v>210</v>
      </c>
      <c r="N17">
        <v>346</v>
      </c>
      <c r="O17">
        <v>179</v>
      </c>
      <c r="P17">
        <v>0</v>
      </c>
      <c r="Q17" t="s">
        <v>44</v>
      </c>
      <c r="R17">
        <v>4</v>
      </c>
      <c r="S17" t="s">
        <v>44</v>
      </c>
      <c r="T17" t="s">
        <v>44</v>
      </c>
      <c r="U17">
        <v>4</v>
      </c>
      <c r="V17" t="s">
        <v>45</v>
      </c>
      <c r="W17">
        <v>27</v>
      </c>
      <c r="X17">
        <v>20</v>
      </c>
      <c r="Y17">
        <v>6</v>
      </c>
      <c r="Z17">
        <v>14</v>
      </c>
      <c r="AA17">
        <v>1</v>
      </c>
      <c r="AB17">
        <v>4</v>
      </c>
      <c r="AC17">
        <v>2</v>
      </c>
      <c r="AD17">
        <v>5</v>
      </c>
      <c r="AE17">
        <v>5</v>
      </c>
      <c r="AF17">
        <v>4</v>
      </c>
      <c r="AG17">
        <v>5</v>
      </c>
      <c r="AH17">
        <v>5</v>
      </c>
      <c r="AI17">
        <v>4</v>
      </c>
      <c r="AJ17">
        <v>5</v>
      </c>
      <c r="AK17">
        <v>5</v>
      </c>
      <c r="AL17">
        <v>3</v>
      </c>
      <c r="AM17">
        <v>3</v>
      </c>
      <c r="AN17">
        <v>2</v>
      </c>
      <c r="AO17">
        <v>4</v>
      </c>
      <c r="AP17">
        <v>4</v>
      </c>
      <c r="AQ17">
        <v>4</v>
      </c>
      <c r="AR17" s="61" t="s">
        <v>192</v>
      </c>
      <c r="AS17" s="61">
        <v>35.705366900000001</v>
      </c>
    </row>
    <row r="18" spans="1:49" x14ac:dyDescent="0.3">
      <c r="A18">
        <v>6</v>
      </c>
      <c r="B18">
        <v>1</v>
      </c>
      <c r="C18" t="s">
        <v>52</v>
      </c>
      <c r="D18">
        <v>1</v>
      </c>
      <c r="E18" t="s">
        <v>50</v>
      </c>
      <c r="F18" t="s">
        <v>42</v>
      </c>
      <c r="G18" s="61">
        <v>26.112674760000001</v>
      </c>
      <c r="H18">
        <v>74</v>
      </c>
      <c r="I18" t="s">
        <v>43</v>
      </c>
      <c r="J18">
        <v>80</v>
      </c>
      <c r="K18" t="s">
        <v>192</v>
      </c>
      <c r="L18">
        <v>325</v>
      </c>
      <c r="M18" t="s">
        <v>192</v>
      </c>
      <c r="N18">
        <v>143</v>
      </c>
      <c r="O18">
        <v>315</v>
      </c>
      <c r="P18">
        <v>0</v>
      </c>
      <c r="Q18" t="s">
        <v>44</v>
      </c>
      <c r="R18">
        <v>5</v>
      </c>
      <c r="S18" t="s">
        <v>44</v>
      </c>
      <c r="T18" t="s">
        <v>44</v>
      </c>
      <c r="U18">
        <v>5</v>
      </c>
      <c r="V18" t="s">
        <v>45</v>
      </c>
      <c r="W18">
        <v>27</v>
      </c>
      <c r="X18">
        <v>20</v>
      </c>
      <c r="Y18">
        <v>6</v>
      </c>
      <c r="Z18">
        <v>14</v>
      </c>
      <c r="AA18">
        <v>1</v>
      </c>
      <c r="AB18">
        <v>4</v>
      </c>
      <c r="AC18">
        <v>2</v>
      </c>
      <c r="AD18">
        <v>5</v>
      </c>
      <c r="AE18">
        <v>5</v>
      </c>
      <c r="AF18">
        <v>4</v>
      </c>
      <c r="AG18">
        <v>5</v>
      </c>
      <c r="AH18">
        <v>5</v>
      </c>
      <c r="AI18">
        <v>4</v>
      </c>
      <c r="AJ18">
        <v>5</v>
      </c>
      <c r="AK18">
        <v>5</v>
      </c>
      <c r="AL18">
        <v>3</v>
      </c>
      <c r="AM18">
        <v>3</v>
      </c>
      <c r="AN18">
        <v>2</v>
      </c>
      <c r="AO18">
        <v>4</v>
      </c>
      <c r="AP18">
        <v>4</v>
      </c>
      <c r="AQ18">
        <v>4</v>
      </c>
      <c r="AR18" s="61" t="s">
        <v>192</v>
      </c>
      <c r="AS18" s="61">
        <v>39.080954239999997</v>
      </c>
    </row>
    <row r="19" spans="1:49" x14ac:dyDescent="0.3">
      <c r="A19">
        <v>6</v>
      </c>
      <c r="B19">
        <v>1</v>
      </c>
      <c r="C19" t="s">
        <v>52</v>
      </c>
      <c r="D19">
        <v>1</v>
      </c>
      <c r="E19" t="s">
        <v>51</v>
      </c>
      <c r="F19" t="s">
        <v>47</v>
      </c>
      <c r="G19" s="61">
        <v>21.479860519999999</v>
      </c>
      <c r="H19">
        <v>55</v>
      </c>
      <c r="I19" t="s">
        <v>43</v>
      </c>
      <c r="J19" t="s">
        <v>192</v>
      </c>
      <c r="K19">
        <v>310</v>
      </c>
      <c r="L19">
        <v>115</v>
      </c>
      <c r="M19">
        <v>95</v>
      </c>
      <c r="N19">
        <v>302</v>
      </c>
      <c r="O19">
        <v>119</v>
      </c>
      <c r="P19">
        <v>0</v>
      </c>
      <c r="Q19" t="s">
        <v>44</v>
      </c>
      <c r="R19">
        <v>6</v>
      </c>
      <c r="S19" t="s">
        <v>44</v>
      </c>
      <c r="T19" t="s">
        <v>44</v>
      </c>
      <c r="U19">
        <v>6</v>
      </c>
      <c r="V19" t="s">
        <v>45</v>
      </c>
      <c r="W19">
        <v>27</v>
      </c>
      <c r="X19">
        <v>20</v>
      </c>
      <c r="Y19">
        <v>6</v>
      </c>
      <c r="Z19">
        <v>14</v>
      </c>
      <c r="AA19">
        <v>1</v>
      </c>
      <c r="AB19">
        <v>4</v>
      </c>
      <c r="AC19">
        <v>2</v>
      </c>
      <c r="AD19">
        <v>5</v>
      </c>
      <c r="AE19">
        <v>5</v>
      </c>
      <c r="AF19">
        <v>4</v>
      </c>
      <c r="AG19">
        <v>5</v>
      </c>
      <c r="AH19">
        <v>5</v>
      </c>
      <c r="AI19">
        <v>4</v>
      </c>
      <c r="AJ19">
        <v>5</v>
      </c>
      <c r="AK19">
        <v>5</v>
      </c>
      <c r="AL19">
        <v>3</v>
      </c>
      <c r="AM19">
        <v>3</v>
      </c>
      <c r="AN19">
        <v>2</v>
      </c>
      <c r="AO19">
        <v>4</v>
      </c>
      <c r="AP19">
        <v>4</v>
      </c>
      <c r="AQ19">
        <v>4</v>
      </c>
      <c r="AR19" s="61" t="s">
        <v>192</v>
      </c>
      <c r="AS19" s="61">
        <v>40.361743339999997</v>
      </c>
    </row>
    <row r="20" spans="1:49" x14ac:dyDescent="0.3">
      <c r="A20">
        <v>6</v>
      </c>
      <c r="B20">
        <v>2</v>
      </c>
      <c r="C20" t="s">
        <v>52</v>
      </c>
      <c r="D20">
        <v>1</v>
      </c>
      <c r="E20" t="s">
        <v>41</v>
      </c>
      <c r="F20" t="s">
        <v>47</v>
      </c>
      <c r="G20" s="61">
        <v>15.85617163</v>
      </c>
      <c r="H20">
        <v>32</v>
      </c>
      <c r="I20" t="s">
        <v>43</v>
      </c>
      <c r="J20" t="s">
        <v>192</v>
      </c>
      <c r="K20">
        <v>270</v>
      </c>
      <c r="L20">
        <v>45</v>
      </c>
      <c r="M20">
        <v>90</v>
      </c>
      <c r="N20">
        <v>97</v>
      </c>
      <c r="O20">
        <v>85</v>
      </c>
      <c r="P20">
        <v>25</v>
      </c>
      <c r="Q20" t="s">
        <v>44</v>
      </c>
      <c r="R20">
        <v>7</v>
      </c>
      <c r="S20" t="s">
        <v>44</v>
      </c>
      <c r="T20" t="s">
        <v>44</v>
      </c>
      <c r="U20">
        <v>1</v>
      </c>
      <c r="V20" t="s">
        <v>45</v>
      </c>
      <c r="W20">
        <v>27</v>
      </c>
      <c r="X20">
        <v>20</v>
      </c>
      <c r="Y20">
        <v>6</v>
      </c>
      <c r="Z20">
        <v>14</v>
      </c>
      <c r="AA20">
        <v>1</v>
      </c>
      <c r="AB20">
        <v>4</v>
      </c>
      <c r="AC20">
        <v>2</v>
      </c>
      <c r="AD20">
        <v>5</v>
      </c>
      <c r="AE20">
        <v>5</v>
      </c>
      <c r="AF20">
        <v>4</v>
      </c>
      <c r="AG20">
        <v>5</v>
      </c>
      <c r="AH20">
        <v>5</v>
      </c>
      <c r="AI20">
        <v>4</v>
      </c>
      <c r="AJ20">
        <v>5</v>
      </c>
      <c r="AK20">
        <v>5</v>
      </c>
      <c r="AL20">
        <v>3</v>
      </c>
      <c r="AM20">
        <v>3</v>
      </c>
      <c r="AN20">
        <v>2</v>
      </c>
      <c r="AO20">
        <v>4</v>
      </c>
      <c r="AP20">
        <v>4</v>
      </c>
      <c r="AQ20">
        <v>4</v>
      </c>
      <c r="AR20" s="61">
        <v>38.400174839999998</v>
      </c>
      <c r="AS20" s="61">
        <v>26.426438950000001</v>
      </c>
    </row>
    <row r="21" spans="1:49" x14ac:dyDescent="0.3">
      <c r="A21">
        <v>6</v>
      </c>
      <c r="B21">
        <v>2</v>
      </c>
      <c r="C21" t="s">
        <v>52</v>
      </c>
      <c r="D21">
        <v>1</v>
      </c>
      <c r="E21" t="s">
        <v>46</v>
      </c>
      <c r="F21" t="s">
        <v>42</v>
      </c>
      <c r="G21" s="61">
        <v>41.269403830000002</v>
      </c>
      <c r="H21">
        <v>103</v>
      </c>
      <c r="I21" t="s">
        <v>43</v>
      </c>
      <c r="J21">
        <v>5</v>
      </c>
      <c r="K21" t="s">
        <v>192</v>
      </c>
      <c r="L21">
        <v>195</v>
      </c>
      <c r="M21" t="s">
        <v>192</v>
      </c>
      <c r="N21">
        <v>358</v>
      </c>
      <c r="O21">
        <v>195</v>
      </c>
      <c r="P21">
        <v>25</v>
      </c>
      <c r="Q21" t="s">
        <v>43</v>
      </c>
      <c r="R21">
        <v>8</v>
      </c>
      <c r="S21" t="s">
        <v>44</v>
      </c>
      <c r="T21" t="s">
        <v>44</v>
      </c>
      <c r="U21">
        <v>2</v>
      </c>
      <c r="V21" t="s">
        <v>45</v>
      </c>
      <c r="W21">
        <v>27</v>
      </c>
      <c r="X21">
        <v>20</v>
      </c>
      <c r="Y21">
        <v>6</v>
      </c>
      <c r="Z21">
        <v>14</v>
      </c>
      <c r="AA21">
        <v>1</v>
      </c>
      <c r="AB21">
        <v>4</v>
      </c>
      <c r="AC21">
        <v>2</v>
      </c>
      <c r="AD21">
        <v>5</v>
      </c>
      <c r="AE21">
        <v>5</v>
      </c>
      <c r="AF21">
        <v>4</v>
      </c>
      <c r="AG21">
        <v>5</v>
      </c>
      <c r="AH21">
        <v>5</v>
      </c>
      <c r="AI21">
        <v>4</v>
      </c>
      <c r="AJ21">
        <v>5</v>
      </c>
      <c r="AK21">
        <v>5</v>
      </c>
      <c r="AL21">
        <v>3</v>
      </c>
      <c r="AM21">
        <v>3</v>
      </c>
      <c r="AN21">
        <v>2</v>
      </c>
      <c r="AO21">
        <v>4</v>
      </c>
      <c r="AP21">
        <v>4</v>
      </c>
      <c r="AQ21">
        <v>4</v>
      </c>
      <c r="AR21" s="61">
        <v>40.361743339999997</v>
      </c>
      <c r="AS21" s="61">
        <v>107.75817290000001</v>
      </c>
    </row>
    <row r="22" spans="1:49" x14ac:dyDescent="0.3">
      <c r="A22">
        <v>6</v>
      </c>
      <c r="B22">
        <v>2</v>
      </c>
      <c r="C22" t="s">
        <v>52</v>
      </c>
      <c r="D22">
        <v>1</v>
      </c>
      <c r="E22" t="s">
        <v>48</v>
      </c>
      <c r="F22" t="s">
        <v>47</v>
      </c>
      <c r="G22" s="61">
        <v>94.935953440000006</v>
      </c>
      <c r="H22">
        <v>225</v>
      </c>
      <c r="I22" t="s">
        <v>43</v>
      </c>
      <c r="J22" t="s">
        <v>192</v>
      </c>
      <c r="K22">
        <v>305</v>
      </c>
      <c r="L22">
        <v>130</v>
      </c>
      <c r="M22">
        <v>110</v>
      </c>
      <c r="N22">
        <v>115</v>
      </c>
      <c r="O22">
        <v>117</v>
      </c>
      <c r="P22">
        <v>0</v>
      </c>
      <c r="Q22" t="s">
        <v>44</v>
      </c>
      <c r="R22">
        <v>9</v>
      </c>
      <c r="S22" t="s">
        <v>44</v>
      </c>
      <c r="T22" t="s">
        <v>44</v>
      </c>
      <c r="U22">
        <v>3</v>
      </c>
      <c r="V22" t="s">
        <v>45</v>
      </c>
      <c r="W22">
        <v>27</v>
      </c>
      <c r="X22">
        <v>20</v>
      </c>
      <c r="Y22">
        <v>6</v>
      </c>
      <c r="Z22">
        <v>14</v>
      </c>
      <c r="AA22">
        <v>1</v>
      </c>
      <c r="AB22">
        <v>4</v>
      </c>
      <c r="AC22">
        <v>2</v>
      </c>
      <c r="AD22">
        <v>5</v>
      </c>
      <c r="AE22">
        <v>5</v>
      </c>
      <c r="AF22">
        <v>4</v>
      </c>
      <c r="AG22">
        <v>5</v>
      </c>
      <c r="AH22">
        <v>5</v>
      </c>
      <c r="AI22">
        <v>4</v>
      </c>
      <c r="AJ22">
        <v>5</v>
      </c>
      <c r="AK22">
        <v>5</v>
      </c>
      <c r="AL22">
        <v>3</v>
      </c>
      <c r="AM22">
        <v>3</v>
      </c>
      <c r="AN22">
        <v>2</v>
      </c>
      <c r="AO22">
        <v>4</v>
      </c>
      <c r="AP22">
        <v>4</v>
      </c>
      <c r="AQ22">
        <v>4</v>
      </c>
      <c r="AR22" s="61">
        <v>165.03049709999999</v>
      </c>
      <c r="AS22" s="61">
        <v>143.01544340000001</v>
      </c>
    </row>
    <row r="23" spans="1:49" x14ac:dyDescent="0.3">
      <c r="A23">
        <v>6</v>
      </c>
      <c r="B23">
        <v>2</v>
      </c>
      <c r="C23" t="s">
        <v>52</v>
      </c>
      <c r="D23">
        <v>1</v>
      </c>
      <c r="E23" t="s">
        <v>41</v>
      </c>
      <c r="F23" t="s">
        <v>42</v>
      </c>
      <c r="G23" s="61">
        <v>12.90485705</v>
      </c>
      <c r="H23">
        <v>24</v>
      </c>
      <c r="I23" t="s">
        <v>43</v>
      </c>
      <c r="J23">
        <v>260</v>
      </c>
      <c r="K23" t="s">
        <v>192</v>
      </c>
      <c r="L23">
        <v>30</v>
      </c>
      <c r="M23" t="s">
        <v>192</v>
      </c>
      <c r="N23">
        <v>97</v>
      </c>
      <c r="O23">
        <v>85</v>
      </c>
      <c r="P23">
        <v>25</v>
      </c>
      <c r="Q23" t="s">
        <v>44</v>
      </c>
      <c r="R23">
        <v>10</v>
      </c>
      <c r="S23" t="s">
        <v>44</v>
      </c>
      <c r="T23" t="s">
        <v>44</v>
      </c>
      <c r="U23">
        <v>4</v>
      </c>
      <c r="V23" t="s">
        <v>45</v>
      </c>
      <c r="W23">
        <v>27</v>
      </c>
      <c r="X23">
        <v>20</v>
      </c>
      <c r="Y23">
        <v>6</v>
      </c>
      <c r="Z23">
        <v>14</v>
      </c>
      <c r="AA23">
        <v>1</v>
      </c>
      <c r="AB23">
        <v>4</v>
      </c>
      <c r="AC23">
        <v>2</v>
      </c>
      <c r="AD23">
        <v>5</v>
      </c>
      <c r="AE23">
        <v>5</v>
      </c>
      <c r="AF23">
        <v>4</v>
      </c>
      <c r="AG23">
        <v>5</v>
      </c>
      <c r="AH23">
        <v>5</v>
      </c>
      <c r="AI23">
        <v>4</v>
      </c>
      <c r="AJ23">
        <v>5</v>
      </c>
      <c r="AK23">
        <v>5</v>
      </c>
      <c r="AL23">
        <v>3</v>
      </c>
      <c r="AM23">
        <v>3</v>
      </c>
      <c r="AN23">
        <v>2</v>
      </c>
      <c r="AO23">
        <v>4</v>
      </c>
      <c r="AP23">
        <v>4</v>
      </c>
      <c r="AQ23">
        <v>4</v>
      </c>
      <c r="AR23" s="61">
        <v>38.400174839999998</v>
      </c>
      <c r="AS23" s="61">
        <v>26.426438950000001</v>
      </c>
    </row>
    <row r="24" spans="1:49" x14ac:dyDescent="0.3">
      <c r="A24">
        <v>6</v>
      </c>
      <c r="B24">
        <v>2</v>
      </c>
      <c r="C24" t="s">
        <v>52</v>
      </c>
      <c r="D24">
        <v>1</v>
      </c>
      <c r="E24" t="s">
        <v>46</v>
      </c>
      <c r="F24" t="s">
        <v>47</v>
      </c>
      <c r="G24" s="61">
        <v>57.981786460000002</v>
      </c>
      <c r="H24">
        <v>136</v>
      </c>
      <c r="I24" t="s">
        <v>43</v>
      </c>
      <c r="J24" t="s">
        <v>192</v>
      </c>
      <c r="K24">
        <v>285</v>
      </c>
      <c r="L24">
        <v>180</v>
      </c>
      <c r="M24">
        <v>170</v>
      </c>
      <c r="N24">
        <v>358</v>
      </c>
      <c r="O24">
        <v>195</v>
      </c>
      <c r="P24">
        <v>10</v>
      </c>
      <c r="Q24" t="s">
        <v>44</v>
      </c>
      <c r="R24">
        <v>11</v>
      </c>
      <c r="S24" t="s">
        <v>44</v>
      </c>
      <c r="T24" t="s">
        <v>44</v>
      </c>
      <c r="U24">
        <v>5</v>
      </c>
      <c r="V24" t="s">
        <v>45</v>
      </c>
      <c r="W24">
        <v>27</v>
      </c>
      <c r="X24">
        <v>20</v>
      </c>
      <c r="Y24">
        <v>6</v>
      </c>
      <c r="Z24">
        <v>14</v>
      </c>
      <c r="AA24">
        <v>1</v>
      </c>
      <c r="AB24">
        <v>4</v>
      </c>
      <c r="AC24">
        <v>2</v>
      </c>
      <c r="AD24">
        <v>5</v>
      </c>
      <c r="AE24">
        <v>5</v>
      </c>
      <c r="AF24">
        <v>4</v>
      </c>
      <c r="AG24">
        <v>5</v>
      </c>
      <c r="AH24">
        <v>5</v>
      </c>
      <c r="AI24">
        <v>4</v>
      </c>
      <c r="AJ24">
        <v>5</v>
      </c>
      <c r="AK24">
        <v>5</v>
      </c>
      <c r="AL24">
        <v>3</v>
      </c>
      <c r="AM24">
        <v>3</v>
      </c>
      <c r="AN24">
        <v>2</v>
      </c>
      <c r="AO24">
        <v>4</v>
      </c>
      <c r="AP24">
        <v>4</v>
      </c>
      <c r="AQ24">
        <v>4</v>
      </c>
      <c r="AR24" s="61">
        <v>40.361743339999997</v>
      </c>
      <c r="AS24" s="61">
        <v>107.75817290000001</v>
      </c>
    </row>
    <row r="25" spans="1:49" x14ac:dyDescent="0.3">
      <c r="A25">
        <v>6</v>
      </c>
      <c r="B25">
        <v>2</v>
      </c>
      <c r="C25" t="s">
        <v>52</v>
      </c>
      <c r="D25">
        <v>1</v>
      </c>
      <c r="E25" t="s">
        <v>48</v>
      </c>
      <c r="F25" t="s">
        <v>42</v>
      </c>
      <c r="G25" s="61">
        <v>96.666175240000001</v>
      </c>
      <c r="H25">
        <v>126</v>
      </c>
      <c r="I25" t="s">
        <v>44</v>
      </c>
      <c r="J25">
        <v>330</v>
      </c>
      <c r="K25" t="s">
        <v>192</v>
      </c>
      <c r="L25">
        <v>130</v>
      </c>
      <c r="M25" t="s">
        <v>192</v>
      </c>
      <c r="N25">
        <v>115</v>
      </c>
      <c r="O25">
        <v>117</v>
      </c>
      <c r="P25">
        <v>10</v>
      </c>
      <c r="Q25" t="s">
        <v>44</v>
      </c>
      <c r="R25">
        <v>12</v>
      </c>
      <c r="S25" t="s">
        <v>44</v>
      </c>
      <c r="T25" t="s">
        <v>44</v>
      </c>
      <c r="U25">
        <v>6</v>
      </c>
      <c r="V25" t="s">
        <v>45</v>
      </c>
      <c r="W25">
        <v>27</v>
      </c>
      <c r="X25">
        <v>20</v>
      </c>
      <c r="Y25">
        <v>6</v>
      </c>
      <c r="Z25">
        <v>14</v>
      </c>
      <c r="AA25">
        <v>1</v>
      </c>
      <c r="AB25">
        <v>4</v>
      </c>
      <c r="AC25">
        <v>2</v>
      </c>
      <c r="AD25">
        <v>5</v>
      </c>
      <c r="AE25">
        <v>5</v>
      </c>
      <c r="AF25">
        <v>4</v>
      </c>
      <c r="AG25">
        <v>5</v>
      </c>
      <c r="AH25">
        <v>5</v>
      </c>
      <c r="AI25">
        <v>4</v>
      </c>
      <c r="AJ25">
        <v>5</v>
      </c>
      <c r="AK25">
        <v>5</v>
      </c>
      <c r="AL25">
        <v>3</v>
      </c>
      <c r="AM25">
        <v>3</v>
      </c>
      <c r="AN25">
        <v>2</v>
      </c>
      <c r="AO25">
        <v>4</v>
      </c>
      <c r="AP25">
        <v>4</v>
      </c>
      <c r="AQ25">
        <v>4</v>
      </c>
      <c r="AR25" s="61">
        <v>165.03049709999999</v>
      </c>
      <c r="AS25" s="61">
        <v>143.01544340000001</v>
      </c>
      <c r="AT25" t="s">
        <v>192</v>
      </c>
      <c r="AU25" t="s">
        <v>192</v>
      </c>
      <c r="AV25">
        <v>3</v>
      </c>
      <c r="AW25" s="61" t="s">
        <v>192</v>
      </c>
    </row>
    <row r="26" spans="1:49" x14ac:dyDescent="0.3">
      <c r="A26">
        <v>7</v>
      </c>
      <c r="B26">
        <v>2</v>
      </c>
      <c r="C26" t="s">
        <v>40</v>
      </c>
      <c r="D26">
        <v>2</v>
      </c>
      <c r="E26" t="s">
        <v>41</v>
      </c>
      <c r="F26" t="s">
        <v>42</v>
      </c>
      <c r="G26" s="61">
        <v>22.103321399999999</v>
      </c>
      <c r="H26">
        <v>85</v>
      </c>
      <c r="I26" t="s">
        <v>43</v>
      </c>
      <c r="J26">
        <v>255</v>
      </c>
      <c r="K26" t="s">
        <v>192</v>
      </c>
      <c r="L26">
        <v>90</v>
      </c>
      <c r="M26" t="s">
        <v>192</v>
      </c>
      <c r="N26">
        <v>97</v>
      </c>
      <c r="O26">
        <v>85</v>
      </c>
      <c r="P26">
        <v>0</v>
      </c>
      <c r="Q26" t="s">
        <v>44</v>
      </c>
      <c r="R26">
        <v>1</v>
      </c>
      <c r="S26" t="s">
        <v>44</v>
      </c>
      <c r="T26" t="s">
        <v>44</v>
      </c>
      <c r="U26">
        <v>1</v>
      </c>
      <c r="V26" t="s">
        <v>45</v>
      </c>
      <c r="W26">
        <v>36</v>
      </c>
      <c r="X26">
        <v>7</v>
      </c>
      <c r="Y26">
        <v>5</v>
      </c>
      <c r="Z26">
        <v>2</v>
      </c>
      <c r="AA26">
        <v>1</v>
      </c>
      <c r="AB26">
        <v>4</v>
      </c>
      <c r="AC26">
        <v>1</v>
      </c>
      <c r="AD26">
        <v>5</v>
      </c>
      <c r="AE26">
        <v>4</v>
      </c>
      <c r="AF26">
        <v>4</v>
      </c>
      <c r="AG26">
        <v>5</v>
      </c>
      <c r="AH26">
        <v>5</v>
      </c>
      <c r="AI26">
        <v>5</v>
      </c>
      <c r="AJ26">
        <v>5</v>
      </c>
      <c r="AK26">
        <v>5</v>
      </c>
      <c r="AL26">
        <v>3</v>
      </c>
      <c r="AM26">
        <v>4</v>
      </c>
      <c r="AN26">
        <v>1</v>
      </c>
      <c r="AO26">
        <v>4</v>
      </c>
      <c r="AP26">
        <v>3</v>
      </c>
      <c r="AQ26">
        <v>2</v>
      </c>
      <c r="AR26" s="61">
        <v>38.400174839999998</v>
      </c>
      <c r="AS26" s="61">
        <v>26.426438950000001</v>
      </c>
    </row>
    <row r="27" spans="1:49" x14ac:dyDescent="0.3">
      <c r="A27">
        <v>7</v>
      </c>
      <c r="B27">
        <v>2</v>
      </c>
      <c r="C27" t="s">
        <v>40</v>
      </c>
      <c r="D27">
        <v>2</v>
      </c>
      <c r="E27" t="s">
        <v>46</v>
      </c>
      <c r="F27" t="s">
        <v>47</v>
      </c>
      <c r="G27" s="61">
        <v>49.978245700000002</v>
      </c>
      <c r="H27">
        <v>213</v>
      </c>
      <c r="I27" t="s">
        <v>43</v>
      </c>
      <c r="J27" t="s">
        <v>192</v>
      </c>
      <c r="K27">
        <v>340</v>
      </c>
      <c r="L27">
        <v>210</v>
      </c>
      <c r="M27">
        <v>200</v>
      </c>
      <c r="N27">
        <v>358</v>
      </c>
      <c r="O27">
        <v>195</v>
      </c>
      <c r="P27">
        <v>20</v>
      </c>
      <c r="Q27" t="s">
        <v>44</v>
      </c>
      <c r="R27">
        <v>2</v>
      </c>
      <c r="S27" t="s">
        <v>44</v>
      </c>
      <c r="T27" t="s">
        <v>44</v>
      </c>
      <c r="U27">
        <v>2</v>
      </c>
      <c r="V27" t="s">
        <v>45</v>
      </c>
      <c r="W27">
        <v>36</v>
      </c>
      <c r="X27">
        <v>7</v>
      </c>
      <c r="Y27">
        <v>5</v>
      </c>
      <c r="Z27">
        <v>2</v>
      </c>
      <c r="AA27">
        <v>1</v>
      </c>
      <c r="AB27">
        <v>4</v>
      </c>
      <c r="AC27">
        <v>1</v>
      </c>
      <c r="AD27">
        <v>5</v>
      </c>
      <c r="AE27">
        <v>4</v>
      </c>
      <c r="AF27">
        <v>4</v>
      </c>
      <c r="AG27">
        <v>5</v>
      </c>
      <c r="AH27">
        <v>5</v>
      </c>
      <c r="AI27">
        <v>5</v>
      </c>
      <c r="AJ27">
        <v>5</v>
      </c>
      <c r="AK27">
        <v>5</v>
      </c>
      <c r="AL27">
        <v>3</v>
      </c>
      <c r="AM27">
        <v>4</v>
      </c>
      <c r="AN27">
        <v>1</v>
      </c>
      <c r="AO27">
        <v>4</v>
      </c>
      <c r="AP27">
        <v>3</v>
      </c>
      <c r="AQ27">
        <v>2</v>
      </c>
      <c r="AR27" s="61">
        <v>40.361743339999997</v>
      </c>
      <c r="AS27" s="61">
        <v>107.75817290000001</v>
      </c>
    </row>
    <row r="28" spans="1:49" x14ac:dyDescent="0.3">
      <c r="A28">
        <v>7</v>
      </c>
      <c r="B28">
        <v>2</v>
      </c>
      <c r="C28" t="s">
        <v>40</v>
      </c>
      <c r="D28">
        <v>2</v>
      </c>
      <c r="E28" t="s">
        <v>48</v>
      </c>
      <c r="F28" t="s">
        <v>42</v>
      </c>
      <c r="G28" s="61">
        <v>46.713613289999998</v>
      </c>
      <c r="H28">
        <v>64</v>
      </c>
      <c r="I28" t="s">
        <v>44</v>
      </c>
      <c r="J28">
        <v>115</v>
      </c>
      <c r="K28" t="s">
        <v>192</v>
      </c>
      <c r="L28">
        <v>75</v>
      </c>
      <c r="M28" t="s">
        <v>192</v>
      </c>
      <c r="N28">
        <v>115</v>
      </c>
      <c r="O28">
        <v>117</v>
      </c>
      <c r="P28">
        <v>0</v>
      </c>
      <c r="Q28" t="s">
        <v>44</v>
      </c>
      <c r="R28">
        <v>3</v>
      </c>
      <c r="S28" t="s">
        <v>44</v>
      </c>
      <c r="T28" t="s">
        <v>44</v>
      </c>
      <c r="U28">
        <v>3</v>
      </c>
      <c r="V28" t="s">
        <v>45</v>
      </c>
      <c r="W28">
        <v>36</v>
      </c>
      <c r="X28">
        <v>7</v>
      </c>
      <c r="Y28">
        <v>5</v>
      </c>
      <c r="Z28">
        <v>2</v>
      </c>
      <c r="AA28">
        <v>1</v>
      </c>
      <c r="AB28">
        <v>4</v>
      </c>
      <c r="AC28">
        <v>1</v>
      </c>
      <c r="AD28">
        <v>5</v>
      </c>
      <c r="AE28">
        <v>4</v>
      </c>
      <c r="AF28">
        <v>4</v>
      </c>
      <c r="AG28">
        <v>5</v>
      </c>
      <c r="AH28">
        <v>5</v>
      </c>
      <c r="AI28">
        <v>5</v>
      </c>
      <c r="AJ28">
        <v>5</v>
      </c>
      <c r="AK28">
        <v>5</v>
      </c>
      <c r="AL28">
        <v>3</v>
      </c>
      <c r="AM28">
        <v>4</v>
      </c>
      <c r="AN28">
        <v>1</v>
      </c>
      <c r="AO28">
        <v>4</v>
      </c>
      <c r="AP28">
        <v>3</v>
      </c>
      <c r="AQ28">
        <v>2</v>
      </c>
      <c r="AR28" s="61">
        <v>165.03049709999999</v>
      </c>
      <c r="AS28" s="61">
        <v>143.01544340000001</v>
      </c>
      <c r="AT28">
        <v>880</v>
      </c>
      <c r="AU28">
        <v>1720</v>
      </c>
      <c r="AV28">
        <v>1</v>
      </c>
      <c r="AW28" s="61">
        <v>126.7718</v>
      </c>
    </row>
    <row r="29" spans="1:49" x14ac:dyDescent="0.3">
      <c r="A29">
        <v>7</v>
      </c>
      <c r="B29">
        <v>2</v>
      </c>
      <c r="C29" t="s">
        <v>40</v>
      </c>
      <c r="D29">
        <v>2</v>
      </c>
      <c r="E29" t="s">
        <v>41</v>
      </c>
      <c r="F29" t="s">
        <v>47</v>
      </c>
      <c r="G29" s="61">
        <v>20.786268530000001</v>
      </c>
      <c r="H29">
        <v>62</v>
      </c>
      <c r="I29" t="s">
        <v>44</v>
      </c>
      <c r="J29" t="s">
        <v>192</v>
      </c>
      <c r="K29">
        <v>240</v>
      </c>
      <c r="L29">
        <v>5</v>
      </c>
      <c r="M29">
        <v>80</v>
      </c>
      <c r="N29">
        <v>97</v>
      </c>
      <c r="O29">
        <v>85</v>
      </c>
      <c r="P29">
        <v>0</v>
      </c>
      <c r="Q29" t="s">
        <v>44</v>
      </c>
      <c r="R29">
        <v>4</v>
      </c>
      <c r="S29" t="s">
        <v>44</v>
      </c>
      <c r="T29" t="s">
        <v>44</v>
      </c>
      <c r="U29">
        <v>4</v>
      </c>
      <c r="V29" t="s">
        <v>45</v>
      </c>
      <c r="W29">
        <v>36</v>
      </c>
      <c r="X29">
        <v>7</v>
      </c>
      <c r="Y29">
        <v>5</v>
      </c>
      <c r="Z29">
        <v>2</v>
      </c>
      <c r="AA29">
        <v>1</v>
      </c>
      <c r="AB29">
        <v>4</v>
      </c>
      <c r="AC29">
        <v>1</v>
      </c>
      <c r="AD29">
        <v>5</v>
      </c>
      <c r="AE29">
        <v>4</v>
      </c>
      <c r="AF29">
        <v>4</v>
      </c>
      <c r="AG29">
        <v>5</v>
      </c>
      <c r="AH29">
        <v>5</v>
      </c>
      <c r="AI29">
        <v>5</v>
      </c>
      <c r="AJ29">
        <v>5</v>
      </c>
      <c r="AK29">
        <v>5</v>
      </c>
      <c r="AL29">
        <v>3</v>
      </c>
      <c r="AM29">
        <v>4</v>
      </c>
      <c r="AN29">
        <v>1</v>
      </c>
      <c r="AO29">
        <v>4</v>
      </c>
      <c r="AP29">
        <v>3</v>
      </c>
      <c r="AQ29">
        <v>2</v>
      </c>
      <c r="AR29" s="61">
        <v>38.400174839999998</v>
      </c>
      <c r="AS29" s="61">
        <v>26.426438950000001</v>
      </c>
      <c r="AT29">
        <v>1540</v>
      </c>
      <c r="AU29">
        <v>902</v>
      </c>
      <c r="AV29">
        <v>1</v>
      </c>
      <c r="AW29" s="61">
        <v>9.1021999999999998</v>
      </c>
    </row>
    <row r="30" spans="1:49" x14ac:dyDescent="0.3">
      <c r="A30">
        <v>7</v>
      </c>
      <c r="B30">
        <v>2</v>
      </c>
      <c r="C30" t="s">
        <v>40</v>
      </c>
      <c r="D30">
        <v>2</v>
      </c>
      <c r="E30" t="s">
        <v>46</v>
      </c>
      <c r="F30" t="s">
        <v>42</v>
      </c>
      <c r="G30" s="61">
        <v>18.312147360000001</v>
      </c>
      <c r="H30">
        <v>84</v>
      </c>
      <c r="I30" t="s">
        <v>44</v>
      </c>
      <c r="J30">
        <v>360</v>
      </c>
      <c r="K30" t="s">
        <v>192</v>
      </c>
      <c r="L30">
        <v>55</v>
      </c>
      <c r="M30" t="s">
        <v>192</v>
      </c>
      <c r="N30">
        <v>358</v>
      </c>
      <c r="O30">
        <v>195</v>
      </c>
      <c r="P30">
        <v>10</v>
      </c>
      <c r="Q30" t="s">
        <v>44</v>
      </c>
      <c r="R30">
        <v>5</v>
      </c>
      <c r="S30" t="s">
        <v>44</v>
      </c>
      <c r="T30" t="s">
        <v>44</v>
      </c>
      <c r="U30">
        <v>5</v>
      </c>
      <c r="V30" t="s">
        <v>45</v>
      </c>
      <c r="W30">
        <v>36</v>
      </c>
      <c r="X30">
        <v>7</v>
      </c>
      <c r="Y30">
        <v>5</v>
      </c>
      <c r="Z30">
        <v>2</v>
      </c>
      <c r="AA30">
        <v>1</v>
      </c>
      <c r="AB30">
        <v>4</v>
      </c>
      <c r="AC30">
        <v>1</v>
      </c>
      <c r="AD30">
        <v>5</v>
      </c>
      <c r="AE30">
        <v>4</v>
      </c>
      <c r="AF30">
        <v>4</v>
      </c>
      <c r="AG30">
        <v>5</v>
      </c>
      <c r="AH30">
        <v>5</v>
      </c>
      <c r="AI30">
        <v>5</v>
      </c>
      <c r="AJ30">
        <v>5</v>
      </c>
      <c r="AK30">
        <v>5</v>
      </c>
      <c r="AL30">
        <v>3</v>
      </c>
      <c r="AM30">
        <v>4</v>
      </c>
      <c r="AN30">
        <v>1</v>
      </c>
      <c r="AO30">
        <v>4</v>
      </c>
      <c r="AP30">
        <v>3</v>
      </c>
      <c r="AQ30">
        <v>2</v>
      </c>
      <c r="AR30" s="61">
        <v>40.361743339999997</v>
      </c>
      <c r="AS30" s="61">
        <v>107.75817290000001</v>
      </c>
      <c r="AT30">
        <v>820</v>
      </c>
      <c r="AU30">
        <v>590</v>
      </c>
      <c r="AV30">
        <v>1</v>
      </c>
      <c r="AW30" s="61">
        <v>107.7581</v>
      </c>
    </row>
    <row r="31" spans="1:49" x14ac:dyDescent="0.3">
      <c r="A31">
        <v>7</v>
      </c>
      <c r="B31">
        <v>2</v>
      </c>
      <c r="C31" t="s">
        <v>40</v>
      </c>
      <c r="D31">
        <v>2</v>
      </c>
      <c r="E31" t="s">
        <v>48</v>
      </c>
      <c r="F31" t="s">
        <v>47</v>
      </c>
      <c r="G31" s="61">
        <v>90.903701839999997</v>
      </c>
      <c r="H31">
        <v>372</v>
      </c>
      <c r="I31" t="s">
        <v>43</v>
      </c>
      <c r="J31" t="s">
        <v>192</v>
      </c>
      <c r="K31">
        <v>280</v>
      </c>
      <c r="L31">
        <v>210</v>
      </c>
      <c r="M31">
        <v>90</v>
      </c>
      <c r="N31">
        <v>115</v>
      </c>
      <c r="O31">
        <v>117</v>
      </c>
      <c r="P31">
        <v>10</v>
      </c>
      <c r="Q31" t="s">
        <v>44</v>
      </c>
      <c r="R31">
        <v>6</v>
      </c>
      <c r="S31" t="s">
        <v>44</v>
      </c>
      <c r="T31" t="s">
        <v>44</v>
      </c>
      <c r="U31">
        <v>6</v>
      </c>
      <c r="V31" t="s">
        <v>45</v>
      </c>
      <c r="W31">
        <v>36</v>
      </c>
      <c r="X31">
        <v>7</v>
      </c>
      <c r="Y31">
        <v>5</v>
      </c>
      <c r="Z31">
        <v>2</v>
      </c>
      <c r="AA31">
        <v>1</v>
      </c>
      <c r="AB31">
        <v>4</v>
      </c>
      <c r="AC31">
        <v>1</v>
      </c>
      <c r="AD31">
        <v>5</v>
      </c>
      <c r="AE31">
        <v>4</v>
      </c>
      <c r="AF31">
        <v>4</v>
      </c>
      <c r="AG31">
        <v>5</v>
      </c>
      <c r="AH31">
        <v>5</v>
      </c>
      <c r="AI31">
        <v>5</v>
      </c>
      <c r="AJ31">
        <v>5</v>
      </c>
      <c r="AK31">
        <v>5</v>
      </c>
      <c r="AL31">
        <v>3</v>
      </c>
      <c r="AM31">
        <v>4</v>
      </c>
      <c r="AN31">
        <v>1</v>
      </c>
      <c r="AO31">
        <v>4</v>
      </c>
      <c r="AP31">
        <v>3</v>
      </c>
      <c r="AQ31">
        <v>2</v>
      </c>
      <c r="AR31" s="61">
        <v>165.03049709999999</v>
      </c>
      <c r="AS31" s="61">
        <v>143.01544340000001</v>
      </c>
    </row>
    <row r="32" spans="1:49" x14ac:dyDescent="0.3">
      <c r="A32">
        <v>7</v>
      </c>
      <c r="B32">
        <v>1</v>
      </c>
      <c r="C32" t="s">
        <v>52</v>
      </c>
      <c r="D32">
        <v>2</v>
      </c>
      <c r="E32" t="s">
        <v>49</v>
      </c>
      <c r="F32" t="s">
        <v>42</v>
      </c>
      <c r="G32" s="61">
        <v>26.354844369999999</v>
      </c>
      <c r="H32">
        <v>89</v>
      </c>
      <c r="I32" t="s">
        <v>43</v>
      </c>
      <c r="J32">
        <v>340</v>
      </c>
      <c r="K32" t="s">
        <v>192</v>
      </c>
      <c r="L32">
        <v>190</v>
      </c>
      <c r="M32" t="s">
        <v>192</v>
      </c>
      <c r="N32">
        <v>346</v>
      </c>
      <c r="O32">
        <v>179</v>
      </c>
      <c r="P32">
        <v>50</v>
      </c>
      <c r="Q32" t="s">
        <v>44</v>
      </c>
      <c r="R32">
        <v>7</v>
      </c>
      <c r="S32" t="s">
        <v>44</v>
      </c>
      <c r="T32" t="s">
        <v>44</v>
      </c>
      <c r="U32">
        <v>1</v>
      </c>
      <c r="V32" t="s">
        <v>45</v>
      </c>
      <c r="W32">
        <v>36</v>
      </c>
      <c r="X32">
        <v>7</v>
      </c>
      <c r="Y32">
        <v>5</v>
      </c>
      <c r="Z32">
        <v>2</v>
      </c>
      <c r="AA32">
        <v>1</v>
      </c>
      <c r="AB32">
        <v>4</v>
      </c>
      <c r="AC32">
        <v>1</v>
      </c>
      <c r="AD32">
        <v>5</v>
      </c>
      <c r="AE32">
        <v>4</v>
      </c>
      <c r="AF32">
        <v>4</v>
      </c>
      <c r="AG32">
        <v>5</v>
      </c>
      <c r="AH32">
        <v>5</v>
      </c>
      <c r="AI32">
        <v>5</v>
      </c>
      <c r="AJ32">
        <v>5</v>
      </c>
      <c r="AK32">
        <v>5</v>
      </c>
      <c r="AL32">
        <v>3</v>
      </c>
      <c r="AM32">
        <v>4</v>
      </c>
      <c r="AN32">
        <v>1</v>
      </c>
      <c r="AO32">
        <v>4</v>
      </c>
      <c r="AP32">
        <v>3</v>
      </c>
      <c r="AQ32">
        <v>2</v>
      </c>
      <c r="AR32" s="61" t="s">
        <v>192</v>
      </c>
      <c r="AS32" s="61">
        <v>35.705366900000001</v>
      </c>
    </row>
    <row r="33" spans="1:49" x14ac:dyDescent="0.3">
      <c r="A33">
        <v>7</v>
      </c>
      <c r="B33">
        <v>1</v>
      </c>
      <c r="C33" t="s">
        <v>52</v>
      </c>
      <c r="D33">
        <v>2</v>
      </c>
      <c r="E33" t="s">
        <v>50</v>
      </c>
      <c r="F33" t="s">
        <v>47</v>
      </c>
      <c r="G33" s="61">
        <v>38.169957420000003</v>
      </c>
      <c r="H33">
        <v>174</v>
      </c>
      <c r="I33" t="s">
        <v>43</v>
      </c>
      <c r="J33" t="s">
        <v>192</v>
      </c>
      <c r="K33">
        <v>160</v>
      </c>
      <c r="L33">
        <v>50</v>
      </c>
      <c r="M33">
        <v>330</v>
      </c>
      <c r="N33">
        <v>143</v>
      </c>
      <c r="O33">
        <v>315</v>
      </c>
      <c r="P33">
        <v>30</v>
      </c>
      <c r="Q33" t="s">
        <v>44</v>
      </c>
      <c r="R33">
        <v>8</v>
      </c>
      <c r="S33" t="s">
        <v>44</v>
      </c>
      <c r="T33" t="s">
        <v>44</v>
      </c>
      <c r="U33">
        <v>2</v>
      </c>
      <c r="V33" t="s">
        <v>45</v>
      </c>
      <c r="W33">
        <v>36</v>
      </c>
      <c r="X33">
        <v>7</v>
      </c>
      <c r="Y33">
        <v>5</v>
      </c>
      <c r="Z33">
        <v>2</v>
      </c>
      <c r="AA33">
        <v>1</v>
      </c>
      <c r="AB33">
        <v>4</v>
      </c>
      <c r="AC33">
        <v>1</v>
      </c>
      <c r="AD33">
        <v>5</v>
      </c>
      <c r="AE33">
        <v>4</v>
      </c>
      <c r="AF33">
        <v>4</v>
      </c>
      <c r="AG33">
        <v>5</v>
      </c>
      <c r="AH33">
        <v>5</v>
      </c>
      <c r="AI33">
        <v>5</v>
      </c>
      <c r="AJ33">
        <v>5</v>
      </c>
      <c r="AK33">
        <v>5</v>
      </c>
      <c r="AL33">
        <v>3</v>
      </c>
      <c r="AM33">
        <v>4</v>
      </c>
      <c r="AN33">
        <v>1</v>
      </c>
      <c r="AO33">
        <v>4</v>
      </c>
      <c r="AP33">
        <v>3</v>
      </c>
      <c r="AQ33">
        <v>2</v>
      </c>
      <c r="AR33" s="61" t="s">
        <v>192</v>
      </c>
      <c r="AS33" s="61">
        <v>39.080954239999997</v>
      </c>
    </row>
    <row r="34" spans="1:49" x14ac:dyDescent="0.3">
      <c r="A34">
        <v>7</v>
      </c>
      <c r="B34">
        <v>1</v>
      </c>
      <c r="C34" t="s">
        <v>52</v>
      </c>
      <c r="D34">
        <v>2</v>
      </c>
      <c r="E34" t="s">
        <v>51</v>
      </c>
      <c r="F34" t="s">
        <v>42</v>
      </c>
      <c r="G34" s="61">
        <v>21.820522029999999</v>
      </c>
      <c r="H34">
        <v>62</v>
      </c>
      <c r="I34" t="s">
        <v>43</v>
      </c>
      <c r="J34">
        <v>255</v>
      </c>
      <c r="K34" t="s">
        <v>192</v>
      </c>
      <c r="L34">
        <v>150</v>
      </c>
      <c r="M34" t="s">
        <v>192</v>
      </c>
      <c r="N34">
        <v>302</v>
      </c>
      <c r="O34">
        <v>119</v>
      </c>
      <c r="P34">
        <v>50</v>
      </c>
      <c r="Q34" t="s">
        <v>44</v>
      </c>
      <c r="R34">
        <v>9</v>
      </c>
      <c r="S34" t="s">
        <v>44</v>
      </c>
      <c r="T34" t="s">
        <v>44</v>
      </c>
      <c r="U34">
        <v>3</v>
      </c>
      <c r="V34" t="s">
        <v>45</v>
      </c>
      <c r="W34">
        <v>36</v>
      </c>
      <c r="X34">
        <v>7</v>
      </c>
      <c r="Y34">
        <v>5</v>
      </c>
      <c r="Z34">
        <v>2</v>
      </c>
      <c r="AA34">
        <v>1</v>
      </c>
      <c r="AB34">
        <v>4</v>
      </c>
      <c r="AC34">
        <v>1</v>
      </c>
      <c r="AD34">
        <v>5</v>
      </c>
      <c r="AE34">
        <v>4</v>
      </c>
      <c r="AF34">
        <v>4</v>
      </c>
      <c r="AG34">
        <v>5</v>
      </c>
      <c r="AH34">
        <v>5</v>
      </c>
      <c r="AI34">
        <v>5</v>
      </c>
      <c r="AJ34">
        <v>5</v>
      </c>
      <c r="AK34">
        <v>5</v>
      </c>
      <c r="AL34">
        <v>3</v>
      </c>
      <c r="AM34">
        <v>4</v>
      </c>
      <c r="AN34">
        <v>1</v>
      </c>
      <c r="AO34">
        <v>4</v>
      </c>
      <c r="AP34">
        <v>3</v>
      </c>
      <c r="AQ34">
        <v>2</v>
      </c>
      <c r="AR34" s="61" t="s">
        <v>192</v>
      </c>
      <c r="AS34" s="61">
        <v>40.361743339999997</v>
      </c>
    </row>
    <row r="35" spans="1:49" x14ac:dyDescent="0.3">
      <c r="A35">
        <v>7</v>
      </c>
      <c r="B35">
        <v>1</v>
      </c>
      <c r="C35" t="s">
        <v>52</v>
      </c>
      <c r="D35">
        <v>2</v>
      </c>
      <c r="E35" t="s">
        <v>49</v>
      </c>
      <c r="F35" t="s">
        <v>47</v>
      </c>
      <c r="G35" s="61">
        <v>22.928934859999998</v>
      </c>
      <c r="H35">
        <v>106</v>
      </c>
      <c r="I35" t="s">
        <v>43</v>
      </c>
      <c r="J35" t="s">
        <v>192</v>
      </c>
      <c r="K35">
        <v>10</v>
      </c>
      <c r="L35">
        <v>165</v>
      </c>
      <c r="M35">
        <v>200</v>
      </c>
      <c r="N35">
        <v>346</v>
      </c>
      <c r="O35">
        <v>179</v>
      </c>
      <c r="P35">
        <v>35</v>
      </c>
      <c r="Q35" t="s">
        <v>44</v>
      </c>
      <c r="R35">
        <v>10</v>
      </c>
      <c r="S35" t="s">
        <v>44</v>
      </c>
      <c r="T35" t="s">
        <v>44</v>
      </c>
      <c r="U35">
        <v>4</v>
      </c>
      <c r="V35" t="s">
        <v>45</v>
      </c>
      <c r="W35">
        <v>36</v>
      </c>
      <c r="X35">
        <v>7</v>
      </c>
      <c r="Y35">
        <v>5</v>
      </c>
      <c r="Z35">
        <v>2</v>
      </c>
      <c r="AA35">
        <v>1</v>
      </c>
      <c r="AB35">
        <v>4</v>
      </c>
      <c r="AC35">
        <v>1</v>
      </c>
      <c r="AD35">
        <v>5</v>
      </c>
      <c r="AE35">
        <v>4</v>
      </c>
      <c r="AF35">
        <v>4</v>
      </c>
      <c r="AG35">
        <v>5</v>
      </c>
      <c r="AH35">
        <v>5</v>
      </c>
      <c r="AI35">
        <v>5</v>
      </c>
      <c r="AJ35">
        <v>5</v>
      </c>
      <c r="AK35">
        <v>5</v>
      </c>
      <c r="AL35">
        <v>3</v>
      </c>
      <c r="AM35">
        <v>4</v>
      </c>
      <c r="AN35">
        <v>1</v>
      </c>
      <c r="AO35">
        <v>4</v>
      </c>
      <c r="AP35">
        <v>3</v>
      </c>
      <c r="AQ35">
        <v>2</v>
      </c>
      <c r="AR35" s="61" t="s">
        <v>192</v>
      </c>
      <c r="AS35" s="61">
        <v>35.705366900000001</v>
      </c>
    </row>
    <row r="36" spans="1:49" x14ac:dyDescent="0.3">
      <c r="A36">
        <v>7</v>
      </c>
      <c r="B36">
        <v>1</v>
      </c>
      <c r="C36" t="s">
        <v>52</v>
      </c>
      <c r="D36">
        <v>2</v>
      </c>
      <c r="E36" t="s">
        <v>50</v>
      </c>
      <c r="F36" t="s">
        <v>42</v>
      </c>
      <c r="G36" s="61">
        <v>33.050856320000001</v>
      </c>
      <c r="H36">
        <v>109</v>
      </c>
      <c r="I36" t="s">
        <v>43</v>
      </c>
      <c r="J36">
        <v>140</v>
      </c>
      <c r="K36" t="s">
        <v>192</v>
      </c>
      <c r="L36">
        <v>320</v>
      </c>
      <c r="M36" t="s">
        <v>192</v>
      </c>
      <c r="N36">
        <v>143</v>
      </c>
      <c r="O36">
        <v>315</v>
      </c>
      <c r="P36">
        <v>40</v>
      </c>
      <c r="Q36" t="s">
        <v>44</v>
      </c>
      <c r="R36">
        <v>11</v>
      </c>
      <c r="S36" t="s">
        <v>44</v>
      </c>
      <c r="T36" t="s">
        <v>44</v>
      </c>
      <c r="U36">
        <v>5</v>
      </c>
      <c r="V36" t="s">
        <v>45</v>
      </c>
      <c r="W36">
        <v>36</v>
      </c>
      <c r="X36">
        <v>7</v>
      </c>
      <c r="Y36">
        <v>5</v>
      </c>
      <c r="Z36">
        <v>2</v>
      </c>
      <c r="AA36">
        <v>1</v>
      </c>
      <c r="AB36">
        <v>4</v>
      </c>
      <c r="AC36">
        <v>1</v>
      </c>
      <c r="AD36">
        <v>5</v>
      </c>
      <c r="AE36">
        <v>4</v>
      </c>
      <c r="AF36">
        <v>4</v>
      </c>
      <c r="AG36">
        <v>5</v>
      </c>
      <c r="AH36">
        <v>5</v>
      </c>
      <c r="AI36">
        <v>5</v>
      </c>
      <c r="AJ36">
        <v>5</v>
      </c>
      <c r="AK36">
        <v>5</v>
      </c>
      <c r="AL36">
        <v>3</v>
      </c>
      <c r="AM36">
        <v>4</v>
      </c>
      <c r="AN36">
        <v>1</v>
      </c>
      <c r="AO36">
        <v>4</v>
      </c>
      <c r="AP36">
        <v>3</v>
      </c>
      <c r="AQ36">
        <v>2</v>
      </c>
      <c r="AR36" s="61" t="s">
        <v>192</v>
      </c>
      <c r="AS36" s="61">
        <v>39.080954239999997</v>
      </c>
    </row>
    <row r="37" spans="1:49" x14ac:dyDescent="0.3">
      <c r="A37">
        <v>7</v>
      </c>
      <c r="B37">
        <v>1</v>
      </c>
      <c r="C37" t="s">
        <v>52</v>
      </c>
      <c r="D37">
        <v>2</v>
      </c>
      <c r="E37" t="s">
        <v>51</v>
      </c>
      <c r="F37" t="s">
        <v>47</v>
      </c>
      <c r="G37" s="61">
        <v>25.468601190000001</v>
      </c>
      <c r="H37">
        <v>87</v>
      </c>
      <c r="I37" t="s">
        <v>43</v>
      </c>
      <c r="J37" t="s">
        <v>192</v>
      </c>
      <c r="K37">
        <v>315</v>
      </c>
      <c r="L37">
        <v>215</v>
      </c>
      <c r="M37">
        <v>125</v>
      </c>
      <c r="N37">
        <v>302</v>
      </c>
      <c r="O37">
        <v>119</v>
      </c>
      <c r="P37">
        <v>20</v>
      </c>
      <c r="Q37" t="s">
        <v>44</v>
      </c>
      <c r="R37">
        <v>12</v>
      </c>
      <c r="S37" t="s">
        <v>44</v>
      </c>
      <c r="T37" t="s">
        <v>44</v>
      </c>
      <c r="U37">
        <v>6</v>
      </c>
      <c r="V37" t="s">
        <v>45</v>
      </c>
      <c r="W37">
        <v>36</v>
      </c>
      <c r="X37">
        <v>7</v>
      </c>
      <c r="Y37">
        <v>5</v>
      </c>
      <c r="Z37">
        <v>2</v>
      </c>
      <c r="AA37">
        <v>1</v>
      </c>
      <c r="AB37">
        <v>4</v>
      </c>
      <c r="AC37">
        <v>1</v>
      </c>
      <c r="AD37">
        <v>5</v>
      </c>
      <c r="AE37">
        <v>4</v>
      </c>
      <c r="AF37">
        <v>4</v>
      </c>
      <c r="AG37">
        <v>5</v>
      </c>
      <c r="AH37">
        <v>5</v>
      </c>
      <c r="AI37">
        <v>5</v>
      </c>
      <c r="AJ37">
        <v>5</v>
      </c>
      <c r="AK37">
        <v>5</v>
      </c>
      <c r="AL37">
        <v>3</v>
      </c>
      <c r="AM37">
        <v>4</v>
      </c>
      <c r="AN37">
        <v>1</v>
      </c>
      <c r="AO37">
        <v>4</v>
      </c>
      <c r="AP37">
        <v>3</v>
      </c>
      <c r="AQ37">
        <v>2</v>
      </c>
      <c r="AR37" s="61" t="s">
        <v>192</v>
      </c>
      <c r="AS37" s="61">
        <v>40.361743339999997</v>
      </c>
    </row>
    <row r="38" spans="1:49" x14ac:dyDescent="0.3">
      <c r="A38">
        <v>8</v>
      </c>
      <c r="B38">
        <v>1</v>
      </c>
      <c r="C38" t="s">
        <v>40</v>
      </c>
      <c r="D38">
        <v>1</v>
      </c>
      <c r="E38" t="s">
        <v>49</v>
      </c>
      <c r="F38" t="s">
        <v>47</v>
      </c>
      <c r="G38" s="61">
        <v>26.581752890000001</v>
      </c>
      <c r="H38">
        <v>121</v>
      </c>
      <c r="I38" t="s">
        <v>43</v>
      </c>
      <c r="J38" t="s">
        <v>192</v>
      </c>
      <c r="K38">
        <v>345</v>
      </c>
      <c r="L38">
        <v>140</v>
      </c>
      <c r="M38">
        <v>180</v>
      </c>
      <c r="N38">
        <v>346</v>
      </c>
      <c r="O38">
        <v>179</v>
      </c>
      <c r="P38">
        <v>0</v>
      </c>
      <c r="Q38" t="s">
        <v>44</v>
      </c>
      <c r="R38">
        <v>1</v>
      </c>
      <c r="S38" t="s">
        <v>44</v>
      </c>
      <c r="T38" t="s">
        <v>44</v>
      </c>
      <c r="U38">
        <v>1</v>
      </c>
      <c r="V38" t="s">
        <v>45</v>
      </c>
      <c r="W38">
        <v>37</v>
      </c>
      <c r="X38">
        <v>24</v>
      </c>
      <c r="Y38">
        <v>14</v>
      </c>
      <c r="Z38">
        <v>10</v>
      </c>
      <c r="AA38">
        <v>1</v>
      </c>
      <c r="AB38">
        <v>5</v>
      </c>
      <c r="AC38">
        <v>2</v>
      </c>
      <c r="AD38">
        <v>3</v>
      </c>
      <c r="AE38">
        <v>3</v>
      </c>
      <c r="AF38">
        <v>5</v>
      </c>
      <c r="AG38">
        <v>4</v>
      </c>
      <c r="AH38">
        <v>5</v>
      </c>
      <c r="AI38">
        <v>5</v>
      </c>
      <c r="AJ38">
        <v>3</v>
      </c>
      <c r="AK38">
        <v>4</v>
      </c>
      <c r="AL38">
        <v>4</v>
      </c>
      <c r="AM38">
        <v>5</v>
      </c>
      <c r="AN38">
        <v>4</v>
      </c>
      <c r="AO38">
        <v>4</v>
      </c>
      <c r="AP38">
        <v>2</v>
      </c>
      <c r="AQ38">
        <v>2</v>
      </c>
      <c r="AR38" s="61" t="s">
        <v>192</v>
      </c>
      <c r="AS38" s="61">
        <v>35.705366900000001</v>
      </c>
    </row>
    <row r="39" spans="1:49" x14ac:dyDescent="0.3">
      <c r="A39">
        <v>8</v>
      </c>
      <c r="B39">
        <v>1</v>
      </c>
      <c r="C39" t="s">
        <v>40</v>
      </c>
      <c r="D39">
        <v>1</v>
      </c>
      <c r="E39" t="s">
        <v>50</v>
      </c>
      <c r="F39" t="s">
        <v>42</v>
      </c>
      <c r="G39" s="61">
        <v>56.05813672</v>
      </c>
      <c r="H39">
        <v>180</v>
      </c>
      <c r="I39" t="s">
        <v>44</v>
      </c>
      <c r="J39">
        <v>155</v>
      </c>
      <c r="K39" t="s">
        <v>192</v>
      </c>
      <c r="L39">
        <v>315</v>
      </c>
      <c r="M39" t="s">
        <v>192</v>
      </c>
      <c r="N39">
        <v>143</v>
      </c>
      <c r="O39">
        <v>315</v>
      </c>
      <c r="P39">
        <v>0</v>
      </c>
      <c r="Q39" t="s">
        <v>44</v>
      </c>
      <c r="R39">
        <v>2</v>
      </c>
      <c r="S39" t="s">
        <v>44</v>
      </c>
      <c r="T39" t="s">
        <v>44</v>
      </c>
      <c r="U39">
        <v>2</v>
      </c>
      <c r="V39" t="s">
        <v>45</v>
      </c>
      <c r="W39">
        <v>37</v>
      </c>
      <c r="X39">
        <v>24</v>
      </c>
      <c r="Y39">
        <v>14</v>
      </c>
      <c r="Z39">
        <v>10</v>
      </c>
      <c r="AA39">
        <v>1</v>
      </c>
      <c r="AB39">
        <v>5</v>
      </c>
      <c r="AC39">
        <v>2</v>
      </c>
      <c r="AD39">
        <v>3</v>
      </c>
      <c r="AE39">
        <v>3</v>
      </c>
      <c r="AF39">
        <v>5</v>
      </c>
      <c r="AG39">
        <v>4</v>
      </c>
      <c r="AH39">
        <v>5</v>
      </c>
      <c r="AI39">
        <v>5</v>
      </c>
      <c r="AJ39">
        <v>3</v>
      </c>
      <c r="AK39">
        <v>4</v>
      </c>
      <c r="AL39">
        <v>4</v>
      </c>
      <c r="AM39">
        <v>5</v>
      </c>
      <c r="AN39">
        <v>4</v>
      </c>
      <c r="AO39">
        <v>4</v>
      </c>
      <c r="AP39">
        <v>2</v>
      </c>
      <c r="AQ39">
        <v>2</v>
      </c>
      <c r="AR39" s="61" t="s">
        <v>192</v>
      </c>
      <c r="AS39" s="61">
        <v>39.080954239999997</v>
      </c>
    </row>
    <row r="40" spans="1:49" x14ac:dyDescent="0.3">
      <c r="A40">
        <v>8</v>
      </c>
      <c r="B40">
        <v>1</v>
      </c>
      <c r="C40" t="s">
        <v>40</v>
      </c>
      <c r="D40">
        <v>1</v>
      </c>
      <c r="E40" t="s">
        <v>51</v>
      </c>
      <c r="F40" t="s">
        <v>47</v>
      </c>
      <c r="G40" s="61">
        <v>23.342289300000001</v>
      </c>
      <c r="H40">
        <v>210</v>
      </c>
      <c r="I40" t="s">
        <v>44</v>
      </c>
      <c r="J40" t="s">
        <v>192</v>
      </c>
      <c r="K40">
        <v>290</v>
      </c>
      <c r="L40">
        <v>50</v>
      </c>
      <c r="M40">
        <v>90</v>
      </c>
      <c r="N40">
        <v>302</v>
      </c>
      <c r="O40">
        <v>119</v>
      </c>
      <c r="P40">
        <v>0</v>
      </c>
      <c r="Q40" t="s">
        <v>44</v>
      </c>
      <c r="R40">
        <v>3</v>
      </c>
      <c r="S40" t="s">
        <v>44</v>
      </c>
      <c r="T40" t="s">
        <v>44</v>
      </c>
      <c r="U40">
        <v>3</v>
      </c>
      <c r="V40" t="s">
        <v>45</v>
      </c>
      <c r="W40">
        <v>37</v>
      </c>
      <c r="X40">
        <v>24</v>
      </c>
      <c r="Y40">
        <v>14</v>
      </c>
      <c r="Z40">
        <v>10</v>
      </c>
      <c r="AA40">
        <v>1</v>
      </c>
      <c r="AB40">
        <v>5</v>
      </c>
      <c r="AC40">
        <v>2</v>
      </c>
      <c r="AD40">
        <v>3</v>
      </c>
      <c r="AE40">
        <v>3</v>
      </c>
      <c r="AF40">
        <v>5</v>
      </c>
      <c r="AG40">
        <v>4</v>
      </c>
      <c r="AH40">
        <v>5</v>
      </c>
      <c r="AI40">
        <v>5</v>
      </c>
      <c r="AJ40">
        <v>3</v>
      </c>
      <c r="AK40">
        <v>4</v>
      </c>
      <c r="AL40">
        <v>4</v>
      </c>
      <c r="AM40">
        <v>5</v>
      </c>
      <c r="AN40">
        <v>4</v>
      </c>
      <c r="AO40">
        <v>4</v>
      </c>
      <c r="AP40">
        <v>2</v>
      </c>
      <c r="AQ40">
        <v>2</v>
      </c>
      <c r="AR40" s="61" t="s">
        <v>192</v>
      </c>
      <c r="AS40" s="61">
        <v>40.361743339999997</v>
      </c>
    </row>
    <row r="41" spans="1:49" x14ac:dyDescent="0.3">
      <c r="A41">
        <v>8</v>
      </c>
      <c r="B41">
        <v>1</v>
      </c>
      <c r="C41" t="s">
        <v>40</v>
      </c>
      <c r="D41">
        <v>1</v>
      </c>
      <c r="E41" t="s">
        <v>49</v>
      </c>
      <c r="F41" t="s">
        <v>42</v>
      </c>
      <c r="G41" s="61">
        <v>68.582198919999996</v>
      </c>
      <c r="H41">
        <v>240</v>
      </c>
      <c r="I41" t="s">
        <v>44</v>
      </c>
      <c r="J41">
        <v>40</v>
      </c>
      <c r="K41" t="s">
        <v>192</v>
      </c>
      <c r="L41">
        <v>145</v>
      </c>
      <c r="M41" t="s">
        <v>192</v>
      </c>
      <c r="N41">
        <v>346</v>
      </c>
      <c r="O41">
        <v>179</v>
      </c>
      <c r="P41">
        <v>0</v>
      </c>
      <c r="Q41" t="s">
        <v>44</v>
      </c>
      <c r="R41">
        <v>4</v>
      </c>
      <c r="S41" t="s">
        <v>44</v>
      </c>
      <c r="T41" t="s">
        <v>44</v>
      </c>
      <c r="U41">
        <v>4</v>
      </c>
      <c r="V41" t="s">
        <v>45</v>
      </c>
      <c r="W41">
        <v>37</v>
      </c>
      <c r="X41">
        <v>24</v>
      </c>
      <c r="Y41">
        <v>14</v>
      </c>
      <c r="Z41">
        <v>10</v>
      </c>
      <c r="AA41">
        <v>1</v>
      </c>
      <c r="AB41">
        <v>5</v>
      </c>
      <c r="AC41">
        <v>2</v>
      </c>
      <c r="AD41">
        <v>3</v>
      </c>
      <c r="AE41">
        <v>3</v>
      </c>
      <c r="AF41">
        <v>5</v>
      </c>
      <c r="AG41">
        <v>4</v>
      </c>
      <c r="AH41">
        <v>5</v>
      </c>
      <c r="AI41">
        <v>5</v>
      </c>
      <c r="AJ41">
        <v>3</v>
      </c>
      <c r="AK41">
        <v>4</v>
      </c>
      <c r="AL41">
        <v>4</v>
      </c>
      <c r="AM41">
        <v>5</v>
      </c>
      <c r="AN41">
        <v>4</v>
      </c>
      <c r="AO41">
        <v>4</v>
      </c>
      <c r="AP41">
        <v>2</v>
      </c>
      <c r="AQ41">
        <v>2</v>
      </c>
      <c r="AR41" s="61" t="s">
        <v>192</v>
      </c>
      <c r="AS41" s="61">
        <v>35.705366900000001</v>
      </c>
    </row>
    <row r="42" spans="1:49" x14ac:dyDescent="0.3">
      <c r="A42">
        <v>8</v>
      </c>
      <c r="B42">
        <v>1</v>
      </c>
      <c r="C42" t="s">
        <v>40</v>
      </c>
      <c r="D42">
        <v>1</v>
      </c>
      <c r="E42" t="s">
        <v>50</v>
      </c>
      <c r="F42" t="s">
        <v>47</v>
      </c>
      <c r="G42" s="61">
        <v>20.102825710000001</v>
      </c>
      <c r="H42">
        <v>73</v>
      </c>
      <c r="I42" t="s">
        <v>43</v>
      </c>
      <c r="J42" t="s">
        <v>192</v>
      </c>
      <c r="K42">
        <v>180</v>
      </c>
      <c r="L42">
        <v>100</v>
      </c>
      <c r="M42">
        <v>315</v>
      </c>
      <c r="N42">
        <v>143</v>
      </c>
      <c r="O42">
        <v>315</v>
      </c>
      <c r="P42">
        <v>0</v>
      </c>
      <c r="Q42" t="s">
        <v>44</v>
      </c>
      <c r="R42">
        <v>5</v>
      </c>
      <c r="S42" t="s">
        <v>44</v>
      </c>
      <c r="T42" t="s">
        <v>44</v>
      </c>
      <c r="U42">
        <v>5</v>
      </c>
      <c r="V42" t="s">
        <v>45</v>
      </c>
      <c r="W42">
        <v>37</v>
      </c>
      <c r="X42">
        <v>24</v>
      </c>
      <c r="Y42">
        <v>14</v>
      </c>
      <c r="Z42">
        <v>10</v>
      </c>
      <c r="AA42">
        <v>1</v>
      </c>
      <c r="AB42">
        <v>5</v>
      </c>
      <c r="AC42">
        <v>2</v>
      </c>
      <c r="AD42">
        <v>3</v>
      </c>
      <c r="AE42">
        <v>3</v>
      </c>
      <c r="AF42">
        <v>5</v>
      </c>
      <c r="AG42">
        <v>4</v>
      </c>
      <c r="AH42">
        <v>5</v>
      </c>
      <c r="AI42">
        <v>5</v>
      </c>
      <c r="AJ42">
        <v>3</v>
      </c>
      <c r="AK42">
        <v>4</v>
      </c>
      <c r="AL42">
        <v>4</v>
      </c>
      <c r="AM42">
        <v>5</v>
      </c>
      <c r="AN42">
        <v>4</v>
      </c>
      <c r="AO42">
        <v>4</v>
      </c>
      <c r="AP42">
        <v>2</v>
      </c>
      <c r="AQ42">
        <v>2</v>
      </c>
      <c r="AR42" s="61" t="s">
        <v>192</v>
      </c>
      <c r="AS42" s="61">
        <v>39.080954239999997</v>
      </c>
    </row>
    <row r="43" spans="1:49" x14ac:dyDescent="0.3">
      <c r="A43">
        <v>8</v>
      </c>
      <c r="B43">
        <v>1</v>
      </c>
      <c r="C43" t="s">
        <v>40</v>
      </c>
      <c r="D43">
        <v>1</v>
      </c>
      <c r="E43" t="s">
        <v>51</v>
      </c>
      <c r="F43" t="s">
        <v>42</v>
      </c>
      <c r="G43" s="61">
        <v>36.846803880000003</v>
      </c>
      <c r="H43">
        <v>160</v>
      </c>
      <c r="I43" t="s">
        <v>43</v>
      </c>
      <c r="J43">
        <v>280</v>
      </c>
      <c r="K43" t="s">
        <v>192</v>
      </c>
      <c r="L43">
        <v>125</v>
      </c>
      <c r="M43" t="s">
        <v>192</v>
      </c>
      <c r="N43">
        <v>302</v>
      </c>
      <c r="O43">
        <v>119</v>
      </c>
      <c r="P43">
        <v>0</v>
      </c>
      <c r="Q43" t="s">
        <v>44</v>
      </c>
      <c r="R43">
        <v>6</v>
      </c>
      <c r="S43" t="s">
        <v>44</v>
      </c>
      <c r="T43" t="s">
        <v>44</v>
      </c>
      <c r="U43">
        <v>6</v>
      </c>
      <c r="V43" t="s">
        <v>45</v>
      </c>
      <c r="W43">
        <v>37</v>
      </c>
      <c r="X43">
        <v>24</v>
      </c>
      <c r="Y43">
        <v>14</v>
      </c>
      <c r="Z43">
        <v>10</v>
      </c>
      <c r="AA43">
        <v>1</v>
      </c>
      <c r="AB43">
        <v>5</v>
      </c>
      <c r="AC43">
        <v>2</v>
      </c>
      <c r="AD43">
        <v>3</v>
      </c>
      <c r="AE43">
        <v>3</v>
      </c>
      <c r="AF43">
        <v>5</v>
      </c>
      <c r="AG43">
        <v>4</v>
      </c>
      <c r="AH43">
        <v>5</v>
      </c>
      <c r="AI43">
        <v>5</v>
      </c>
      <c r="AJ43">
        <v>3</v>
      </c>
      <c r="AK43">
        <v>4</v>
      </c>
      <c r="AL43">
        <v>4</v>
      </c>
      <c r="AM43">
        <v>5</v>
      </c>
      <c r="AN43">
        <v>4</v>
      </c>
      <c r="AO43">
        <v>4</v>
      </c>
      <c r="AP43">
        <v>2</v>
      </c>
      <c r="AQ43">
        <v>2</v>
      </c>
      <c r="AR43" s="61" t="s">
        <v>192</v>
      </c>
      <c r="AS43" s="61">
        <v>40.361743339999997</v>
      </c>
    </row>
    <row r="44" spans="1:49" x14ac:dyDescent="0.3">
      <c r="A44">
        <v>8</v>
      </c>
      <c r="B44">
        <v>2</v>
      </c>
      <c r="C44" t="s">
        <v>52</v>
      </c>
      <c r="D44">
        <v>1</v>
      </c>
      <c r="E44" t="s">
        <v>41</v>
      </c>
      <c r="F44" t="s">
        <v>47</v>
      </c>
      <c r="G44" s="61">
        <v>14.605002259999999</v>
      </c>
      <c r="H44">
        <v>47</v>
      </c>
      <c r="I44" t="s">
        <v>43</v>
      </c>
      <c r="J44" t="s">
        <v>192</v>
      </c>
      <c r="K44">
        <v>295</v>
      </c>
      <c r="L44">
        <v>90</v>
      </c>
      <c r="M44">
        <v>65</v>
      </c>
      <c r="N44">
        <v>97</v>
      </c>
      <c r="O44">
        <v>85</v>
      </c>
      <c r="P44">
        <v>0</v>
      </c>
      <c r="Q44" t="s">
        <v>44</v>
      </c>
      <c r="R44">
        <v>7</v>
      </c>
      <c r="S44" t="s">
        <v>44</v>
      </c>
      <c r="T44" t="s">
        <v>44</v>
      </c>
      <c r="U44">
        <v>1</v>
      </c>
      <c r="V44" t="s">
        <v>45</v>
      </c>
      <c r="W44">
        <v>37</v>
      </c>
      <c r="X44">
        <v>24</v>
      </c>
      <c r="Y44">
        <v>14</v>
      </c>
      <c r="Z44">
        <v>10</v>
      </c>
      <c r="AA44">
        <v>1</v>
      </c>
      <c r="AB44">
        <v>5</v>
      </c>
      <c r="AC44">
        <v>2</v>
      </c>
      <c r="AD44">
        <v>3</v>
      </c>
      <c r="AE44">
        <v>3</v>
      </c>
      <c r="AF44">
        <v>5</v>
      </c>
      <c r="AG44">
        <v>4</v>
      </c>
      <c r="AH44">
        <v>5</v>
      </c>
      <c r="AI44">
        <v>5</v>
      </c>
      <c r="AJ44">
        <v>3</v>
      </c>
      <c r="AK44">
        <v>4</v>
      </c>
      <c r="AL44">
        <v>4</v>
      </c>
      <c r="AM44">
        <v>5</v>
      </c>
      <c r="AN44">
        <v>4</v>
      </c>
      <c r="AO44">
        <v>4</v>
      </c>
      <c r="AP44">
        <v>2</v>
      </c>
      <c r="AQ44">
        <v>2</v>
      </c>
      <c r="AR44" s="61">
        <v>38.400174839999998</v>
      </c>
      <c r="AS44" s="61">
        <v>26.426438950000001</v>
      </c>
    </row>
    <row r="45" spans="1:49" x14ac:dyDescent="0.3">
      <c r="A45">
        <v>8</v>
      </c>
      <c r="B45">
        <v>2</v>
      </c>
      <c r="C45" t="s">
        <v>52</v>
      </c>
      <c r="D45">
        <v>1</v>
      </c>
      <c r="E45" t="s">
        <v>46</v>
      </c>
      <c r="F45" t="s">
        <v>42</v>
      </c>
      <c r="G45" s="61">
        <v>18.16011937</v>
      </c>
      <c r="H45">
        <v>93</v>
      </c>
      <c r="I45" t="s">
        <v>44</v>
      </c>
      <c r="J45">
        <v>20</v>
      </c>
      <c r="K45" t="s">
        <v>192</v>
      </c>
      <c r="L45">
        <v>295</v>
      </c>
      <c r="M45" t="s">
        <v>192</v>
      </c>
      <c r="N45">
        <v>358</v>
      </c>
      <c r="O45">
        <v>195</v>
      </c>
      <c r="P45">
        <v>0</v>
      </c>
      <c r="Q45" t="s">
        <v>44</v>
      </c>
      <c r="R45">
        <v>8</v>
      </c>
      <c r="S45" t="s">
        <v>44</v>
      </c>
      <c r="T45" t="s">
        <v>44</v>
      </c>
      <c r="U45">
        <v>2</v>
      </c>
      <c r="V45" t="s">
        <v>45</v>
      </c>
      <c r="W45">
        <v>37</v>
      </c>
      <c r="X45">
        <v>24</v>
      </c>
      <c r="Y45">
        <v>14</v>
      </c>
      <c r="Z45">
        <v>10</v>
      </c>
      <c r="AA45">
        <v>1</v>
      </c>
      <c r="AB45">
        <v>5</v>
      </c>
      <c r="AC45">
        <v>2</v>
      </c>
      <c r="AD45">
        <v>3</v>
      </c>
      <c r="AE45">
        <v>3</v>
      </c>
      <c r="AF45">
        <v>5</v>
      </c>
      <c r="AG45">
        <v>4</v>
      </c>
      <c r="AH45">
        <v>5</v>
      </c>
      <c r="AI45">
        <v>5</v>
      </c>
      <c r="AJ45">
        <v>3</v>
      </c>
      <c r="AK45">
        <v>4</v>
      </c>
      <c r="AL45">
        <v>4</v>
      </c>
      <c r="AM45">
        <v>5</v>
      </c>
      <c r="AN45">
        <v>4</v>
      </c>
      <c r="AO45">
        <v>4</v>
      </c>
      <c r="AP45">
        <v>2</v>
      </c>
      <c r="AQ45">
        <v>2</v>
      </c>
      <c r="AR45" s="61">
        <v>40.361743339999997</v>
      </c>
      <c r="AS45" s="61">
        <v>107.75817290000001</v>
      </c>
      <c r="AT45">
        <v>870</v>
      </c>
      <c r="AU45">
        <v>2250</v>
      </c>
      <c r="AV45">
        <v>1</v>
      </c>
      <c r="AW45" s="61">
        <v>56.8748</v>
      </c>
    </row>
    <row r="46" spans="1:49" x14ac:dyDescent="0.3">
      <c r="A46">
        <v>8</v>
      </c>
      <c r="B46">
        <v>2</v>
      </c>
      <c r="C46" t="s">
        <v>52</v>
      </c>
      <c r="D46">
        <v>1</v>
      </c>
      <c r="E46" t="s">
        <v>48</v>
      </c>
      <c r="F46" t="s">
        <v>47</v>
      </c>
      <c r="G46" s="61">
        <v>89.456953799999994</v>
      </c>
      <c r="H46">
        <v>320</v>
      </c>
      <c r="I46" t="s">
        <v>43</v>
      </c>
      <c r="J46" t="s">
        <v>192</v>
      </c>
      <c r="K46">
        <v>270</v>
      </c>
      <c r="L46">
        <v>190</v>
      </c>
      <c r="M46">
        <v>110</v>
      </c>
      <c r="N46">
        <v>115</v>
      </c>
      <c r="O46">
        <v>117</v>
      </c>
      <c r="P46">
        <v>0</v>
      </c>
      <c r="Q46" t="s">
        <v>44</v>
      </c>
      <c r="R46">
        <v>9</v>
      </c>
      <c r="S46" t="s">
        <v>44</v>
      </c>
      <c r="T46" t="s">
        <v>44</v>
      </c>
      <c r="U46">
        <v>3</v>
      </c>
      <c r="V46" t="s">
        <v>45</v>
      </c>
      <c r="W46">
        <v>37</v>
      </c>
      <c r="X46">
        <v>24</v>
      </c>
      <c r="Y46">
        <v>14</v>
      </c>
      <c r="Z46">
        <v>10</v>
      </c>
      <c r="AA46">
        <v>1</v>
      </c>
      <c r="AB46">
        <v>5</v>
      </c>
      <c r="AC46">
        <v>2</v>
      </c>
      <c r="AD46">
        <v>3</v>
      </c>
      <c r="AE46">
        <v>3</v>
      </c>
      <c r="AF46">
        <v>5</v>
      </c>
      <c r="AG46">
        <v>4</v>
      </c>
      <c r="AH46">
        <v>5</v>
      </c>
      <c r="AI46">
        <v>5</v>
      </c>
      <c r="AJ46">
        <v>3</v>
      </c>
      <c r="AK46">
        <v>4</v>
      </c>
      <c r="AL46">
        <v>4</v>
      </c>
      <c r="AM46">
        <v>5</v>
      </c>
      <c r="AN46">
        <v>4</v>
      </c>
      <c r="AO46">
        <v>4</v>
      </c>
      <c r="AP46">
        <v>2</v>
      </c>
      <c r="AQ46">
        <v>2</v>
      </c>
      <c r="AR46" s="61">
        <v>165.03049709999999</v>
      </c>
      <c r="AS46" s="61">
        <v>143.01544340000001</v>
      </c>
    </row>
    <row r="47" spans="1:49" x14ac:dyDescent="0.3">
      <c r="A47">
        <v>8</v>
      </c>
      <c r="B47">
        <v>2</v>
      </c>
      <c r="C47" t="s">
        <v>52</v>
      </c>
      <c r="D47">
        <v>1</v>
      </c>
      <c r="E47" t="s">
        <v>41</v>
      </c>
      <c r="F47" t="s">
        <v>42</v>
      </c>
      <c r="G47" s="61">
        <v>13.42502442</v>
      </c>
      <c r="H47">
        <v>30</v>
      </c>
      <c r="I47" t="s">
        <v>43</v>
      </c>
      <c r="J47">
        <v>280</v>
      </c>
      <c r="K47" t="s">
        <v>192</v>
      </c>
      <c r="L47">
        <v>75</v>
      </c>
      <c r="M47" t="s">
        <v>192</v>
      </c>
      <c r="N47">
        <v>97</v>
      </c>
      <c r="O47">
        <v>85</v>
      </c>
      <c r="P47">
        <v>0</v>
      </c>
      <c r="Q47" t="s">
        <v>44</v>
      </c>
      <c r="R47">
        <v>10</v>
      </c>
      <c r="S47" t="s">
        <v>44</v>
      </c>
      <c r="T47" t="s">
        <v>44</v>
      </c>
      <c r="U47">
        <v>4</v>
      </c>
      <c r="V47" t="s">
        <v>45</v>
      </c>
      <c r="W47">
        <v>37</v>
      </c>
      <c r="X47">
        <v>24</v>
      </c>
      <c r="Y47">
        <v>14</v>
      </c>
      <c r="Z47">
        <v>10</v>
      </c>
      <c r="AA47">
        <v>1</v>
      </c>
      <c r="AB47">
        <v>5</v>
      </c>
      <c r="AC47">
        <v>2</v>
      </c>
      <c r="AD47">
        <v>3</v>
      </c>
      <c r="AE47">
        <v>3</v>
      </c>
      <c r="AF47">
        <v>5</v>
      </c>
      <c r="AG47">
        <v>4</v>
      </c>
      <c r="AH47">
        <v>5</v>
      </c>
      <c r="AI47">
        <v>5</v>
      </c>
      <c r="AJ47">
        <v>3</v>
      </c>
      <c r="AK47">
        <v>4</v>
      </c>
      <c r="AL47">
        <v>4</v>
      </c>
      <c r="AM47">
        <v>5</v>
      </c>
      <c r="AN47">
        <v>4</v>
      </c>
      <c r="AO47">
        <v>4</v>
      </c>
      <c r="AP47">
        <v>2</v>
      </c>
      <c r="AQ47">
        <v>2</v>
      </c>
      <c r="AR47" s="61">
        <v>38.400174839999998</v>
      </c>
      <c r="AS47" s="61">
        <v>26.426438950000001</v>
      </c>
    </row>
    <row r="48" spans="1:49" x14ac:dyDescent="0.3">
      <c r="A48">
        <v>8</v>
      </c>
      <c r="B48">
        <v>2</v>
      </c>
      <c r="C48" t="s">
        <v>52</v>
      </c>
      <c r="D48">
        <v>1</v>
      </c>
      <c r="E48" t="s">
        <v>46</v>
      </c>
      <c r="F48" t="s">
        <v>47</v>
      </c>
      <c r="G48" s="61">
        <v>52.911569290000003</v>
      </c>
      <c r="H48">
        <v>179</v>
      </c>
      <c r="I48" t="s">
        <v>43</v>
      </c>
      <c r="J48" t="s">
        <v>192</v>
      </c>
      <c r="K48">
        <v>300</v>
      </c>
      <c r="L48">
        <v>120</v>
      </c>
      <c r="M48">
        <v>205</v>
      </c>
      <c r="N48">
        <v>358</v>
      </c>
      <c r="O48">
        <v>195</v>
      </c>
      <c r="P48">
        <v>0</v>
      </c>
      <c r="Q48" t="s">
        <v>44</v>
      </c>
      <c r="R48">
        <v>11</v>
      </c>
      <c r="S48" t="s">
        <v>44</v>
      </c>
      <c r="T48" t="s">
        <v>44</v>
      </c>
      <c r="U48">
        <v>5</v>
      </c>
      <c r="V48" t="s">
        <v>45</v>
      </c>
      <c r="W48">
        <v>37</v>
      </c>
      <c r="X48">
        <v>24</v>
      </c>
      <c r="Y48">
        <v>14</v>
      </c>
      <c r="Z48">
        <v>10</v>
      </c>
      <c r="AA48">
        <v>1</v>
      </c>
      <c r="AB48">
        <v>5</v>
      </c>
      <c r="AC48">
        <v>2</v>
      </c>
      <c r="AD48">
        <v>3</v>
      </c>
      <c r="AE48">
        <v>3</v>
      </c>
      <c r="AF48">
        <v>5</v>
      </c>
      <c r="AG48">
        <v>4</v>
      </c>
      <c r="AH48">
        <v>5</v>
      </c>
      <c r="AI48">
        <v>5</v>
      </c>
      <c r="AJ48">
        <v>3</v>
      </c>
      <c r="AK48">
        <v>4</v>
      </c>
      <c r="AL48">
        <v>4</v>
      </c>
      <c r="AM48">
        <v>5</v>
      </c>
      <c r="AN48">
        <v>4</v>
      </c>
      <c r="AO48">
        <v>4</v>
      </c>
      <c r="AP48">
        <v>2</v>
      </c>
      <c r="AQ48">
        <v>2</v>
      </c>
      <c r="AR48" s="61">
        <v>40.361743339999997</v>
      </c>
      <c r="AS48" s="61">
        <v>107.75817290000001</v>
      </c>
    </row>
    <row r="49" spans="1:49" x14ac:dyDescent="0.3">
      <c r="A49">
        <v>8</v>
      </c>
      <c r="B49">
        <v>2</v>
      </c>
      <c r="C49" t="s">
        <v>52</v>
      </c>
      <c r="D49">
        <v>1</v>
      </c>
      <c r="E49" t="s">
        <v>48</v>
      </c>
      <c r="F49" t="s">
        <v>42</v>
      </c>
      <c r="G49" s="61">
        <v>22.895214320000001</v>
      </c>
      <c r="H49">
        <v>52</v>
      </c>
      <c r="I49" t="s">
        <v>44</v>
      </c>
      <c r="J49">
        <v>170</v>
      </c>
      <c r="K49" t="s">
        <v>192</v>
      </c>
      <c r="L49">
        <v>5</v>
      </c>
      <c r="M49" t="s">
        <v>192</v>
      </c>
      <c r="N49">
        <v>115</v>
      </c>
      <c r="O49">
        <v>117</v>
      </c>
      <c r="P49">
        <v>0</v>
      </c>
      <c r="Q49" t="s">
        <v>44</v>
      </c>
      <c r="R49">
        <v>12</v>
      </c>
      <c r="S49" t="s">
        <v>44</v>
      </c>
      <c r="T49" t="s">
        <v>44</v>
      </c>
      <c r="U49">
        <v>6</v>
      </c>
      <c r="V49" t="s">
        <v>45</v>
      </c>
      <c r="W49">
        <v>37</v>
      </c>
      <c r="X49">
        <v>24</v>
      </c>
      <c r="Y49">
        <v>14</v>
      </c>
      <c r="Z49">
        <v>10</v>
      </c>
      <c r="AA49">
        <v>1</v>
      </c>
      <c r="AB49">
        <v>5</v>
      </c>
      <c r="AC49">
        <v>2</v>
      </c>
      <c r="AD49">
        <v>3</v>
      </c>
      <c r="AE49">
        <v>3</v>
      </c>
      <c r="AF49">
        <v>5</v>
      </c>
      <c r="AG49">
        <v>4</v>
      </c>
      <c r="AH49">
        <v>5</v>
      </c>
      <c r="AI49">
        <v>5</v>
      </c>
      <c r="AJ49">
        <v>3</v>
      </c>
      <c r="AK49">
        <v>4</v>
      </c>
      <c r="AL49">
        <v>4</v>
      </c>
      <c r="AM49">
        <v>5</v>
      </c>
      <c r="AN49">
        <v>4</v>
      </c>
      <c r="AO49">
        <v>4</v>
      </c>
      <c r="AP49">
        <v>2</v>
      </c>
      <c r="AQ49">
        <v>2</v>
      </c>
      <c r="AR49" s="61">
        <v>165.03049709999999</v>
      </c>
      <c r="AS49" s="61">
        <v>143.01544340000001</v>
      </c>
      <c r="AT49">
        <v>790</v>
      </c>
      <c r="AU49">
        <v>1800</v>
      </c>
      <c r="AV49">
        <v>1</v>
      </c>
      <c r="AW49" s="61">
        <v>128.71860000000001</v>
      </c>
    </row>
    <row r="50" spans="1:49" x14ac:dyDescent="0.3">
      <c r="A50">
        <v>9</v>
      </c>
      <c r="B50">
        <v>2</v>
      </c>
      <c r="C50" t="s">
        <v>40</v>
      </c>
      <c r="D50">
        <v>2</v>
      </c>
      <c r="E50" t="s">
        <v>41</v>
      </c>
      <c r="F50" t="s">
        <v>42</v>
      </c>
      <c r="G50" s="61">
        <v>18.21408392</v>
      </c>
      <c r="H50">
        <v>41</v>
      </c>
      <c r="I50" t="s">
        <v>43</v>
      </c>
      <c r="J50">
        <v>265</v>
      </c>
      <c r="K50" t="s">
        <v>192</v>
      </c>
      <c r="L50">
        <v>80</v>
      </c>
      <c r="M50" t="s">
        <v>192</v>
      </c>
      <c r="N50">
        <v>97</v>
      </c>
      <c r="O50">
        <v>85</v>
      </c>
      <c r="P50">
        <v>50</v>
      </c>
      <c r="Q50" t="s">
        <v>44</v>
      </c>
      <c r="R50">
        <v>1</v>
      </c>
      <c r="S50" t="s">
        <v>44</v>
      </c>
      <c r="T50" t="s">
        <v>44</v>
      </c>
      <c r="U50">
        <v>1</v>
      </c>
      <c r="V50" t="s">
        <v>45</v>
      </c>
      <c r="W50">
        <v>47</v>
      </c>
      <c r="X50">
        <v>27</v>
      </c>
      <c r="Y50">
        <v>26</v>
      </c>
      <c r="Z50">
        <v>1</v>
      </c>
      <c r="AA50">
        <v>0</v>
      </c>
      <c r="AB50">
        <v>5</v>
      </c>
      <c r="AC50">
        <v>1</v>
      </c>
      <c r="AD50">
        <v>5</v>
      </c>
      <c r="AE50">
        <v>5</v>
      </c>
      <c r="AF50">
        <v>4</v>
      </c>
      <c r="AG50">
        <v>5</v>
      </c>
      <c r="AH50">
        <v>5</v>
      </c>
      <c r="AI50">
        <v>5</v>
      </c>
      <c r="AJ50">
        <v>5</v>
      </c>
      <c r="AK50">
        <v>4</v>
      </c>
      <c r="AL50">
        <v>2</v>
      </c>
      <c r="AM50">
        <v>4</v>
      </c>
      <c r="AN50">
        <v>1</v>
      </c>
      <c r="AO50">
        <v>4</v>
      </c>
      <c r="AP50">
        <v>4</v>
      </c>
      <c r="AQ50">
        <v>4</v>
      </c>
      <c r="AR50" s="61">
        <v>38.400174839999998</v>
      </c>
      <c r="AS50" s="61">
        <v>26.426438950000001</v>
      </c>
    </row>
    <row r="51" spans="1:49" x14ac:dyDescent="0.3">
      <c r="A51">
        <v>9</v>
      </c>
      <c r="B51">
        <v>2</v>
      </c>
      <c r="C51" t="s">
        <v>40</v>
      </c>
      <c r="D51">
        <v>2</v>
      </c>
      <c r="E51" t="s">
        <v>46</v>
      </c>
      <c r="F51" t="s">
        <v>47</v>
      </c>
      <c r="G51" s="61">
        <v>50.480926340000003</v>
      </c>
      <c r="H51">
        <v>119</v>
      </c>
      <c r="I51" t="s">
        <v>43</v>
      </c>
      <c r="J51" t="s">
        <v>192</v>
      </c>
      <c r="K51">
        <v>360</v>
      </c>
      <c r="L51">
        <v>230</v>
      </c>
      <c r="M51">
        <v>230</v>
      </c>
      <c r="N51">
        <v>358</v>
      </c>
      <c r="O51">
        <v>195</v>
      </c>
      <c r="P51">
        <v>50</v>
      </c>
      <c r="Q51" t="s">
        <v>44</v>
      </c>
      <c r="R51">
        <v>2</v>
      </c>
      <c r="S51" t="s">
        <v>44</v>
      </c>
      <c r="T51" t="s">
        <v>44</v>
      </c>
      <c r="U51">
        <v>2</v>
      </c>
      <c r="V51" t="s">
        <v>45</v>
      </c>
      <c r="W51">
        <v>47</v>
      </c>
      <c r="X51">
        <v>27</v>
      </c>
      <c r="Y51">
        <v>26</v>
      </c>
      <c r="Z51">
        <v>1</v>
      </c>
      <c r="AA51">
        <v>0</v>
      </c>
      <c r="AB51">
        <v>5</v>
      </c>
      <c r="AC51">
        <v>1</v>
      </c>
      <c r="AD51">
        <v>5</v>
      </c>
      <c r="AE51">
        <v>5</v>
      </c>
      <c r="AF51">
        <v>4</v>
      </c>
      <c r="AG51">
        <v>5</v>
      </c>
      <c r="AH51">
        <v>5</v>
      </c>
      <c r="AI51">
        <v>5</v>
      </c>
      <c r="AJ51">
        <v>5</v>
      </c>
      <c r="AK51">
        <v>4</v>
      </c>
      <c r="AL51">
        <v>2</v>
      </c>
      <c r="AM51">
        <v>4</v>
      </c>
      <c r="AN51">
        <v>1</v>
      </c>
      <c r="AO51">
        <v>4</v>
      </c>
      <c r="AP51">
        <v>4</v>
      </c>
      <c r="AQ51">
        <v>4</v>
      </c>
      <c r="AR51" s="61">
        <v>40.361743339999997</v>
      </c>
      <c r="AS51" s="61">
        <v>107.75817290000001</v>
      </c>
    </row>
    <row r="52" spans="1:49" x14ac:dyDescent="0.3">
      <c r="A52">
        <v>9</v>
      </c>
      <c r="B52">
        <v>2</v>
      </c>
      <c r="C52" t="s">
        <v>40</v>
      </c>
      <c r="D52">
        <v>2</v>
      </c>
      <c r="E52" t="s">
        <v>48</v>
      </c>
      <c r="F52" t="s">
        <v>42</v>
      </c>
      <c r="G52" s="61">
        <v>32.47615613</v>
      </c>
      <c r="H52">
        <v>100</v>
      </c>
      <c r="I52" t="s">
        <v>44</v>
      </c>
      <c r="J52">
        <v>255</v>
      </c>
      <c r="K52" t="s">
        <v>192</v>
      </c>
      <c r="L52">
        <v>355</v>
      </c>
      <c r="M52" t="s">
        <v>192</v>
      </c>
      <c r="N52">
        <v>115</v>
      </c>
      <c r="O52">
        <v>117</v>
      </c>
      <c r="P52">
        <v>10</v>
      </c>
      <c r="Q52" t="s">
        <v>44</v>
      </c>
      <c r="R52">
        <v>3</v>
      </c>
      <c r="S52" t="s">
        <v>44</v>
      </c>
      <c r="T52" t="s">
        <v>44</v>
      </c>
      <c r="U52">
        <v>3</v>
      </c>
      <c r="V52" t="s">
        <v>45</v>
      </c>
      <c r="W52">
        <v>47</v>
      </c>
      <c r="X52">
        <v>27</v>
      </c>
      <c r="Y52">
        <v>26</v>
      </c>
      <c r="Z52">
        <v>1</v>
      </c>
      <c r="AA52">
        <v>0</v>
      </c>
      <c r="AB52">
        <v>5</v>
      </c>
      <c r="AC52">
        <v>1</v>
      </c>
      <c r="AD52">
        <v>5</v>
      </c>
      <c r="AE52">
        <v>5</v>
      </c>
      <c r="AF52">
        <v>4</v>
      </c>
      <c r="AG52">
        <v>5</v>
      </c>
      <c r="AH52">
        <v>5</v>
      </c>
      <c r="AI52">
        <v>5</v>
      </c>
      <c r="AJ52">
        <v>5</v>
      </c>
      <c r="AK52">
        <v>4</v>
      </c>
      <c r="AL52">
        <v>2</v>
      </c>
      <c r="AM52">
        <v>4</v>
      </c>
      <c r="AN52">
        <v>1</v>
      </c>
      <c r="AO52">
        <v>4</v>
      </c>
      <c r="AP52">
        <v>4</v>
      </c>
      <c r="AQ52">
        <v>4</v>
      </c>
      <c r="AR52" s="61">
        <v>165.03049709999999</v>
      </c>
      <c r="AS52" s="61">
        <v>143.01544340000001</v>
      </c>
      <c r="AT52">
        <v>890</v>
      </c>
      <c r="AU52">
        <v>1780</v>
      </c>
      <c r="AV52">
        <v>1</v>
      </c>
      <c r="AW52" s="61">
        <v>137.6292</v>
      </c>
    </row>
    <row r="53" spans="1:49" x14ac:dyDescent="0.3">
      <c r="A53">
        <v>9</v>
      </c>
      <c r="B53">
        <v>2</v>
      </c>
      <c r="C53" t="s">
        <v>40</v>
      </c>
      <c r="D53">
        <v>2</v>
      </c>
      <c r="E53" t="s">
        <v>41</v>
      </c>
      <c r="F53" t="s">
        <v>47</v>
      </c>
      <c r="G53" s="61">
        <v>14.13932498</v>
      </c>
      <c r="H53">
        <v>29</v>
      </c>
      <c r="I53" t="s">
        <v>43</v>
      </c>
      <c r="J53" t="s">
        <v>192</v>
      </c>
      <c r="K53">
        <v>255</v>
      </c>
      <c r="L53">
        <v>40</v>
      </c>
      <c r="M53">
        <v>30</v>
      </c>
      <c r="N53">
        <v>97</v>
      </c>
      <c r="O53">
        <v>85</v>
      </c>
      <c r="P53">
        <v>90</v>
      </c>
      <c r="Q53" t="s">
        <v>44</v>
      </c>
      <c r="R53">
        <v>4</v>
      </c>
      <c r="S53" t="s">
        <v>44</v>
      </c>
      <c r="T53" t="s">
        <v>44</v>
      </c>
      <c r="U53">
        <v>4</v>
      </c>
      <c r="V53" t="s">
        <v>45</v>
      </c>
      <c r="W53">
        <v>47</v>
      </c>
      <c r="X53">
        <v>27</v>
      </c>
      <c r="Y53">
        <v>26</v>
      </c>
      <c r="Z53">
        <v>1</v>
      </c>
      <c r="AA53">
        <v>0</v>
      </c>
      <c r="AB53">
        <v>5</v>
      </c>
      <c r="AC53">
        <v>1</v>
      </c>
      <c r="AD53">
        <v>5</v>
      </c>
      <c r="AE53">
        <v>5</v>
      </c>
      <c r="AF53">
        <v>4</v>
      </c>
      <c r="AG53">
        <v>5</v>
      </c>
      <c r="AH53">
        <v>5</v>
      </c>
      <c r="AI53">
        <v>5</v>
      </c>
      <c r="AJ53">
        <v>5</v>
      </c>
      <c r="AK53">
        <v>4</v>
      </c>
      <c r="AL53">
        <v>2</v>
      </c>
      <c r="AM53">
        <v>4</v>
      </c>
      <c r="AN53">
        <v>1</v>
      </c>
      <c r="AO53">
        <v>4</v>
      </c>
      <c r="AP53">
        <v>4</v>
      </c>
      <c r="AQ53">
        <v>4</v>
      </c>
      <c r="AR53" s="61">
        <v>38.400174839999998</v>
      </c>
      <c r="AS53" s="61">
        <v>26.426438950000001</v>
      </c>
    </row>
    <row r="54" spans="1:49" x14ac:dyDescent="0.3">
      <c r="A54">
        <v>9</v>
      </c>
      <c r="B54">
        <v>2</v>
      </c>
      <c r="C54" t="s">
        <v>40</v>
      </c>
      <c r="D54">
        <v>2</v>
      </c>
      <c r="E54" t="s">
        <v>46</v>
      </c>
      <c r="F54" t="s">
        <v>42</v>
      </c>
      <c r="G54" s="61">
        <v>78.050007679999993</v>
      </c>
      <c r="H54">
        <v>217</v>
      </c>
      <c r="I54" t="s">
        <v>43</v>
      </c>
      <c r="J54">
        <v>15</v>
      </c>
      <c r="K54" t="s">
        <v>192</v>
      </c>
      <c r="L54">
        <v>180</v>
      </c>
      <c r="M54" t="s">
        <v>192</v>
      </c>
      <c r="N54">
        <v>358</v>
      </c>
      <c r="O54">
        <v>195</v>
      </c>
      <c r="P54">
        <v>75</v>
      </c>
      <c r="Q54" t="s">
        <v>44</v>
      </c>
      <c r="R54">
        <v>5</v>
      </c>
      <c r="S54" t="s">
        <v>44</v>
      </c>
      <c r="T54" t="s">
        <v>44</v>
      </c>
      <c r="U54">
        <v>5</v>
      </c>
      <c r="V54" t="s">
        <v>45</v>
      </c>
      <c r="W54">
        <v>47</v>
      </c>
      <c r="X54">
        <v>27</v>
      </c>
      <c r="Y54">
        <v>26</v>
      </c>
      <c r="Z54">
        <v>1</v>
      </c>
      <c r="AA54">
        <v>0</v>
      </c>
      <c r="AB54">
        <v>5</v>
      </c>
      <c r="AC54">
        <v>1</v>
      </c>
      <c r="AD54">
        <v>5</v>
      </c>
      <c r="AE54">
        <v>5</v>
      </c>
      <c r="AF54">
        <v>4</v>
      </c>
      <c r="AG54">
        <v>5</v>
      </c>
      <c r="AH54">
        <v>5</v>
      </c>
      <c r="AI54">
        <v>5</v>
      </c>
      <c r="AJ54">
        <v>5</v>
      </c>
      <c r="AK54">
        <v>4</v>
      </c>
      <c r="AL54">
        <v>2</v>
      </c>
      <c r="AM54">
        <v>4</v>
      </c>
      <c r="AN54">
        <v>1</v>
      </c>
      <c r="AO54">
        <v>4</v>
      </c>
      <c r="AP54">
        <v>4</v>
      </c>
      <c r="AQ54">
        <v>4</v>
      </c>
      <c r="AR54" s="61">
        <v>40.361743339999997</v>
      </c>
      <c r="AS54" s="61">
        <v>107.75817290000001</v>
      </c>
    </row>
    <row r="55" spans="1:49" x14ac:dyDescent="0.3">
      <c r="A55">
        <v>9</v>
      </c>
      <c r="B55">
        <v>2</v>
      </c>
      <c r="C55" t="s">
        <v>40</v>
      </c>
      <c r="D55">
        <v>2</v>
      </c>
      <c r="E55" t="s">
        <v>48</v>
      </c>
      <c r="F55" t="s">
        <v>47</v>
      </c>
      <c r="G55" s="61">
        <v>87.59553579</v>
      </c>
      <c r="H55">
        <v>209</v>
      </c>
      <c r="I55" t="s">
        <v>43</v>
      </c>
      <c r="J55" t="s">
        <v>192</v>
      </c>
      <c r="K55">
        <v>280</v>
      </c>
      <c r="L55">
        <v>180</v>
      </c>
      <c r="M55">
        <v>165</v>
      </c>
      <c r="N55">
        <v>115</v>
      </c>
      <c r="O55">
        <v>117</v>
      </c>
      <c r="P55">
        <v>0</v>
      </c>
      <c r="Q55" t="s">
        <v>44</v>
      </c>
      <c r="R55">
        <v>6</v>
      </c>
      <c r="S55" t="s">
        <v>44</v>
      </c>
      <c r="T55" t="s">
        <v>44</v>
      </c>
      <c r="U55">
        <v>6</v>
      </c>
      <c r="V55" t="s">
        <v>45</v>
      </c>
      <c r="W55">
        <v>47</v>
      </c>
      <c r="X55">
        <v>27</v>
      </c>
      <c r="Y55">
        <v>26</v>
      </c>
      <c r="Z55">
        <v>1</v>
      </c>
      <c r="AA55">
        <v>0</v>
      </c>
      <c r="AB55">
        <v>5</v>
      </c>
      <c r="AC55">
        <v>1</v>
      </c>
      <c r="AD55">
        <v>5</v>
      </c>
      <c r="AE55">
        <v>5</v>
      </c>
      <c r="AF55">
        <v>4</v>
      </c>
      <c r="AG55">
        <v>5</v>
      </c>
      <c r="AH55">
        <v>5</v>
      </c>
      <c r="AI55">
        <v>5</v>
      </c>
      <c r="AJ55">
        <v>5</v>
      </c>
      <c r="AK55">
        <v>4</v>
      </c>
      <c r="AL55">
        <v>2</v>
      </c>
      <c r="AM55">
        <v>4</v>
      </c>
      <c r="AN55">
        <v>1</v>
      </c>
      <c r="AO55">
        <v>4</v>
      </c>
      <c r="AP55">
        <v>4</v>
      </c>
      <c r="AQ55">
        <v>4</v>
      </c>
      <c r="AR55" s="61">
        <v>165.03049709999999</v>
      </c>
      <c r="AS55" s="61">
        <v>143.01544340000001</v>
      </c>
    </row>
    <row r="56" spans="1:49" x14ac:dyDescent="0.3">
      <c r="A56">
        <v>9</v>
      </c>
      <c r="B56">
        <v>1</v>
      </c>
      <c r="C56" t="s">
        <v>40</v>
      </c>
      <c r="D56">
        <v>2</v>
      </c>
      <c r="E56" t="s">
        <v>49</v>
      </c>
      <c r="F56" t="s">
        <v>47</v>
      </c>
      <c r="G56" s="61">
        <v>23.568818709999999</v>
      </c>
      <c r="H56">
        <v>64</v>
      </c>
      <c r="I56" t="s">
        <v>43</v>
      </c>
      <c r="J56" t="s">
        <v>192</v>
      </c>
      <c r="K56">
        <v>360</v>
      </c>
      <c r="L56">
        <v>180</v>
      </c>
      <c r="M56">
        <v>190</v>
      </c>
      <c r="N56">
        <v>346</v>
      </c>
      <c r="O56">
        <v>179</v>
      </c>
      <c r="P56">
        <v>10</v>
      </c>
      <c r="Q56" t="s">
        <v>44</v>
      </c>
      <c r="R56">
        <v>7</v>
      </c>
      <c r="S56" t="s">
        <v>44</v>
      </c>
      <c r="T56" t="s">
        <v>44</v>
      </c>
      <c r="U56">
        <v>1</v>
      </c>
      <c r="V56" t="s">
        <v>45</v>
      </c>
      <c r="W56">
        <v>47</v>
      </c>
      <c r="X56">
        <v>27</v>
      </c>
      <c r="Y56">
        <v>26</v>
      </c>
      <c r="Z56">
        <v>1</v>
      </c>
      <c r="AA56">
        <v>0</v>
      </c>
      <c r="AB56">
        <v>5</v>
      </c>
      <c r="AC56">
        <v>1</v>
      </c>
      <c r="AD56">
        <v>5</v>
      </c>
      <c r="AE56">
        <v>5</v>
      </c>
      <c r="AF56">
        <v>4</v>
      </c>
      <c r="AG56">
        <v>5</v>
      </c>
      <c r="AH56">
        <v>5</v>
      </c>
      <c r="AI56">
        <v>5</v>
      </c>
      <c r="AJ56">
        <v>5</v>
      </c>
      <c r="AK56">
        <v>4</v>
      </c>
      <c r="AL56">
        <v>2</v>
      </c>
      <c r="AM56">
        <v>4</v>
      </c>
      <c r="AN56">
        <v>1</v>
      </c>
      <c r="AO56">
        <v>4</v>
      </c>
      <c r="AP56">
        <v>4</v>
      </c>
      <c r="AQ56">
        <v>4</v>
      </c>
      <c r="AR56" s="61" t="s">
        <v>192</v>
      </c>
      <c r="AS56" s="61">
        <v>35.705366900000001</v>
      </c>
    </row>
    <row r="57" spans="1:49" x14ac:dyDescent="0.3">
      <c r="A57">
        <v>9</v>
      </c>
      <c r="B57">
        <v>1</v>
      </c>
      <c r="C57" t="s">
        <v>40</v>
      </c>
      <c r="D57">
        <v>2</v>
      </c>
      <c r="E57" t="s">
        <v>50</v>
      </c>
      <c r="F57" t="s">
        <v>42</v>
      </c>
      <c r="G57" s="61">
        <v>44.242725360000001</v>
      </c>
      <c r="H57">
        <v>42</v>
      </c>
      <c r="I57" t="s">
        <v>43</v>
      </c>
      <c r="J57">
        <v>125</v>
      </c>
      <c r="K57" t="s">
        <v>192</v>
      </c>
      <c r="L57">
        <v>325</v>
      </c>
      <c r="M57" t="s">
        <v>192</v>
      </c>
      <c r="N57">
        <v>143</v>
      </c>
      <c r="O57">
        <v>315</v>
      </c>
      <c r="P57">
        <v>80</v>
      </c>
      <c r="Q57" t="s">
        <v>44</v>
      </c>
      <c r="R57">
        <v>8</v>
      </c>
      <c r="S57" t="s">
        <v>44</v>
      </c>
      <c r="T57" t="s">
        <v>44</v>
      </c>
      <c r="U57">
        <v>2</v>
      </c>
      <c r="V57" t="s">
        <v>45</v>
      </c>
      <c r="W57">
        <v>47</v>
      </c>
      <c r="X57">
        <v>27</v>
      </c>
      <c r="Y57">
        <v>26</v>
      </c>
      <c r="Z57">
        <v>1</v>
      </c>
      <c r="AA57">
        <v>0</v>
      </c>
      <c r="AB57">
        <v>5</v>
      </c>
      <c r="AC57">
        <v>1</v>
      </c>
      <c r="AD57">
        <v>5</v>
      </c>
      <c r="AE57">
        <v>5</v>
      </c>
      <c r="AF57">
        <v>4</v>
      </c>
      <c r="AG57">
        <v>5</v>
      </c>
      <c r="AH57">
        <v>5</v>
      </c>
      <c r="AI57">
        <v>5</v>
      </c>
      <c r="AJ57">
        <v>5</v>
      </c>
      <c r="AK57">
        <v>4</v>
      </c>
      <c r="AL57">
        <v>2</v>
      </c>
      <c r="AM57">
        <v>4</v>
      </c>
      <c r="AN57">
        <v>1</v>
      </c>
      <c r="AO57">
        <v>4</v>
      </c>
      <c r="AP57">
        <v>4</v>
      </c>
      <c r="AQ57">
        <v>4</v>
      </c>
      <c r="AR57" s="61" t="s">
        <v>192</v>
      </c>
      <c r="AS57" s="61">
        <v>39.080954239999997</v>
      </c>
    </row>
    <row r="58" spans="1:49" x14ac:dyDescent="0.3">
      <c r="A58">
        <v>9</v>
      </c>
      <c r="B58">
        <v>1</v>
      </c>
      <c r="C58" t="s">
        <v>40</v>
      </c>
      <c r="D58">
        <v>2</v>
      </c>
      <c r="E58" t="s">
        <v>51</v>
      </c>
      <c r="F58" t="s">
        <v>47</v>
      </c>
      <c r="G58" s="61">
        <v>24.59017326</v>
      </c>
      <c r="H58">
        <v>48</v>
      </c>
      <c r="I58" t="s">
        <v>43</v>
      </c>
      <c r="J58" t="s">
        <v>192</v>
      </c>
      <c r="K58">
        <v>275</v>
      </c>
      <c r="L58">
        <v>145</v>
      </c>
      <c r="M58">
        <v>155</v>
      </c>
      <c r="N58">
        <v>302</v>
      </c>
      <c r="O58">
        <v>119</v>
      </c>
      <c r="P58">
        <v>75</v>
      </c>
      <c r="Q58" t="s">
        <v>44</v>
      </c>
      <c r="R58">
        <v>9</v>
      </c>
      <c r="S58" t="s">
        <v>44</v>
      </c>
      <c r="T58" t="s">
        <v>44</v>
      </c>
      <c r="U58">
        <v>3</v>
      </c>
      <c r="V58" t="s">
        <v>45</v>
      </c>
      <c r="W58">
        <v>47</v>
      </c>
      <c r="X58">
        <v>27</v>
      </c>
      <c r="Y58">
        <v>26</v>
      </c>
      <c r="Z58">
        <v>1</v>
      </c>
      <c r="AA58">
        <v>0</v>
      </c>
      <c r="AB58">
        <v>5</v>
      </c>
      <c r="AC58">
        <v>1</v>
      </c>
      <c r="AD58">
        <v>5</v>
      </c>
      <c r="AE58">
        <v>5</v>
      </c>
      <c r="AF58">
        <v>4</v>
      </c>
      <c r="AG58">
        <v>5</v>
      </c>
      <c r="AH58">
        <v>5</v>
      </c>
      <c r="AI58">
        <v>5</v>
      </c>
      <c r="AJ58">
        <v>5</v>
      </c>
      <c r="AK58">
        <v>4</v>
      </c>
      <c r="AL58">
        <v>2</v>
      </c>
      <c r="AM58">
        <v>4</v>
      </c>
      <c r="AN58">
        <v>1</v>
      </c>
      <c r="AO58">
        <v>4</v>
      </c>
      <c r="AP58">
        <v>4</v>
      </c>
      <c r="AQ58">
        <v>4</v>
      </c>
      <c r="AR58" s="61" t="s">
        <v>192</v>
      </c>
      <c r="AS58" s="61">
        <v>40.361743339999997</v>
      </c>
    </row>
    <row r="59" spans="1:49" x14ac:dyDescent="0.3">
      <c r="A59">
        <v>9</v>
      </c>
      <c r="B59">
        <v>1</v>
      </c>
      <c r="C59" t="s">
        <v>40</v>
      </c>
      <c r="D59">
        <v>2</v>
      </c>
      <c r="E59" t="s">
        <v>49</v>
      </c>
      <c r="F59" t="s">
        <v>42</v>
      </c>
      <c r="G59" s="61">
        <v>17.282068330000001</v>
      </c>
      <c r="H59">
        <v>43</v>
      </c>
      <c r="I59" t="s">
        <v>43</v>
      </c>
      <c r="J59">
        <v>360</v>
      </c>
      <c r="K59" t="s">
        <v>192</v>
      </c>
      <c r="L59">
        <v>190</v>
      </c>
      <c r="M59" t="s">
        <v>192</v>
      </c>
      <c r="N59">
        <v>346</v>
      </c>
      <c r="O59">
        <v>179</v>
      </c>
      <c r="P59">
        <v>100</v>
      </c>
      <c r="Q59" t="s">
        <v>43</v>
      </c>
      <c r="R59">
        <v>10</v>
      </c>
      <c r="S59" t="s">
        <v>44</v>
      </c>
      <c r="T59" t="s">
        <v>44</v>
      </c>
      <c r="U59">
        <v>4</v>
      </c>
      <c r="V59" t="s">
        <v>45</v>
      </c>
      <c r="W59">
        <v>47</v>
      </c>
      <c r="X59">
        <v>27</v>
      </c>
      <c r="Y59">
        <v>26</v>
      </c>
      <c r="Z59">
        <v>1</v>
      </c>
      <c r="AA59">
        <v>0</v>
      </c>
      <c r="AB59">
        <v>5</v>
      </c>
      <c r="AC59">
        <v>1</v>
      </c>
      <c r="AD59">
        <v>5</v>
      </c>
      <c r="AE59">
        <v>5</v>
      </c>
      <c r="AF59">
        <v>4</v>
      </c>
      <c r="AG59">
        <v>5</v>
      </c>
      <c r="AH59">
        <v>5</v>
      </c>
      <c r="AI59">
        <v>5</v>
      </c>
      <c r="AJ59">
        <v>5</v>
      </c>
      <c r="AK59">
        <v>4</v>
      </c>
      <c r="AL59">
        <v>2</v>
      </c>
      <c r="AM59">
        <v>4</v>
      </c>
      <c r="AN59">
        <v>1</v>
      </c>
      <c r="AO59">
        <v>4</v>
      </c>
      <c r="AP59">
        <v>4</v>
      </c>
      <c r="AQ59">
        <v>4</v>
      </c>
      <c r="AR59" s="61" t="s">
        <v>192</v>
      </c>
      <c r="AS59" s="61">
        <v>35.705366900000001</v>
      </c>
    </row>
    <row r="60" spans="1:49" x14ac:dyDescent="0.3">
      <c r="A60">
        <v>9</v>
      </c>
      <c r="B60">
        <v>1</v>
      </c>
      <c r="C60" t="s">
        <v>40</v>
      </c>
      <c r="D60">
        <v>2</v>
      </c>
      <c r="E60" t="s">
        <v>50</v>
      </c>
      <c r="F60" t="s">
        <v>47</v>
      </c>
      <c r="G60" s="61">
        <v>25.932058779999998</v>
      </c>
      <c r="H60">
        <v>58</v>
      </c>
      <c r="I60" t="s">
        <v>43</v>
      </c>
      <c r="J60" t="s">
        <v>192</v>
      </c>
      <c r="K60">
        <v>175</v>
      </c>
      <c r="L60">
        <v>310</v>
      </c>
      <c r="M60">
        <v>320</v>
      </c>
      <c r="N60">
        <v>143</v>
      </c>
      <c r="O60">
        <v>315</v>
      </c>
      <c r="P60">
        <v>80</v>
      </c>
      <c r="Q60" t="s">
        <v>44</v>
      </c>
      <c r="R60">
        <v>11</v>
      </c>
      <c r="S60" t="s">
        <v>44</v>
      </c>
      <c r="T60" t="s">
        <v>44</v>
      </c>
      <c r="U60">
        <v>5</v>
      </c>
      <c r="V60" t="s">
        <v>45</v>
      </c>
      <c r="W60">
        <v>47</v>
      </c>
      <c r="X60">
        <v>27</v>
      </c>
      <c r="Y60">
        <v>26</v>
      </c>
      <c r="Z60">
        <v>1</v>
      </c>
      <c r="AA60">
        <v>0</v>
      </c>
      <c r="AB60">
        <v>5</v>
      </c>
      <c r="AC60">
        <v>1</v>
      </c>
      <c r="AD60">
        <v>5</v>
      </c>
      <c r="AE60">
        <v>5</v>
      </c>
      <c r="AF60">
        <v>4</v>
      </c>
      <c r="AG60">
        <v>5</v>
      </c>
      <c r="AH60">
        <v>5</v>
      </c>
      <c r="AI60">
        <v>5</v>
      </c>
      <c r="AJ60">
        <v>5</v>
      </c>
      <c r="AK60">
        <v>4</v>
      </c>
      <c r="AL60">
        <v>2</v>
      </c>
      <c r="AM60">
        <v>4</v>
      </c>
      <c r="AN60">
        <v>1</v>
      </c>
      <c r="AO60">
        <v>4</v>
      </c>
      <c r="AP60">
        <v>4</v>
      </c>
      <c r="AQ60">
        <v>4</v>
      </c>
      <c r="AR60" s="61" t="s">
        <v>192</v>
      </c>
      <c r="AS60" s="61">
        <v>39.080954239999997</v>
      </c>
    </row>
    <row r="61" spans="1:49" x14ac:dyDescent="0.3">
      <c r="A61">
        <v>9</v>
      </c>
      <c r="B61">
        <v>1</v>
      </c>
      <c r="C61" t="s">
        <v>40</v>
      </c>
      <c r="D61">
        <v>2</v>
      </c>
      <c r="E61" t="s">
        <v>51</v>
      </c>
      <c r="F61" t="s">
        <v>42</v>
      </c>
      <c r="G61" s="61">
        <v>23.997357130000001</v>
      </c>
      <c r="H61">
        <v>41</v>
      </c>
      <c r="I61" t="s">
        <v>43</v>
      </c>
      <c r="J61">
        <v>290</v>
      </c>
      <c r="K61" t="s">
        <v>192</v>
      </c>
      <c r="L61">
        <v>155</v>
      </c>
      <c r="M61" t="s">
        <v>192</v>
      </c>
      <c r="N61">
        <v>302</v>
      </c>
      <c r="O61">
        <v>119</v>
      </c>
      <c r="P61">
        <v>90</v>
      </c>
      <c r="Q61" t="s">
        <v>44</v>
      </c>
      <c r="R61">
        <v>12</v>
      </c>
      <c r="S61" t="s">
        <v>44</v>
      </c>
      <c r="T61" t="s">
        <v>44</v>
      </c>
      <c r="U61">
        <v>6</v>
      </c>
      <c r="V61" t="s">
        <v>45</v>
      </c>
      <c r="W61">
        <v>47</v>
      </c>
      <c r="X61">
        <v>27</v>
      </c>
      <c r="Y61">
        <v>26</v>
      </c>
      <c r="Z61">
        <v>1</v>
      </c>
      <c r="AA61">
        <v>0</v>
      </c>
      <c r="AB61">
        <v>5</v>
      </c>
      <c r="AC61">
        <v>1</v>
      </c>
      <c r="AD61">
        <v>5</v>
      </c>
      <c r="AE61">
        <v>5</v>
      </c>
      <c r="AF61">
        <v>4</v>
      </c>
      <c r="AG61">
        <v>5</v>
      </c>
      <c r="AH61">
        <v>5</v>
      </c>
      <c r="AI61">
        <v>5</v>
      </c>
      <c r="AJ61">
        <v>5</v>
      </c>
      <c r="AK61">
        <v>4</v>
      </c>
      <c r="AL61">
        <v>2</v>
      </c>
      <c r="AM61">
        <v>4</v>
      </c>
      <c r="AN61">
        <v>1</v>
      </c>
      <c r="AO61">
        <v>4</v>
      </c>
      <c r="AP61">
        <v>4</v>
      </c>
      <c r="AQ61">
        <v>4</v>
      </c>
      <c r="AR61" s="61" t="s">
        <v>192</v>
      </c>
      <c r="AS61" s="61">
        <v>40.361743339999997</v>
      </c>
    </row>
    <row r="62" spans="1:49" x14ac:dyDescent="0.3">
      <c r="A62">
        <v>10</v>
      </c>
      <c r="B62">
        <v>1</v>
      </c>
      <c r="C62" t="s">
        <v>52</v>
      </c>
      <c r="D62">
        <v>1</v>
      </c>
      <c r="E62" t="s">
        <v>49</v>
      </c>
      <c r="F62" t="s">
        <v>42</v>
      </c>
      <c r="G62" s="61">
        <v>38.518220919999997</v>
      </c>
      <c r="H62">
        <v>207</v>
      </c>
      <c r="I62" t="s">
        <v>43</v>
      </c>
      <c r="J62">
        <v>20</v>
      </c>
      <c r="K62" t="s">
        <v>192</v>
      </c>
      <c r="L62">
        <v>215</v>
      </c>
      <c r="M62" t="s">
        <v>192</v>
      </c>
      <c r="N62">
        <v>346</v>
      </c>
      <c r="O62">
        <v>179</v>
      </c>
      <c r="P62">
        <v>0</v>
      </c>
      <c r="Q62" t="s">
        <v>44</v>
      </c>
      <c r="R62">
        <v>1</v>
      </c>
      <c r="S62" t="s">
        <v>43</v>
      </c>
      <c r="T62" t="s">
        <v>44</v>
      </c>
      <c r="U62">
        <v>1</v>
      </c>
      <c r="V62" t="s">
        <v>45</v>
      </c>
      <c r="W62">
        <v>32</v>
      </c>
      <c r="X62">
        <v>18</v>
      </c>
      <c r="Y62">
        <v>12</v>
      </c>
      <c r="Z62">
        <v>6</v>
      </c>
      <c r="AA62">
        <v>4</v>
      </c>
      <c r="AB62">
        <v>4</v>
      </c>
      <c r="AC62">
        <v>2</v>
      </c>
      <c r="AD62">
        <v>4</v>
      </c>
      <c r="AE62">
        <v>5</v>
      </c>
      <c r="AF62">
        <v>5</v>
      </c>
      <c r="AG62">
        <v>4</v>
      </c>
      <c r="AH62">
        <v>5</v>
      </c>
      <c r="AI62">
        <v>5</v>
      </c>
      <c r="AJ62">
        <v>4</v>
      </c>
      <c r="AK62">
        <v>3</v>
      </c>
      <c r="AL62">
        <v>3</v>
      </c>
      <c r="AM62">
        <v>5</v>
      </c>
      <c r="AN62">
        <v>1</v>
      </c>
      <c r="AO62">
        <v>4</v>
      </c>
      <c r="AP62">
        <v>2</v>
      </c>
      <c r="AQ62">
        <v>2</v>
      </c>
      <c r="AR62" s="61" t="s">
        <v>192</v>
      </c>
      <c r="AS62" s="61">
        <v>35.705366900000001</v>
      </c>
    </row>
    <row r="63" spans="1:49" x14ac:dyDescent="0.3">
      <c r="A63">
        <v>10</v>
      </c>
      <c r="B63">
        <v>1</v>
      </c>
      <c r="C63" t="s">
        <v>52</v>
      </c>
      <c r="D63">
        <v>1</v>
      </c>
      <c r="E63" t="s">
        <v>50</v>
      </c>
      <c r="F63" t="s">
        <v>47</v>
      </c>
      <c r="G63" s="61">
        <v>25.1925004</v>
      </c>
      <c r="H63">
        <v>81</v>
      </c>
      <c r="I63" t="s">
        <v>43</v>
      </c>
      <c r="J63" t="s">
        <v>192</v>
      </c>
      <c r="K63">
        <v>140</v>
      </c>
      <c r="L63">
        <v>350</v>
      </c>
      <c r="M63">
        <v>284</v>
      </c>
      <c r="N63">
        <v>143</v>
      </c>
      <c r="O63">
        <v>315</v>
      </c>
      <c r="P63">
        <v>0</v>
      </c>
      <c r="Q63" t="s">
        <v>44</v>
      </c>
      <c r="R63">
        <v>2</v>
      </c>
      <c r="S63" t="s">
        <v>43</v>
      </c>
      <c r="T63" t="s">
        <v>44</v>
      </c>
      <c r="U63">
        <v>2</v>
      </c>
      <c r="V63" t="s">
        <v>45</v>
      </c>
      <c r="W63">
        <v>32</v>
      </c>
      <c r="X63">
        <v>18</v>
      </c>
      <c r="Y63">
        <v>12</v>
      </c>
      <c r="Z63">
        <v>6</v>
      </c>
      <c r="AA63">
        <v>4</v>
      </c>
      <c r="AB63">
        <v>4</v>
      </c>
      <c r="AC63">
        <v>2</v>
      </c>
      <c r="AD63">
        <v>4</v>
      </c>
      <c r="AE63">
        <v>5</v>
      </c>
      <c r="AF63">
        <v>5</v>
      </c>
      <c r="AG63">
        <v>4</v>
      </c>
      <c r="AH63">
        <v>5</v>
      </c>
      <c r="AI63">
        <v>5</v>
      </c>
      <c r="AJ63">
        <v>4</v>
      </c>
      <c r="AK63">
        <v>3</v>
      </c>
      <c r="AL63">
        <v>3</v>
      </c>
      <c r="AM63">
        <v>5</v>
      </c>
      <c r="AN63">
        <v>1</v>
      </c>
      <c r="AO63">
        <v>4</v>
      </c>
      <c r="AP63">
        <v>2</v>
      </c>
      <c r="AQ63">
        <v>2</v>
      </c>
      <c r="AR63" s="61" t="s">
        <v>192</v>
      </c>
      <c r="AS63" s="61">
        <v>39.080954239999997</v>
      </c>
    </row>
    <row r="64" spans="1:49" x14ac:dyDescent="0.3">
      <c r="A64">
        <v>10</v>
      </c>
      <c r="B64">
        <v>1</v>
      </c>
      <c r="C64" t="s">
        <v>52</v>
      </c>
      <c r="D64">
        <v>1</v>
      </c>
      <c r="E64" t="s">
        <v>51</v>
      </c>
      <c r="F64" t="s">
        <v>42</v>
      </c>
      <c r="G64" s="61">
        <v>27.743811600000001</v>
      </c>
      <c r="H64">
        <v>54</v>
      </c>
      <c r="I64" t="s">
        <v>43</v>
      </c>
      <c r="J64">
        <v>235</v>
      </c>
      <c r="K64" t="s">
        <v>192</v>
      </c>
      <c r="L64">
        <v>145</v>
      </c>
      <c r="M64" t="s">
        <v>192</v>
      </c>
      <c r="N64">
        <v>302</v>
      </c>
      <c r="O64">
        <v>119</v>
      </c>
      <c r="P64">
        <v>0</v>
      </c>
      <c r="Q64" t="s">
        <v>44</v>
      </c>
      <c r="R64">
        <v>3</v>
      </c>
      <c r="S64" t="s">
        <v>43</v>
      </c>
      <c r="T64" t="s">
        <v>44</v>
      </c>
      <c r="U64">
        <v>3</v>
      </c>
      <c r="V64" t="s">
        <v>45</v>
      </c>
      <c r="W64">
        <v>32</v>
      </c>
      <c r="X64">
        <v>18</v>
      </c>
      <c r="Y64">
        <v>12</v>
      </c>
      <c r="Z64">
        <v>6</v>
      </c>
      <c r="AA64">
        <v>4</v>
      </c>
      <c r="AB64">
        <v>4</v>
      </c>
      <c r="AC64">
        <v>2</v>
      </c>
      <c r="AD64">
        <v>4</v>
      </c>
      <c r="AE64">
        <v>5</v>
      </c>
      <c r="AF64">
        <v>5</v>
      </c>
      <c r="AG64">
        <v>4</v>
      </c>
      <c r="AH64">
        <v>5</v>
      </c>
      <c r="AI64">
        <v>5</v>
      </c>
      <c r="AJ64">
        <v>4</v>
      </c>
      <c r="AK64">
        <v>3</v>
      </c>
      <c r="AL64">
        <v>3</v>
      </c>
      <c r="AM64">
        <v>5</v>
      </c>
      <c r="AN64">
        <v>1</v>
      </c>
      <c r="AO64">
        <v>4</v>
      </c>
      <c r="AP64">
        <v>2</v>
      </c>
      <c r="AQ64">
        <v>2</v>
      </c>
      <c r="AR64" s="61" t="s">
        <v>192</v>
      </c>
      <c r="AS64" s="61">
        <v>40.361743339999997</v>
      </c>
    </row>
    <row r="65" spans="1:49" x14ac:dyDescent="0.3">
      <c r="A65">
        <v>10</v>
      </c>
      <c r="B65">
        <v>1</v>
      </c>
      <c r="C65" t="s">
        <v>52</v>
      </c>
      <c r="D65">
        <v>1</v>
      </c>
      <c r="E65" t="s">
        <v>49</v>
      </c>
      <c r="F65" t="s">
        <v>47</v>
      </c>
      <c r="G65" s="61">
        <v>22.05131154</v>
      </c>
      <c r="H65">
        <v>85</v>
      </c>
      <c r="I65" t="s">
        <v>43</v>
      </c>
      <c r="J65" t="s">
        <v>192</v>
      </c>
      <c r="K65">
        <v>350</v>
      </c>
      <c r="L65">
        <v>185</v>
      </c>
      <c r="M65">
        <v>200</v>
      </c>
      <c r="N65">
        <v>346</v>
      </c>
      <c r="O65">
        <v>179</v>
      </c>
      <c r="P65">
        <v>0</v>
      </c>
      <c r="Q65" t="s">
        <v>44</v>
      </c>
      <c r="R65">
        <v>4</v>
      </c>
      <c r="S65" t="s">
        <v>43</v>
      </c>
      <c r="T65" t="s">
        <v>44</v>
      </c>
      <c r="U65">
        <v>4</v>
      </c>
      <c r="V65" t="s">
        <v>45</v>
      </c>
      <c r="W65">
        <v>32</v>
      </c>
      <c r="X65">
        <v>18</v>
      </c>
      <c r="Y65">
        <v>12</v>
      </c>
      <c r="Z65">
        <v>6</v>
      </c>
      <c r="AA65">
        <v>4</v>
      </c>
      <c r="AB65">
        <v>4</v>
      </c>
      <c r="AC65">
        <v>2</v>
      </c>
      <c r="AD65">
        <v>4</v>
      </c>
      <c r="AE65">
        <v>5</v>
      </c>
      <c r="AF65">
        <v>5</v>
      </c>
      <c r="AG65">
        <v>4</v>
      </c>
      <c r="AH65">
        <v>5</v>
      </c>
      <c r="AI65">
        <v>5</v>
      </c>
      <c r="AJ65">
        <v>4</v>
      </c>
      <c r="AK65">
        <v>3</v>
      </c>
      <c r="AL65">
        <v>3</v>
      </c>
      <c r="AM65">
        <v>5</v>
      </c>
      <c r="AN65">
        <v>1</v>
      </c>
      <c r="AO65">
        <v>4</v>
      </c>
      <c r="AP65">
        <v>2</v>
      </c>
      <c r="AQ65">
        <v>2</v>
      </c>
      <c r="AR65" s="61" t="s">
        <v>192</v>
      </c>
      <c r="AS65" s="61">
        <v>35.705366900000001</v>
      </c>
    </row>
    <row r="66" spans="1:49" x14ac:dyDescent="0.3">
      <c r="A66">
        <v>10</v>
      </c>
      <c r="B66">
        <v>1</v>
      </c>
      <c r="C66" t="s">
        <v>52</v>
      </c>
      <c r="D66">
        <v>1</v>
      </c>
      <c r="E66" t="s">
        <v>50</v>
      </c>
      <c r="F66" t="s">
        <v>42</v>
      </c>
      <c r="G66" s="61">
        <v>49.29263023</v>
      </c>
      <c r="H66">
        <v>140</v>
      </c>
      <c r="I66" t="s">
        <v>43</v>
      </c>
      <c r="J66">
        <v>150</v>
      </c>
      <c r="K66" t="s">
        <v>192</v>
      </c>
      <c r="L66">
        <v>10</v>
      </c>
      <c r="M66" t="s">
        <v>192</v>
      </c>
      <c r="N66">
        <v>143</v>
      </c>
      <c r="O66">
        <v>315</v>
      </c>
      <c r="P66">
        <v>0</v>
      </c>
      <c r="Q66" t="s">
        <v>44</v>
      </c>
      <c r="R66">
        <v>5</v>
      </c>
      <c r="S66" t="s">
        <v>43</v>
      </c>
      <c r="T66" t="s">
        <v>44</v>
      </c>
      <c r="U66">
        <v>5</v>
      </c>
      <c r="V66" t="s">
        <v>45</v>
      </c>
      <c r="W66">
        <v>32</v>
      </c>
      <c r="X66">
        <v>18</v>
      </c>
      <c r="Y66">
        <v>12</v>
      </c>
      <c r="Z66">
        <v>6</v>
      </c>
      <c r="AA66">
        <v>4</v>
      </c>
      <c r="AB66">
        <v>4</v>
      </c>
      <c r="AC66">
        <v>2</v>
      </c>
      <c r="AD66">
        <v>4</v>
      </c>
      <c r="AE66">
        <v>5</v>
      </c>
      <c r="AF66">
        <v>5</v>
      </c>
      <c r="AG66">
        <v>4</v>
      </c>
      <c r="AH66">
        <v>5</v>
      </c>
      <c r="AI66">
        <v>5</v>
      </c>
      <c r="AJ66">
        <v>4</v>
      </c>
      <c r="AK66">
        <v>3</v>
      </c>
      <c r="AL66">
        <v>3</v>
      </c>
      <c r="AM66">
        <v>5</v>
      </c>
      <c r="AN66">
        <v>1</v>
      </c>
      <c r="AO66">
        <v>4</v>
      </c>
      <c r="AP66">
        <v>2</v>
      </c>
      <c r="AQ66">
        <v>2</v>
      </c>
      <c r="AR66" s="61" t="s">
        <v>192</v>
      </c>
      <c r="AS66" s="61">
        <v>39.080954239999997</v>
      </c>
    </row>
    <row r="67" spans="1:49" x14ac:dyDescent="0.3">
      <c r="A67">
        <v>10</v>
      </c>
      <c r="B67">
        <v>1</v>
      </c>
      <c r="C67" t="s">
        <v>52</v>
      </c>
      <c r="D67">
        <v>1</v>
      </c>
      <c r="E67" t="s">
        <v>51</v>
      </c>
      <c r="F67" t="s">
        <v>47</v>
      </c>
      <c r="G67" s="61">
        <v>24.363058689999999</v>
      </c>
      <c r="H67">
        <v>73</v>
      </c>
      <c r="I67" t="s">
        <v>43</v>
      </c>
      <c r="J67" t="s">
        <v>192</v>
      </c>
      <c r="K67">
        <v>310</v>
      </c>
      <c r="L67">
        <v>200</v>
      </c>
      <c r="M67">
        <v>80</v>
      </c>
      <c r="N67">
        <v>302</v>
      </c>
      <c r="O67">
        <v>119</v>
      </c>
      <c r="P67">
        <v>0</v>
      </c>
      <c r="Q67" t="s">
        <v>44</v>
      </c>
      <c r="R67">
        <v>6</v>
      </c>
      <c r="S67" t="s">
        <v>43</v>
      </c>
      <c r="T67" t="s">
        <v>44</v>
      </c>
      <c r="U67">
        <v>6</v>
      </c>
      <c r="V67" t="s">
        <v>45</v>
      </c>
      <c r="W67">
        <v>32</v>
      </c>
      <c r="X67">
        <v>18</v>
      </c>
      <c r="Y67">
        <v>12</v>
      </c>
      <c r="Z67">
        <v>6</v>
      </c>
      <c r="AA67">
        <v>4</v>
      </c>
      <c r="AB67">
        <v>4</v>
      </c>
      <c r="AC67">
        <v>2</v>
      </c>
      <c r="AD67">
        <v>4</v>
      </c>
      <c r="AE67">
        <v>5</v>
      </c>
      <c r="AF67">
        <v>5</v>
      </c>
      <c r="AG67">
        <v>4</v>
      </c>
      <c r="AH67">
        <v>5</v>
      </c>
      <c r="AI67">
        <v>5</v>
      </c>
      <c r="AJ67">
        <v>4</v>
      </c>
      <c r="AK67">
        <v>3</v>
      </c>
      <c r="AL67">
        <v>3</v>
      </c>
      <c r="AM67">
        <v>5</v>
      </c>
      <c r="AN67">
        <v>1</v>
      </c>
      <c r="AO67">
        <v>4</v>
      </c>
      <c r="AP67">
        <v>2</v>
      </c>
      <c r="AQ67">
        <v>2</v>
      </c>
      <c r="AR67" s="61" t="s">
        <v>192</v>
      </c>
      <c r="AS67" s="61">
        <v>40.361743339999997</v>
      </c>
    </row>
    <row r="68" spans="1:49" x14ac:dyDescent="0.3">
      <c r="A68">
        <v>10</v>
      </c>
      <c r="B68">
        <v>2</v>
      </c>
      <c r="C68" t="s">
        <v>52</v>
      </c>
      <c r="D68">
        <v>1</v>
      </c>
      <c r="E68" t="s">
        <v>41</v>
      </c>
      <c r="F68" t="s">
        <v>47</v>
      </c>
      <c r="G68" s="61">
        <v>14.512781759999999</v>
      </c>
      <c r="H68">
        <v>40</v>
      </c>
      <c r="I68" t="s">
        <v>43</v>
      </c>
      <c r="J68" t="s">
        <v>192</v>
      </c>
      <c r="K68">
        <v>260</v>
      </c>
      <c r="L68">
        <v>65</v>
      </c>
      <c r="M68">
        <v>65</v>
      </c>
      <c r="N68">
        <v>97</v>
      </c>
      <c r="O68">
        <v>85</v>
      </c>
      <c r="P68">
        <v>0</v>
      </c>
      <c r="Q68" t="s">
        <v>44</v>
      </c>
      <c r="R68">
        <v>7</v>
      </c>
      <c r="S68" t="s">
        <v>43</v>
      </c>
      <c r="T68" t="s">
        <v>44</v>
      </c>
      <c r="U68">
        <v>1</v>
      </c>
      <c r="V68" t="s">
        <v>45</v>
      </c>
      <c r="W68">
        <v>32</v>
      </c>
      <c r="X68">
        <v>18</v>
      </c>
      <c r="Y68">
        <v>12</v>
      </c>
      <c r="Z68">
        <v>6</v>
      </c>
      <c r="AA68">
        <v>4</v>
      </c>
      <c r="AB68">
        <v>4</v>
      </c>
      <c r="AC68">
        <v>2</v>
      </c>
      <c r="AD68">
        <v>4</v>
      </c>
      <c r="AE68">
        <v>5</v>
      </c>
      <c r="AF68">
        <v>5</v>
      </c>
      <c r="AG68">
        <v>4</v>
      </c>
      <c r="AH68">
        <v>5</v>
      </c>
      <c r="AI68">
        <v>5</v>
      </c>
      <c r="AJ68">
        <v>4</v>
      </c>
      <c r="AK68">
        <v>3</v>
      </c>
      <c r="AL68">
        <v>3</v>
      </c>
      <c r="AM68">
        <v>5</v>
      </c>
      <c r="AN68">
        <v>1</v>
      </c>
      <c r="AO68">
        <v>4</v>
      </c>
      <c r="AP68">
        <v>2</v>
      </c>
      <c r="AQ68">
        <v>2</v>
      </c>
      <c r="AR68" s="61">
        <v>38.400174839999998</v>
      </c>
      <c r="AS68" s="61">
        <v>26.426438950000001</v>
      </c>
    </row>
    <row r="69" spans="1:49" x14ac:dyDescent="0.3">
      <c r="A69">
        <v>10</v>
      </c>
      <c r="B69">
        <v>2</v>
      </c>
      <c r="C69" t="s">
        <v>52</v>
      </c>
      <c r="D69">
        <v>1</v>
      </c>
      <c r="E69" t="s">
        <v>46</v>
      </c>
      <c r="F69" t="s">
        <v>42</v>
      </c>
      <c r="G69" s="61">
        <v>42.617719209999997</v>
      </c>
      <c r="H69">
        <v>103</v>
      </c>
      <c r="I69" t="s">
        <v>43</v>
      </c>
      <c r="J69">
        <v>345</v>
      </c>
      <c r="K69" t="s">
        <v>192</v>
      </c>
      <c r="L69">
        <v>170</v>
      </c>
      <c r="M69" t="s">
        <v>192</v>
      </c>
      <c r="N69">
        <v>358</v>
      </c>
      <c r="O69">
        <v>195</v>
      </c>
      <c r="P69">
        <v>20</v>
      </c>
      <c r="Q69" t="s">
        <v>43</v>
      </c>
      <c r="R69">
        <v>8</v>
      </c>
      <c r="S69" t="s">
        <v>43</v>
      </c>
      <c r="T69" t="s">
        <v>44</v>
      </c>
      <c r="U69">
        <v>2</v>
      </c>
      <c r="V69" t="s">
        <v>45</v>
      </c>
      <c r="W69">
        <v>32</v>
      </c>
      <c r="X69">
        <v>18</v>
      </c>
      <c r="Y69">
        <v>12</v>
      </c>
      <c r="Z69">
        <v>6</v>
      </c>
      <c r="AA69">
        <v>4</v>
      </c>
      <c r="AB69">
        <v>4</v>
      </c>
      <c r="AC69">
        <v>2</v>
      </c>
      <c r="AD69">
        <v>4</v>
      </c>
      <c r="AE69">
        <v>5</v>
      </c>
      <c r="AF69">
        <v>5</v>
      </c>
      <c r="AG69">
        <v>4</v>
      </c>
      <c r="AH69">
        <v>5</v>
      </c>
      <c r="AI69">
        <v>5</v>
      </c>
      <c r="AJ69">
        <v>4</v>
      </c>
      <c r="AK69">
        <v>3</v>
      </c>
      <c r="AL69">
        <v>3</v>
      </c>
      <c r="AM69">
        <v>5</v>
      </c>
      <c r="AN69">
        <v>1</v>
      </c>
      <c r="AO69">
        <v>4</v>
      </c>
      <c r="AP69">
        <v>2</v>
      </c>
      <c r="AQ69">
        <v>2</v>
      </c>
      <c r="AR69" s="61">
        <v>40.361743339999997</v>
      </c>
      <c r="AS69" s="61">
        <v>107.75817290000001</v>
      </c>
    </row>
    <row r="70" spans="1:49" x14ac:dyDescent="0.3">
      <c r="A70">
        <v>10</v>
      </c>
      <c r="B70">
        <v>2</v>
      </c>
      <c r="C70" t="s">
        <v>52</v>
      </c>
      <c r="D70">
        <v>1</v>
      </c>
      <c r="E70" t="s">
        <v>48</v>
      </c>
      <c r="F70" t="s">
        <v>47</v>
      </c>
      <c r="G70" s="61">
        <v>83.723136289999999</v>
      </c>
      <c r="H70">
        <v>246</v>
      </c>
      <c r="I70" t="s">
        <v>43</v>
      </c>
      <c r="J70" t="s">
        <v>192</v>
      </c>
      <c r="K70">
        <v>320</v>
      </c>
      <c r="L70">
        <v>140</v>
      </c>
      <c r="M70">
        <v>125</v>
      </c>
      <c r="N70">
        <v>115</v>
      </c>
      <c r="O70">
        <v>117</v>
      </c>
      <c r="P70">
        <v>30</v>
      </c>
      <c r="Q70" t="s">
        <v>43</v>
      </c>
      <c r="R70">
        <v>9</v>
      </c>
      <c r="S70" t="s">
        <v>43</v>
      </c>
      <c r="T70" t="s">
        <v>44</v>
      </c>
      <c r="U70">
        <v>3</v>
      </c>
      <c r="V70" t="s">
        <v>45</v>
      </c>
      <c r="W70">
        <v>32</v>
      </c>
      <c r="X70">
        <v>18</v>
      </c>
      <c r="Y70">
        <v>12</v>
      </c>
      <c r="Z70">
        <v>6</v>
      </c>
      <c r="AA70">
        <v>4</v>
      </c>
      <c r="AB70">
        <v>4</v>
      </c>
      <c r="AC70">
        <v>2</v>
      </c>
      <c r="AD70">
        <v>4</v>
      </c>
      <c r="AE70">
        <v>5</v>
      </c>
      <c r="AF70">
        <v>5</v>
      </c>
      <c r="AG70">
        <v>4</v>
      </c>
      <c r="AH70">
        <v>5</v>
      </c>
      <c r="AI70">
        <v>5</v>
      </c>
      <c r="AJ70">
        <v>4</v>
      </c>
      <c r="AK70">
        <v>3</v>
      </c>
      <c r="AL70">
        <v>3</v>
      </c>
      <c r="AM70">
        <v>5</v>
      </c>
      <c r="AN70">
        <v>1</v>
      </c>
      <c r="AO70">
        <v>4</v>
      </c>
      <c r="AP70">
        <v>2</v>
      </c>
      <c r="AQ70">
        <v>2</v>
      </c>
      <c r="AR70" s="61">
        <v>165.03049709999999</v>
      </c>
      <c r="AS70" s="61">
        <v>143.01544340000001</v>
      </c>
    </row>
    <row r="71" spans="1:49" x14ac:dyDescent="0.3">
      <c r="A71">
        <v>10</v>
      </c>
      <c r="B71">
        <v>2</v>
      </c>
      <c r="C71" t="s">
        <v>52</v>
      </c>
      <c r="D71">
        <v>1</v>
      </c>
      <c r="E71" t="s">
        <v>41</v>
      </c>
      <c r="F71" t="s">
        <v>42</v>
      </c>
      <c r="G71" s="61">
        <v>12.683683800000001</v>
      </c>
      <c r="H71">
        <v>29</v>
      </c>
      <c r="I71" t="s">
        <v>43</v>
      </c>
      <c r="J71">
        <v>260</v>
      </c>
      <c r="K71" t="s">
        <v>192</v>
      </c>
      <c r="L71">
        <v>50</v>
      </c>
      <c r="M71" t="s">
        <v>192</v>
      </c>
      <c r="N71">
        <v>97</v>
      </c>
      <c r="O71">
        <v>85</v>
      </c>
      <c r="P71">
        <v>75</v>
      </c>
      <c r="Q71" t="s">
        <v>43</v>
      </c>
      <c r="R71">
        <v>10</v>
      </c>
      <c r="S71" t="s">
        <v>43</v>
      </c>
      <c r="T71" t="s">
        <v>44</v>
      </c>
      <c r="U71">
        <v>4</v>
      </c>
      <c r="V71" t="s">
        <v>45</v>
      </c>
      <c r="W71">
        <v>32</v>
      </c>
      <c r="X71">
        <v>18</v>
      </c>
      <c r="Y71">
        <v>12</v>
      </c>
      <c r="Z71">
        <v>6</v>
      </c>
      <c r="AA71">
        <v>4</v>
      </c>
      <c r="AB71">
        <v>4</v>
      </c>
      <c r="AC71">
        <v>2</v>
      </c>
      <c r="AD71">
        <v>4</v>
      </c>
      <c r="AE71">
        <v>5</v>
      </c>
      <c r="AF71">
        <v>5</v>
      </c>
      <c r="AG71">
        <v>4</v>
      </c>
      <c r="AH71">
        <v>5</v>
      </c>
      <c r="AI71">
        <v>5</v>
      </c>
      <c r="AJ71">
        <v>4</v>
      </c>
      <c r="AK71">
        <v>3</v>
      </c>
      <c r="AL71">
        <v>3</v>
      </c>
      <c r="AM71">
        <v>5</v>
      </c>
      <c r="AN71">
        <v>1</v>
      </c>
      <c r="AO71">
        <v>4</v>
      </c>
      <c r="AP71">
        <v>2</v>
      </c>
      <c r="AQ71">
        <v>2</v>
      </c>
      <c r="AR71" s="61">
        <v>38.400174839999998</v>
      </c>
      <c r="AS71" s="61">
        <v>26.426438950000001</v>
      </c>
    </row>
    <row r="72" spans="1:49" x14ac:dyDescent="0.3">
      <c r="A72">
        <v>10</v>
      </c>
      <c r="B72">
        <v>2</v>
      </c>
      <c r="C72" t="s">
        <v>52</v>
      </c>
      <c r="D72">
        <v>1</v>
      </c>
      <c r="E72" t="s">
        <v>46</v>
      </c>
      <c r="F72" t="s">
        <v>47</v>
      </c>
      <c r="G72" s="61">
        <v>48.904484089999997</v>
      </c>
      <c r="H72">
        <v>126</v>
      </c>
      <c r="I72" t="s">
        <v>43</v>
      </c>
      <c r="J72" t="s">
        <v>192</v>
      </c>
      <c r="K72">
        <v>320</v>
      </c>
      <c r="L72">
        <v>190</v>
      </c>
      <c r="M72">
        <v>210</v>
      </c>
      <c r="N72">
        <v>358</v>
      </c>
      <c r="O72">
        <v>195</v>
      </c>
      <c r="P72">
        <v>50</v>
      </c>
      <c r="Q72" t="s">
        <v>43</v>
      </c>
      <c r="R72">
        <v>11</v>
      </c>
      <c r="S72" t="s">
        <v>43</v>
      </c>
      <c r="T72" t="s">
        <v>44</v>
      </c>
      <c r="U72">
        <v>5</v>
      </c>
      <c r="V72" t="s">
        <v>45</v>
      </c>
      <c r="W72">
        <v>32</v>
      </c>
      <c r="X72">
        <v>18</v>
      </c>
      <c r="Y72">
        <v>12</v>
      </c>
      <c r="Z72">
        <v>6</v>
      </c>
      <c r="AA72">
        <v>4</v>
      </c>
      <c r="AB72">
        <v>4</v>
      </c>
      <c r="AC72">
        <v>2</v>
      </c>
      <c r="AD72">
        <v>4</v>
      </c>
      <c r="AE72">
        <v>5</v>
      </c>
      <c r="AF72">
        <v>5</v>
      </c>
      <c r="AG72">
        <v>4</v>
      </c>
      <c r="AH72">
        <v>5</v>
      </c>
      <c r="AI72">
        <v>5</v>
      </c>
      <c r="AJ72">
        <v>4</v>
      </c>
      <c r="AK72">
        <v>3</v>
      </c>
      <c r="AL72">
        <v>3</v>
      </c>
      <c r="AM72">
        <v>5</v>
      </c>
      <c r="AN72">
        <v>1</v>
      </c>
      <c r="AO72">
        <v>4</v>
      </c>
      <c r="AP72">
        <v>2</v>
      </c>
      <c r="AQ72">
        <v>2</v>
      </c>
      <c r="AR72" s="61">
        <v>40.361743339999997</v>
      </c>
      <c r="AS72" s="61">
        <v>107.75817290000001</v>
      </c>
    </row>
    <row r="73" spans="1:49" x14ac:dyDescent="0.3">
      <c r="A73">
        <v>10</v>
      </c>
      <c r="B73">
        <v>2</v>
      </c>
      <c r="C73" t="s">
        <v>52</v>
      </c>
      <c r="D73">
        <v>1</v>
      </c>
      <c r="E73" t="s">
        <v>48</v>
      </c>
      <c r="F73" t="s">
        <v>42</v>
      </c>
      <c r="G73" s="61">
        <v>71.458601630000004</v>
      </c>
      <c r="H73">
        <v>189</v>
      </c>
      <c r="I73" t="s">
        <v>43</v>
      </c>
      <c r="J73">
        <v>290</v>
      </c>
      <c r="K73" t="s">
        <v>192</v>
      </c>
      <c r="L73">
        <v>105</v>
      </c>
      <c r="M73" t="s">
        <v>192</v>
      </c>
      <c r="N73">
        <v>115</v>
      </c>
      <c r="O73">
        <v>117</v>
      </c>
      <c r="P73">
        <v>80</v>
      </c>
      <c r="Q73" t="s">
        <v>43</v>
      </c>
      <c r="R73">
        <v>12</v>
      </c>
      <c r="S73" t="s">
        <v>43</v>
      </c>
      <c r="T73" t="s">
        <v>44</v>
      </c>
      <c r="U73">
        <v>6</v>
      </c>
      <c r="V73" t="s">
        <v>45</v>
      </c>
      <c r="W73">
        <v>32</v>
      </c>
      <c r="X73">
        <v>18</v>
      </c>
      <c r="Y73">
        <v>12</v>
      </c>
      <c r="Z73">
        <v>6</v>
      </c>
      <c r="AA73">
        <v>4</v>
      </c>
      <c r="AB73">
        <v>4</v>
      </c>
      <c r="AC73">
        <v>2</v>
      </c>
      <c r="AD73">
        <v>4</v>
      </c>
      <c r="AE73">
        <v>5</v>
      </c>
      <c r="AF73">
        <v>5</v>
      </c>
      <c r="AG73">
        <v>4</v>
      </c>
      <c r="AH73">
        <v>5</v>
      </c>
      <c r="AI73">
        <v>5</v>
      </c>
      <c r="AJ73">
        <v>4</v>
      </c>
      <c r="AK73">
        <v>3</v>
      </c>
      <c r="AL73">
        <v>3</v>
      </c>
      <c r="AM73">
        <v>5</v>
      </c>
      <c r="AN73">
        <v>1</v>
      </c>
      <c r="AO73">
        <v>4</v>
      </c>
      <c r="AP73">
        <v>2</v>
      </c>
      <c r="AQ73">
        <v>2</v>
      </c>
      <c r="AR73" s="61">
        <v>165.03049709999999</v>
      </c>
      <c r="AS73" s="61">
        <v>143.01544340000001</v>
      </c>
    </row>
    <row r="74" spans="1:49" x14ac:dyDescent="0.3">
      <c r="A74">
        <v>11</v>
      </c>
      <c r="B74">
        <v>2</v>
      </c>
      <c r="C74" t="s">
        <v>40</v>
      </c>
      <c r="D74">
        <v>2</v>
      </c>
      <c r="E74" t="s">
        <v>41</v>
      </c>
      <c r="F74" t="s">
        <v>42</v>
      </c>
      <c r="G74" s="61">
        <v>29.334122539999999</v>
      </c>
      <c r="H74">
        <v>29</v>
      </c>
      <c r="I74" t="s">
        <v>43</v>
      </c>
      <c r="J74">
        <v>290</v>
      </c>
      <c r="K74" t="s">
        <v>192</v>
      </c>
      <c r="L74">
        <v>60</v>
      </c>
      <c r="M74" t="s">
        <v>192</v>
      </c>
      <c r="N74">
        <v>97</v>
      </c>
      <c r="O74">
        <v>85</v>
      </c>
      <c r="P74">
        <v>0</v>
      </c>
      <c r="Q74" t="s">
        <v>44</v>
      </c>
      <c r="R74">
        <v>1</v>
      </c>
      <c r="S74" t="s">
        <v>43</v>
      </c>
      <c r="T74" t="s">
        <v>44</v>
      </c>
      <c r="U74">
        <v>1</v>
      </c>
      <c r="V74" t="s">
        <v>45</v>
      </c>
      <c r="W74">
        <v>40</v>
      </c>
      <c r="X74">
        <v>18</v>
      </c>
      <c r="Y74">
        <v>11</v>
      </c>
      <c r="Z74">
        <v>7</v>
      </c>
      <c r="AA74">
        <v>50</v>
      </c>
      <c r="AB74">
        <v>4</v>
      </c>
      <c r="AC74">
        <v>2</v>
      </c>
      <c r="AD74">
        <v>4</v>
      </c>
      <c r="AE74">
        <v>5</v>
      </c>
      <c r="AF74">
        <v>4</v>
      </c>
      <c r="AG74">
        <v>5</v>
      </c>
      <c r="AH74">
        <v>5</v>
      </c>
      <c r="AI74">
        <v>5</v>
      </c>
      <c r="AJ74">
        <v>4</v>
      </c>
      <c r="AK74">
        <v>3</v>
      </c>
      <c r="AL74">
        <v>3</v>
      </c>
      <c r="AM74">
        <v>4</v>
      </c>
      <c r="AN74">
        <v>2</v>
      </c>
      <c r="AO74">
        <v>4</v>
      </c>
      <c r="AP74">
        <v>2</v>
      </c>
      <c r="AQ74">
        <v>2</v>
      </c>
      <c r="AR74" s="61">
        <v>38.400174839999998</v>
      </c>
      <c r="AS74" s="61">
        <v>26.426438950000001</v>
      </c>
    </row>
    <row r="75" spans="1:49" x14ac:dyDescent="0.3">
      <c r="A75">
        <v>11</v>
      </c>
      <c r="B75">
        <v>2</v>
      </c>
      <c r="C75" t="s">
        <v>40</v>
      </c>
      <c r="D75">
        <v>2</v>
      </c>
      <c r="E75" t="s">
        <v>46</v>
      </c>
      <c r="F75" t="s">
        <v>47</v>
      </c>
      <c r="G75" s="61">
        <v>70.302705149999994</v>
      </c>
      <c r="H75">
        <v>254</v>
      </c>
      <c r="I75" t="s">
        <v>43</v>
      </c>
      <c r="J75" t="s">
        <v>192</v>
      </c>
      <c r="K75">
        <v>345</v>
      </c>
      <c r="L75">
        <v>200</v>
      </c>
      <c r="M75">
        <v>190</v>
      </c>
      <c r="N75">
        <v>358</v>
      </c>
      <c r="O75">
        <v>195</v>
      </c>
      <c r="P75">
        <v>0</v>
      </c>
      <c r="Q75" t="s">
        <v>44</v>
      </c>
      <c r="R75">
        <v>2</v>
      </c>
      <c r="S75" t="s">
        <v>43</v>
      </c>
      <c r="T75" t="s">
        <v>44</v>
      </c>
      <c r="U75">
        <v>2</v>
      </c>
      <c r="V75" t="s">
        <v>45</v>
      </c>
      <c r="W75">
        <v>40</v>
      </c>
      <c r="X75">
        <v>18</v>
      </c>
      <c r="Y75">
        <v>11</v>
      </c>
      <c r="Z75">
        <v>7</v>
      </c>
      <c r="AA75">
        <v>50</v>
      </c>
      <c r="AB75">
        <v>4</v>
      </c>
      <c r="AC75">
        <v>2</v>
      </c>
      <c r="AD75">
        <v>4</v>
      </c>
      <c r="AE75">
        <v>5</v>
      </c>
      <c r="AF75">
        <v>4</v>
      </c>
      <c r="AG75">
        <v>5</v>
      </c>
      <c r="AH75">
        <v>5</v>
      </c>
      <c r="AI75">
        <v>5</v>
      </c>
      <c r="AJ75">
        <v>4</v>
      </c>
      <c r="AK75">
        <v>3</v>
      </c>
      <c r="AL75">
        <v>3</v>
      </c>
      <c r="AM75">
        <v>4</v>
      </c>
      <c r="AN75">
        <v>2</v>
      </c>
      <c r="AO75">
        <v>4</v>
      </c>
      <c r="AP75">
        <v>2</v>
      </c>
      <c r="AQ75">
        <v>2</v>
      </c>
      <c r="AR75" s="61">
        <v>40.361743339999997</v>
      </c>
      <c r="AS75" s="61">
        <v>107.75817290000001</v>
      </c>
    </row>
    <row r="76" spans="1:49" x14ac:dyDescent="0.3">
      <c r="A76">
        <v>11</v>
      </c>
      <c r="B76">
        <v>2</v>
      </c>
      <c r="C76" t="s">
        <v>40</v>
      </c>
      <c r="D76">
        <v>2</v>
      </c>
      <c r="E76" t="s">
        <v>48</v>
      </c>
      <c r="F76" t="s">
        <v>42</v>
      </c>
      <c r="G76" s="61">
        <v>36.553775029999997</v>
      </c>
      <c r="H76">
        <v>122</v>
      </c>
      <c r="I76" t="s">
        <v>44</v>
      </c>
      <c r="J76">
        <v>335</v>
      </c>
      <c r="K76" t="s">
        <v>192</v>
      </c>
      <c r="L76">
        <v>60</v>
      </c>
      <c r="M76" t="s">
        <v>192</v>
      </c>
      <c r="N76">
        <v>115</v>
      </c>
      <c r="O76">
        <v>117</v>
      </c>
      <c r="P76">
        <v>10</v>
      </c>
      <c r="Q76" t="s">
        <v>44</v>
      </c>
      <c r="R76">
        <v>3</v>
      </c>
      <c r="S76" t="s">
        <v>43</v>
      </c>
      <c r="T76" t="s">
        <v>44</v>
      </c>
      <c r="U76">
        <v>3</v>
      </c>
      <c r="V76" t="s">
        <v>45</v>
      </c>
      <c r="W76">
        <v>40</v>
      </c>
      <c r="X76">
        <v>18</v>
      </c>
      <c r="Y76">
        <v>11</v>
      </c>
      <c r="Z76">
        <v>7</v>
      </c>
      <c r="AA76">
        <v>50</v>
      </c>
      <c r="AB76">
        <v>4</v>
      </c>
      <c r="AC76">
        <v>2</v>
      </c>
      <c r="AD76">
        <v>4</v>
      </c>
      <c r="AE76">
        <v>5</v>
      </c>
      <c r="AF76">
        <v>4</v>
      </c>
      <c r="AG76">
        <v>5</v>
      </c>
      <c r="AH76">
        <v>5</v>
      </c>
      <c r="AI76">
        <v>5</v>
      </c>
      <c r="AJ76">
        <v>4</v>
      </c>
      <c r="AK76">
        <v>3</v>
      </c>
      <c r="AL76">
        <v>3</v>
      </c>
      <c r="AM76">
        <v>4</v>
      </c>
      <c r="AN76">
        <v>2</v>
      </c>
      <c r="AO76">
        <v>4</v>
      </c>
      <c r="AP76">
        <v>2</v>
      </c>
      <c r="AQ76">
        <v>2</v>
      </c>
      <c r="AR76" s="61">
        <v>165.03049709999999</v>
      </c>
      <c r="AS76" s="61">
        <v>143.01544340000001</v>
      </c>
      <c r="AT76">
        <v>1820</v>
      </c>
      <c r="AU76">
        <v>880</v>
      </c>
      <c r="AV76">
        <v>1</v>
      </c>
      <c r="AW76" s="61">
        <v>111.1704</v>
      </c>
    </row>
    <row r="77" spans="1:49" x14ac:dyDescent="0.3">
      <c r="A77">
        <v>11</v>
      </c>
      <c r="B77">
        <v>2</v>
      </c>
      <c r="C77" t="s">
        <v>40</v>
      </c>
      <c r="D77">
        <v>2</v>
      </c>
      <c r="E77" t="s">
        <v>41</v>
      </c>
      <c r="F77" t="s">
        <v>47</v>
      </c>
      <c r="G77" s="61">
        <v>14.201142490000001</v>
      </c>
      <c r="H77">
        <v>44</v>
      </c>
      <c r="I77" t="s">
        <v>43</v>
      </c>
      <c r="J77" t="s">
        <v>192</v>
      </c>
      <c r="K77">
        <v>260</v>
      </c>
      <c r="L77">
        <v>135</v>
      </c>
      <c r="M77">
        <v>40</v>
      </c>
      <c r="N77">
        <v>97</v>
      </c>
      <c r="O77">
        <v>85</v>
      </c>
      <c r="P77">
        <v>0</v>
      </c>
      <c r="Q77" t="s">
        <v>44</v>
      </c>
      <c r="R77">
        <v>4</v>
      </c>
      <c r="S77" t="s">
        <v>43</v>
      </c>
      <c r="T77" t="s">
        <v>44</v>
      </c>
      <c r="U77">
        <v>4</v>
      </c>
      <c r="V77" t="s">
        <v>45</v>
      </c>
      <c r="W77">
        <v>40</v>
      </c>
      <c r="X77">
        <v>18</v>
      </c>
      <c r="Y77">
        <v>11</v>
      </c>
      <c r="Z77">
        <v>7</v>
      </c>
      <c r="AA77">
        <v>50</v>
      </c>
      <c r="AB77">
        <v>4</v>
      </c>
      <c r="AC77">
        <v>2</v>
      </c>
      <c r="AD77">
        <v>4</v>
      </c>
      <c r="AE77">
        <v>5</v>
      </c>
      <c r="AF77">
        <v>4</v>
      </c>
      <c r="AG77">
        <v>5</v>
      </c>
      <c r="AH77">
        <v>5</v>
      </c>
      <c r="AI77">
        <v>5</v>
      </c>
      <c r="AJ77">
        <v>4</v>
      </c>
      <c r="AK77">
        <v>3</v>
      </c>
      <c r="AL77">
        <v>3</v>
      </c>
      <c r="AM77">
        <v>4</v>
      </c>
      <c r="AN77">
        <v>2</v>
      </c>
      <c r="AO77">
        <v>4</v>
      </c>
      <c r="AP77">
        <v>2</v>
      </c>
      <c r="AQ77">
        <v>2</v>
      </c>
      <c r="AR77" s="61">
        <v>38.400174839999998</v>
      </c>
      <c r="AS77" s="61">
        <v>26.426438950000001</v>
      </c>
    </row>
    <row r="78" spans="1:49" x14ac:dyDescent="0.3">
      <c r="A78">
        <v>11</v>
      </c>
      <c r="B78">
        <v>2</v>
      </c>
      <c r="C78" t="s">
        <v>40</v>
      </c>
      <c r="D78">
        <v>2</v>
      </c>
      <c r="E78" t="s">
        <v>46</v>
      </c>
      <c r="F78" t="s">
        <v>42</v>
      </c>
      <c r="G78" s="61">
        <v>22.114470050000001</v>
      </c>
      <c r="H78">
        <v>80</v>
      </c>
      <c r="I78" t="s">
        <v>44</v>
      </c>
      <c r="J78">
        <v>30</v>
      </c>
      <c r="K78" t="s">
        <v>192</v>
      </c>
      <c r="L78">
        <v>205</v>
      </c>
      <c r="M78" t="s">
        <v>192</v>
      </c>
      <c r="N78">
        <v>358</v>
      </c>
      <c r="O78">
        <v>195</v>
      </c>
      <c r="P78">
        <v>40</v>
      </c>
      <c r="Q78" t="s">
        <v>44</v>
      </c>
      <c r="R78">
        <v>5</v>
      </c>
      <c r="S78" t="s">
        <v>43</v>
      </c>
      <c r="T78" t="s">
        <v>44</v>
      </c>
      <c r="U78">
        <v>5</v>
      </c>
      <c r="V78" t="s">
        <v>45</v>
      </c>
      <c r="W78">
        <v>40</v>
      </c>
      <c r="X78">
        <v>18</v>
      </c>
      <c r="Y78">
        <v>11</v>
      </c>
      <c r="Z78">
        <v>7</v>
      </c>
      <c r="AA78">
        <v>50</v>
      </c>
      <c r="AB78">
        <v>4</v>
      </c>
      <c r="AC78">
        <v>2</v>
      </c>
      <c r="AD78">
        <v>4</v>
      </c>
      <c r="AE78">
        <v>5</v>
      </c>
      <c r="AF78">
        <v>4</v>
      </c>
      <c r="AG78">
        <v>5</v>
      </c>
      <c r="AH78">
        <v>5</v>
      </c>
      <c r="AI78">
        <v>5</v>
      </c>
      <c r="AJ78">
        <v>4</v>
      </c>
      <c r="AK78">
        <v>3</v>
      </c>
      <c r="AL78">
        <v>3</v>
      </c>
      <c r="AM78">
        <v>4</v>
      </c>
      <c r="AN78">
        <v>2</v>
      </c>
      <c r="AO78">
        <v>4</v>
      </c>
      <c r="AP78">
        <v>2</v>
      </c>
      <c r="AQ78">
        <v>2</v>
      </c>
      <c r="AR78" s="61">
        <v>40.361743339999997</v>
      </c>
      <c r="AS78" s="61">
        <v>107.75817290000001</v>
      </c>
      <c r="AT78">
        <v>1660</v>
      </c>
      <c r="AU78">
        <v>880</v>
      </c>
      <c r="AV78">
        <v>1</v>
      </c>
      <c r="AW78" s="61">
        <v>84.742599999999996</v>
      </c>
    </row>
    <row r="79" spans="1:49" x14ac:dyDescent="0.3">
      <c r="A79">
        <v>11</v>
      </c>
      <c r="B79">
        <v>2</v>
      </c>
      <c r="C79" t="s">
        <v>40</v>
      </c>
      <c r="D79">
        <v>2</v>
      </c>
      <c r="E79" t="s">
        <v>48</v>
      </c>
      <c r="F79" t="s">
        <v>47</v>
      </c>
      <c r="G79" s="61">
        <v>105.6430802</v>
      </c>
      <c r="H79">
        <v>357</v>
      </c>
      <c r="I79" t="s">
        <v>43</v>
      </c>
      <c r="J79" t="s">
        <v>192</v>
      </c>
      <c r="K79">
        <v>300</v>
      </c>
      <c r="L79">
        <v>260</v>
      </c>
      <c r="M79">
        <v>100</v>
      </c>
      <c r="N79">
        <v>115</v>
      </c>
      <c r="O79">
        <v>117</v>
      </c>
      <c r="P79">
        <v>0</v>
      </c>
      <c r="Q79" t="s">
        <v>44</v>
      </c>
      <c r="R79">
        <v>6</v>
      </c>
      <c r="S79" t="s">
        <v>43</v>
      </c>
      <c r="T79" t="s">
        <v>44</v>
      </c>
      <c r="U79">
        <v>6</v>
      </c>
      <c r="V79" t="s">
        <v>45</v>
      </c>
      <c r="W79">
        <v>40</v>
      </c>
      <c r="X79">
        <v>18</v>
      </c>
      <c r="Y79">
        <v>11</v>
      </c>
      <c r="Z79">
        <v>7</v>
      </c>
      <c r="AA79">
        <v>50</v>
      </c>
      <c r="AB79">
        <v>4</v>
      </c>
      <c r="AC79">
        <v>2</v>
      </c>
      <c r="AD79">
        <v>4</v>
      </c>
      <c r="AE79">
        <v>5</v>
      </c>
      <c r="AF79">
        <v>4</v>
      </c>
      <c r="AG79">
        <v>5</v>
      </c>
      <c r="AH79">
        <v>5</v>
      </c>
      <c r="AI79">
        <v>5</v>
      </c>
      <c r="AJ79">
        <v>4</v>
      </c>
      <c r="AK79">
        <v>3</v>
      </c>
      <c r="AL79">
        <v>3</v>
      </c>
      <c r="AM79">
        <v>4</v>
      </c>
      <c r="AN79">
        <v>2</v>
      </c>
      <c r="AO79">
        <v>4</v>
      </c>
      <c r="AP79">
        <v>2</v>
      </c>
      <c r="AQ79">
        <v>2</v>
      </c>
      <c r="AR79" s="61">
        <v>165.03049709999999</v>
      </c>
      <c r="AS79" s="61">
        <v>143.01544340000001</v>
      </c>
    </row>
    <row r="80" spans="1:49" x14ac:dyDescent="0.3">
      <c r="A80">
        <v>11</v>
      </c>
      <c r="B80">
        <v>1</v>
      </c>
      <c r="C80" t="s">
        <v>40</v>
      </c>
      <c r="D80">
        <v>2</v>
      </c>
      <c r="E80" t="s">
        <v>49</v>
      </c>
      <c r="F80" t="s">
        <v>47</v>
      </c>
      <c r="G80" s="61">
        <v>22.506491960000002</v>
      </c>
      <c r="H80">
        <v>88</v>
      </c>
      <c r="I80" t="s">
        <v>43</v>
      </c>
      <c r="J80" t="s">
        <v>192</v>
      </c>
      <c r="K80">
        <v>355</v>
      </c>
      <c r="L80">
        <v>225</v>
      </c>
      <c r="M80">
        <v>205</v>
      </c>
      <c r="N80">
        <v>346</v>
      </c>
      <c r="O80">
        <v>179</v>
      </c>
      <c r="P80">
        <v>0</v>
      </c>
      <c r="Q80" t="s">
        <v>44</v>
      </c>
      <c r="R80">
        <v>7</v>
      </c>
      <c r="S80" t="s">
        <v>43</v>
      </c>
      <c r="T80" t="s">
        <v>44</v>
      </c>
      <c r="U80">
        <v>1</v>
      </c>
      <c r="V80" t="s">
        <v>45</v>
      </c>
      <c r="W80">
        <v>40</v>
      </c>
      <c r="X80">
        <v>18</v>
      </c>
      <c r="Y80">
        <v>11</v>
      </c>
      <c r="Z80">
        <v>7</v>
      </c>
      <c r="AA80">
        <v>50</v>
      </c>
      <c r="AB80">
        <v>4</v>
      </c>
      <c r="AC80">
        <v>2</v>
      </c>
      <c r="AD80">
        <v>4</v>
      </c>
      <c r="AE80">
        <v>5</v>
      </c>
      <c r="AF80">
        <v>4</v>
      </c>
      <c r="AG80">
        <v>5</v>
      </c>
      <c r="AH80">
        <v>5</v>
      </c>
      <c r="AI80">
        <v>5</v>
      </c>
      <c r="AJ80">
        <v>4</v>
      </c>
      <c r="AK80">
        <v>3</v>
      </c>
      <c r="AL80">
        <v>3</v>
      </c>
      <c r="AM80">
        <v>4</v>
      </c>
      <c r="AN80">
        <v>2</v>
      </c>
      <c r="AO80">
        <v>4</v>
      </c>
      <c r="AP80">
        <v>2</v>
      </c>
      <c r="AQ80">
        <v>2</v>
      </c>
      <c r="AR80" s="61" t="s">
        <v>192</v>
      </c>
      <c r="AS80" s="61">
        <v>35.705366900000001</v>
      </c>
    </row>
    <row r="81" spans="1:45" x14ac:dyDescent="0.3">
      <c r="A81">
        <v>11</v>
      </c>
      <c r="B81">
        <v>1</v>
      </c>
      <c r="C81" t="s">
        <v>40</v>
      </c>
      <c r="D81">
        <v>2</v>
      </c>
      <c r="E81" t="s">
        <v>50</v>
      </c>
      <c r="F81" t="s">
        <v>42</v>
      </c>
      <c r="G81" s="61">
        <v>48.88578871</v>
      </c>
      <c r="H81">
        <v>178</v>
      </c>
      <c r="I81" t="s">
        <v>43</v>
      </c>
      <c r="J81">
        <v>165</v>
      </c>
      <c r="K81" t="s">
        <v>192</v>
      </c>
      <c r="L81">
        <v>100</v>
      </c>
      <c r="M81" t="s">
        <v>192</v>
      </c>
      <c r="N81">
        <v>143</v>
      </c>
      <c r="O81">
        <v>315</v>
      </c>
      <c r="P81">
        <v>5</v>
      </c>
      <c r="Q81" t="s">
        <v>44</v>
      </c>
      <c r="R81">
        <v>8</v>
      </c>
      <c r="S81" t="s">
        <v>43</v>
      </c>
      <c r="T81" t="s">
        <v>44</v>
      </c>
      <c r="U81">
        <v>2</v>
      </c>
      <c r="V81" t="s">
        <v>45</v>
      </c>
      <c r="W81">
        <v>40</v>
      </c>
      <c r="X81">
        <v>18</v>
      </c>
      <c r="Y81">
        <v>11</v>
      </c>
      <c r="Z81">
        <v>7</v>
      </c>
      <c r="AA81">
        <v>50</v>
      </c>
      <c r="AB81">
        <v>4</v>
      </c>
      <c r="AC81">
        <v>2</v>
      </c>
      <c r="AD81">
        <v>4</v>
      </c>
      <c r="AE81">
        <v>5</v>
      </c>
      <c r="AF81">
        <v>4</v>
      </c>
      <c r="AG81">
        <v>5</v>
      </c>
      <c r="AH81">
        <v>5</v>
      </c>
      <c r="AI81">
        <v>5</v>
      </c>
      <c r="AJ81">
        <v>4</v>
      </c>
      <c r="AK81">
        <v>3</v>
      </c>
      <c r="AL81">
        <v>3</v>
      </c>
      <c r="AM81">
        <v>4</v>
      </c>
      <c r="AN81">
        <v>2</v>
      </c>
      <c r="AO81">
        <v>4</v>
      </c>
      <c r="AP81">
        <v>2</v>
      </c>
      <c r="AQ81">
        <v>2</v>
      </c>
      <c r="AR81" s="61" t="s">
        <v>192</v>
      </c>
      <c r="AS81" s="61">
        <v>39.080954239999997</v>
      </c>
    </row>
    <row r="82" spans="1:45" x14ac:dyDescent="0.3">
      <c r="A82">
        <v>11</v>
      </c>
      <c r="B82">
        <v>1</v>
      </c>
      <c r="C82" t="s">
        <v>40</v>
      </c>
      <c r="D82">
        <v>2</v>
      </c>
      <c r="E82" t="s">
        <v>51</v>
      </c>
      <c r="F82" t="s">
        <v>47</v>
      </c>
      <c r="G82" s="61">
        <v>26.700007670000002</v>
      </c>
      <c r="H82">
        <v>79</v>
      </c>
      <c r="I82" t="s">
        <v>43</v>
      </c>
      <c r="J82" t="s">
        <v>192</v>
      </c>
      <c r="K82">
        <v>300</v>
      </c>
      <c r="L82">
        <v>60</v>
      </c>
      <c r="M82">
        <v>70</v>
      </c>
      <c r="N82">
        <v>302</v>
      </c>
      <c r="O82">
        <v>119</v>
      </c>
      <c r="P82">
        <v>0</v>
      </c>
      <c r="Q82" t="s">
        <v>44</v>
      </c>
      <c r="R82">
        <v>9</v>
      </c>
      <c r="S82" t="s">
        <v>43</v>
      </c>
      <c r="T82" t="s">
        <v>44</v>
      </c>
      <c r="U82">
        <v>3</v>
      </c>
      <c r="V82" t="s">
        <v>45</v>
      </c>
      <c r="W82">
        <v>40</v>
      </c>
      <c r="X82">
        <v>18</v>
      </c>
      <c r="Y82">
        <v>11</v>
      </c>
      <c r="Z82">
        <v>7</v>
      </c>
      <c r="AA82">
        <v>50</v>
      </c>
      <c r="AB82">
        <v>4</v>
      </c>
      <c r="AC82">
        <v>2</v>
      </c>
      <c r="AD82">
        <v>4</v>
      </c>
      <c r="AE82">
        <v>5</v>
      </c>
      <c r="AF82">
        <v>4</v>
      </c>
      <c r="AG82">
        <v>5</v>
      </c>
      <c r="AH82">
        <v>5</v>
      </c>
      <c r="AI82">
        <v>5</v>
      </c>
      <c r="AJ82">
        <v>4</v>
      </c>
      <c r="AK82">
        <v>3</v>
      </c>
      <c r="AL82">
        <v>3</v>
      </c>
      <c r="AM82">
        <v>4</v>
      </c>
      <c r="AN82">
        <v>2</v>
      </c>
      <c r="AO82">
        <v>4</v>
      </c>
      <c r="AP82">
        <v>2</v>
      </c>
      <c r="AQ82">
        <v>2</v>
      </c>
      <c r="AR82" s="61" t="s">
        <v>192</v>
      </c>
      <c r="AS82" s="61">
        <v>40.361743339999997</v>
      </c>
    </row>
    <row r="83" spans="1:45" x14ac:dyDescent="0.3">
      <c r="A83">
        <v>11</v>
      </c>
      <c r="B83">
        <v>1</v>
      </c>
      <c r="C83" t="s">
        <v>40</v>
      </c>
      <c r="D83">
        <v>2</v>
      </c>
      <c r="E83" t="s">
        <v>49</v>
      </c>
      <c r="F83" t="s">
        <v>42</v>
      </c>
      <c r="G83" s="61">
        <v>27.69038454</v>
      </c>
      <c r="H83">
        <v>49</v>
      </c>
      <c r="I83" t="s">
        <v>43</v>
      </c>
      <c r="J83">
        <v>30</v>
      </c>
      <c r="K83" t="s">
        <v>192</v>
      </c>
      <c r="L83">
        <v>225</v>
      </c>
      <c r="M83" t="s">
        <v>192</v>
      </c>
      <c r="N83">
        <v>346</v>
      </c>
      <c r="O83">
        <v>179</v>
      </c>
      <c r="P83">
        <v>0</v>
      </c>
      <c r="Q83" t="s">
        <v>44</v>
      </c>
      <c r="R83">
        <v>10</v>
      </c>
      <c r="S83" t="s">
        <v>43</v>
      </c>
      <c r="T83" t="s">
        <v>44</v>
      </c>
      <c r="U83">
        <v>4</v>
      </c>
      <c r="V83" t="s">
        <v>45</v>
      </c>
      <c r="W83">
        <v>40</v>
      </c>
      <c r="X83">
        <v>18</v>
      </c>
      <c r="Y83">
        <v>11</v>
      </c>
      <c r="Z83">
        <v>7</v>
      </c>
      <c r="AA83">
        <v>50</v>
      </c>
      <c r="AB83">
        <v>4</v>
      </c>
      <c r="AC83">
        <v>2</v>
      </c>
      <c r="AD83">
        <v>4</v>
      </c>
      <c r="AE83">
        <v>5</v>
      </c>
      <c r="AF83">
        <v>4</v>
      </c>
      <c r="AG83">
        <v>5</v>
      </c>
      <c r="AH83">
        <v>5</v>
      </c>
      <c r="AI83">
        <v>5</v>
      </c>
      <c r="AJ83">
        <v>4</v>
      </c>
      <c r="AK83">
        <v>3</v>
      </c>
      <c r="AL83">
        <v>3</v>
      </c>
      <c r="AM83">
        <v>4</v>
      </c>
      <c r="AN83">
        <v>2</v>
      </c>
      <c r="AO83">
        <v>4</v>
      </c>
      <c r="AP83">
        <v>2</v>
      </c>
      <c r="AQ83">
        <v>2</v>
      </c>
      <c r="AR83" s="61" t="s">
        <v>192</v>
      </c>
      <c r="AS83" s="61">
        <v>35.705366900000001</v>
      </c>
    </row>
    <row r="84" spans="1:45" x14ac:dyDescent="0.3">
      <c r="A84">
        <v>11</v>
      </c>
      <c r="B84">
        <v>1</v>
      </c>
      <c r="C84" t="s">
        <v>40</v>
      </c>
      <c r="D84">
        <v>2</v>
      </c>
      <c r="E84" t="s">
        <v>50</v>
      </c>
      <c r="F84" t="s">
        <v>47</v>
      </c>
      <c r="G84" s="61">
        <v>19.87415919</v>
      </c>
      <c r="H84">
        <v>64</v>
      </c>
      <c r="I84" t="s">
        <v>43</v>
      </c>
      <c r="J84" t="s">
        <v>192</v>
      </c>
      <c r="K84">
        <v>110</v>
      </c>
      <c r="L84">
        <v>360</v>
      </c>
      <c r="M84">
        <v>320</v>
      </c>
      <c r="N84">
        <v>143</v>
      </c>
      <c r="O84">
        <v>315</v>
      </c>
      <c r="P84">
        <v>0</v>
      </c>
      <c r="Q84" t="s">
        <v>44</v>
      </c>
      <c r="R84">
        <v>11</v>
      </c>
      <c r="S84" t="s">
        <v>43</v>
      </c>
      <c r="T84" t="s">
        <v>44</v>
      </c>
      <c r="U84">
        <v>5</v>
      </c>
      <c r="V84" t="s">
        <v>45</v>
      </c>
      <c r="W84">
        <v>40</v>
      </c>
      <c r="X84">
        <v>18</v>
      </c>
      <c r="Y84">
        <v>11</v>
      </c>
      <c r="Z84">
        <v>7</v>
      </c>
      <c r="AA84">
        <v>50</v>
      </c>
      <c r="AB84">
        <v>4</v>
      </c>
      <c r="AC84">
        <v>2</v>
      </c>
      <c r="AD84">
        <v>4</v>
      </c>
      <c r="AE84">
        <v>5</v>
      </c>
      <c r="AF84">
        <v>4</v>
      </c>
      <c r="AG84">
        <v>5</v>
      </c>
      <c r="AH84">
        <v>5</v>
      </c>
      <c r="AI84">
        <v>5</v>
      </c>
      <c r="AJ84">
        <v>4</v>
      </c>
      <c r="AK84">
        <v>3</v>
      </c>
      <c r="AL84">
        <v>3</v>
      </c>
      <c r="AM84">
        <v>4</v>
      </c>
      <c r="AN84">
        <v>2</v>
      </c>
      <c r="AO84">
        <v>4</v>
      </c>
      <c r="AP84">
        <v>2</v>
      </c>
      <c r="AQ84">
        <v>2</v>
      </c>
      <c r="AR84" s="61" t="s">
        <v>192</v>
      </c>
      <c r="AS84" s="61">
        <v>39.080954239999997</v>
      </c>
    </row>
    <row r="85" spans="1:45" x14ac:dyDescent="0.3">
      <c r="A85">
        <v>11</v>
      </c>
      <c r="B85">
        <v>1</v>
      </c>
      <c r="C85" t="s">
        <v>40</v>
      </c>
      <c r="D85">
        <v>2</v>
      </c>
      <c r="E85" t="s">
        <v>51</v>
      </c>
      <c r="F85" t="s">
        <v>42</v>
      </c>
      <c r="G85" s="61">
        <v>26.764405880000002</v>
      </c>
      <c r="H85">
        <v>74</v>
      </c>
      <c r="I85" t="s">
        <v>43</v>
      </c>
      <c r="J85">
        <v>265</v>
      </c>
      <c r="K85" t="s">
        <v>192</v>
      </c>
      <c r="L85">
        <v>90</v>
      </c>
      <c r="M85" t="s">
        <v>192</v>
      </c>
      <c r="N85">
        <v>302</v>
      </c>
      <c r="O85">
        <v>119</v>
      </c>
      <c r="P85">
        <v>0</v>
      </c>
      <c r="Q85" t="s">
        <v>44</v>
      </c>
      <c r="R85">
        <v>12</v>
      </c>
      <c r="S85" t="s">
        <v>43</v>
      </c>
      <c r="T85" t="s">
        <v>44</v>
      </c>
      <c r="U85">
        <v>6</v>
      </c>
      <c r="V85" t="s">
        <v>45</v>
      </c>
      <c r="W85">
        <v>40</v>
      </c>
      <c r="X85">
        <v>18</v>
      </c>
      <c r="Y85">
        <v>11</v>
      </c>
      <c r="Z85">
        <v>7</v>
      </c>
      <c r="AA85">
        <v>50</v>
      </c>
      <c r="AB85">
        <v>4</v>
      </c>
      <c r="AC85">
        <v>2</v>
      </c>
      <c r="AD85">
        <v>4</v>
      </c>
      <c r="AE85">
        <v>5</v>
      </c>
      <c r="AF85">
        <v>4</v>
      </c>
      <c r="AG85">
        <v>5</v>
      </c>
      <c r="AH85">
        <v>5</v>
      </c>
      <c r="AI85">
        <v>5</v>
      </c>
      <c r="AJ85">
        <v>4</v>
      </c>
      <c r="AK85">
        <v>3</v>
      </c>
      <c r="AL85">
        <v>3</v>
      </c>
      <c r="AM85">
        <v>4</v>
      </c>
      <c r="AN85">
        <v>2</v>
      </c>
      <c r="AO85">
        <v>4</v>
      </c>
      <c r="AP85">
        <v>2</v>
      </c>
      <c r="AQ85">
        <v>2</v>
      </c>
      <c r="AR85" s="61" t="s">
        <v>192</v>
      </c>
      <c r="AS85" s="61">
        <v>40.361743339999997</v>
      </c>
    </row>
    <row r="86" spans="1:45" x14ac:dyDescent="0.3">
      <c r="A86">
        <v>12</v>
      </c>
      <c r="B86">
        <v>1</v>
      </c>
      <c r="C86" t="s">
        <v>52</v>
      </c>
      <c r="D86">
        <v>1</v>
      </c>
      <c r="E86" t="s">
        <v>49</v>
      </c>
      <c r="F86" t="s">
        <v>42</v>
      </c>
      <c r="G86" s="61">
        <v>19.61428939</v>
      </c>
      <c r="H86">
        <v>32</v>
      </c>
      <c r="I86" t="s">
        <v>43</v>
      </c>
      <c r="J86">
        <v>360</v>
      </c>
      <c r="K86" t="s">
        <v>192</v>
      </c>
      <c r="L86">
        <v>200</v>
      </c>
      <c r="M86" t="s">
        <v>192</v>
      </c>
      <c r="N86">
        <v>346</v>
      </c>
      <c r="O86">
        <v>179</v>
      </c>
      <c r="P86">
        <v>85</v>
      </c>
      <c r="Q86" t="s">
        <v>44</v>
      </c>
      <c r="R86">
        <v>1</v>
      </c>
      <c r="S86" t="s">
        <v>43</v>
      </c>
      <c r="T86" t="s">
        <v>44</v>
      </c>
      <c r="U86">
        <v>1</v>
      </c>
      <c r="V86" t="s">
        <v>45</v>
      </c>
      <c r="W86">
        <v>44</v>
      </c>
      <c r="X86">
        <v>22</v>
      </c>
      <c r="Y86">
        <v>17</v>
      </c>
      <c r="Z86">
        <v>5</v>
      </c>
      <c r="AA86">
        <v>2</v>
      </c>
      <c r="AB86">
        <v>4</v>
      </c>
      <c r="AC86">
        <v>1</v>
      </c>
      <c r="AD86">
        <v>4</v>
      </c>
      <c r="AE86">
        <v>4</v>
      </c>
      <c r="AF86">
        <v>4</v>
      </c>
      <c r="AG86">
        <v>5</v>
      </c>
      <c r="AH86">
        <v>5</v>
      </c>
      <c r="AI86">
        <v>5</v>
      </c>
      <c r="AJ86">
        <v>5</v>
      </c>
      <c r="AK86">
        <v>5</v>
      </c>
      <c r="AL86">
        <v>3</v>
      </c>
      <c r="AM86">
        <v>4</v>
      </c>
      <c r="AN86">
        <v>4</v>
      </c>
      <c r="AO86">
        <v>4</v>
      </c>
      <c r="AP86">
        <v>2</v>
      </c>
      <c r="AQ86">
        <v>2</v>
      </c>
      <c r="AR86" s="61" t="s">
        <v>192</v>
      </c>
      <c r="AS86" s="61">
        <v>35.705366900000001</v>
      </c>
    </row>
    <row r="87" spans="1:45" x14ac:dyDescent="0.3">
      <c r="A87">
        <v>12</v>
      </c>
      <c r="B87">
        <v>1</v>
      </c>
      <c r="C87" t="s">
        <v>52</v>
      </c>
      <c r="D87">
        <v>1</v>
      </c>
      <c r="E87" t="s">
        <v>50</v>
      </c>
      <c r="F87" t="s">
        <v>47</v>
      </c>
      <c r="G87" s="61">
        <v>35.145578239999999</v>
      </c>
      <c r="H87">
        <v>64</v>
      </c>
      <c r="I87" t="s">
        <v>43</v>
      </c>
      <c r="J87" t="s">
        <v>192</v>
      </c>
      <c r="K87">
        <v>140</v>
      </c>
      <c r="L87">
        <v>310</v>
      </c>
      <c r="M87">
        <v>270</v>
      </c>
      <c r="N87">
        <v>143</v>
      </c>
      <c r="O87">
        <v>315</v>
      </c>
      <c r="P87">
        <v>70</v>
      </c>
      <c r="Q87" t="s">
        <v>44</v>
      </c>
      <c r="R87">
        <v>2</v>
      </c>
      <c r="S87" t="s">
        <v>43</v>
      </c>
      <c r="T87" t="s">
        <v>44</v>
      </c>
      <c r="U87">
        <v>2</v>
      </c>
      <c r="V87" t="s">
        <v>45</v>
      </c>
      <c r="W87">
        <v>44</v>
      </c>
      <c r="X87">
        <v>22</v>
      </c>
      <c r="Y87">
        <v>17</v>
      </c>
      <c r="Z87">
        <v>5</v>
      </c>
      <c r="AA87">
        <v>2</v>
      </c>
      <c r="AB87">
        <v>4</v>
      </c>
      <c r="AC87">
        <v>1</v>
      </c>
      <c r="AD87">
        <v>4</v>
      </c>
      <c r="AE87">
        <v>4</v>
      </c>
      <c r="AF87">
        <v>4</v>
      </c>
      <c r="AG87">
        <v>5</v>
      </c>
      <c r="AH87">
        <v>5</v>
      </c>
      <c r="AI87">
        <v>5</v>
      </c>
      <c r="AJ87">
        <v>5</v>
      </c>
      <c r="AK87">
        <v>5</v>
      </c>
      <c r="AL87">
        <v>3</v>
      </c>
      <c r="AM87">
        <v>4</v>
      </c>
      <c r="AN87">
        <v>4</v>
      </c>
      <c r="AO87">
        <v>4</v>
      </c>
      <c r="AP87">
        <v>2</v>
      </c>
      <c r="AQ87">
        <v>2</v>
      </c>
      <c r="AR87" s="61" t="s">
        <v>192</v>
      </c>
      <c r="AS87" s="61">
        <v>39.080954239999997</v>
      </c>
    </row>
    <row r="88" spans="1:45" x14ac:dyDescent="0.3">
      <c r="A88">
        <v>12</v>
      </c>
      <c r="B88">
        <v>1</v>
      </c>
      <c r="C88" t="s">
        <v>52</v>
      </c>
      <c r="D88">
        <v>1</v>
      </c>
      <c r="E88" t="s">
        <v>51</v>
      </c>
      <c r="F88" t="s">
        <v>42</v>
      </c>
      <c r="G88" s="61">
        <v>18.6737967</v>
      </c>
      <c r="H88">
        <v>25</v>
      </c>
      <c r="I88" t="s">
        <v>43</v>
      </c>
      <c r="J88">
        <v>285</v>
      </c>
      <c r="K88" t="s">
        <v>192</v>
      </c>
      <c r="L88">
        <v>140</v>
      </c>
      <c r="M88" t="s">
        <v>192</v>
      </c>
      <c r="N88">
        <v>302</v>
      </c>
      <c r="O88">
        <v>119</v>
      </c>
      <c r="P88">
        <v>50</v>
      </c>
      <c r="Q88" t="s">
        <v>44</v>
      </c>
      <c r="R88">
        <v>3</v>
      </c>
      <c r="S88" t="s">
        <v>43</v>
      </c>
      <c r="T88" t="s">
        <v>44</v>
      </c>
      <c r="U88">
        <v>3</v>
      </c>
      <c r="V88" t="s">
        <v>45</v>
      </c>
      <c r="W88">
        <v>44</v>
      </c>
      <c r="X88">
        <v>22</v>
      </c>
      <c r="Y88">
        <v>17</v>
      </c>
      <c r="Z88">
        <v>5</v>
      </c>
      <c r="AA88">
        <v>2</v>
      </c>
      <c r="AB88">
        <v>4</v>
      </c>
      <c r="AC88">
        <v>1</v>
      </c>
      <c r="AD88">
        <v>4</v>
      </c>
      <c r="AE88">
        <v>4</v>
      </c>
      <c r="AF88">
        <v>4</v>
      </c>
      <c r="AG88">
        <v>5</v>
      </c>
      <c r="AH88">
        <v>5</v>
      </c>
      <c r="AI88">
        <v>5</v>
      </c>
      <c r="AJ88">
        <v>5</v>
      </c>
      <c r="AK88">
        <v>5</v>
      </c>
      <c r="AL88">
        <v>3</v>
      </c>
      <c r="AM88">
        <v>4</v>
      </c>
      <c r="AN88">
        <v>4</v>
      </c>
      <c r="AO88">
        <v>4</v>
      </c>
      <c r="AP88">
        <v>2</v>
      </c>
      <c r="AQ88">
        <v>2</v>
      </c>
      <c r="AR88" s="61" t="s">
        <v>192</v>
      </c>
      <c r="AS88" s="61">
        <v>40.361743339999997</v>
      </c>
    </row>
    <row r="89" spans="1:45" x14ac:dyDescent="0.3">
      <c r="A89">
        <v>12</v>
      </c>
      <c r="B89">
        <v>1</v>
      </c>
      <c r="C89" t="s">
        <v>52</v>
      </c>
      <c r="D89">
        <v>1</v>
      </c>
      <c r="E89" t="s">
        <v>49</v>
      </c>
      <c r="F89" t="s">
        <v>47</v>
      </c>
      <c r="G89" s="61">
        <v>25.68796803</v>
      </c>
      <c r="H89">
        <v>55</v>
      </c>
      <c r="I89" t="s">
        <v>43</v>
      </c>
      <c r="J89" t="s">
        <v>192</v>
      </c>
      <c r="K89">
        <v>340</v>
      </c>
      <c r="L89">
        <v>200</v>
      </c>
      <c r="M89">
        <v>200</v>
      </c>
      <c r="N89">
        <v>346</v>
      </c>
      <c r="O89">
        <v>179</v>
      </c>
      <c r="P89">
        <v>90</v>
      </c>
      <c r="Q89" t="s">
        <v>44</v>
      </c>
      <c r="R89">
        <v>4</v>
      </c>
      <c r="S89" t="s">
        <v>43</v>
      </c>
      <c r="T89" t="s">
        <v>44</v>
      </c>
      <c r="U89">
        <v>4</v>
      </c>
      <c r="V89" t="s">
        <v>45</v>
      </c>
      <c r="W89">
        <v>44</v>
      </c>
      <c r="X89">
        <v>22</v>
      </c>
      <c r="Y89">
        <v>17</v>
      </c>
      <c r="Z89">
        <v>5</v>
      </c>
      <c r="AA89">
        <v>2</v>
      </c>
      <c r="AB89">
        <v>4</v>
      </c>
      <c r="AC89">
        <v>1</v>
      </c>
      <c r="AD89">
        <v>4</v>
      </c>
      <c r="AE89">
        <v>4</v>
      </c>
      <c r="AF89">
        <v>4</v>
      </c>
      <c r="AG89">
        <v>5</v>
      </c>
      <c r="AH89">
        <v>5</v>
      </c>
      <c r="AI89">
        <v>5</v>
      </c>
      <c r="AJ89">
        <v>5</v>
      </c>
      <c r="AK89">
        <v>5</v>
      </c>
      <c r="AL89">
        <v>3</v>
      </c>
      <c r="AM89">
        <v>4</v>
      </c>
      <c r="AN89">
        <v>4</v>
      </c>
      <c r="AO89">
        <v>4</v>
      </c>
      <c r="AP89">
        <v>2</v>
      </c>
      <c r="AQ89">
        <v>2</v>
      </c>
      <c r="AR89" s="61" t="s">
        <v>192</v>
      </c>
      <c r="AS89" s="61">
        <v>35.705366900000001</v>
      </c>
    </row>
    <row r="90" spans="1:45" x14ac:dyDescent="0.3">
      <c r="A90">
        <v>12</v>
      </c>
      <c r="B90">
        <v>1</v>
      </c>
      <c r="C90" t="s">
        <v>52</v>
      </c>
      <c r="D90">
        <v>1</v>
      </c>
      <c r="E90" t="s">
        <v>50</v>
      </c>
      <c r="F90" t="s">
        <v>42</v>
      </c>
      <c r="G90" s="61">
        <v>17.733304019999999</v>
      </c>
      <c r="H90">
        <v>22</v>
      </c>
      <c r="I90" t="s">
        <v>43</v>
      </c>
      <c r="J90">
        <v>135</v>
      </c>
      <c r="K90" t="s">
        <v>192</v>
      </c>
      <c r="L90">
        <v>295</v>
      </c>
      <c r="M90" t="s">
        <v>192</v>
      </c>
      <c r="N90">
        <v>143</v>
      </c>
      <c r="O90">
        <v>315</v>
      </c>
      <c r="P90">
        <v>90</v>
      </c>
      <c r="Q90" t="s">
        <v>44</v>
      </c>
      <c r="R90">
        <v>5</v>
      </c>
      <c r="S90" t="s">
        <v>43</v>
      </c>
      <c r="T90" t="s">
        <v>44</v>
      </c>
      <c r="U90">
        <v>5</v>
      </c>
      <c r="V90" t="s">
        <v>45</v>
      </c>
      <c r="W90">
        <v>44</v>
      </c>
      <c r="X90">
        <v>22</v>
      </c>
      <c r="Y90">
        <v>17</v>
      </c>
      <c r="Z90">
        <v>5</v>
      </c>
      <c r="AA90">
        <v>2</v>
      </c>
      <c r="AB90">
        <v>4</v>
      </c>
      <c r="AC90">
        <v>1</v>
      </c>
      <c r="AD90">
        <v>4</v>
      </c>
      <c r="AE90">
        <v>4</v>
      </c>
      <c r="AF90">
        <v>4</v>
      </c>
      <c r="AG90">
        <v>5</v>
      </c>
      <c r="AH90">
        <v>5</v>
      </c>
      <c r="AI90">
        <v>5</v>
      </c>
      <c r="AJ90">
        <v>5</v>
      </c>
      <c r="AK90">
        <v>5</v>
      </c>
      <c r="AL90">
        <v>3</v>
      </c>
      <c r="AM90">
        <v>4</v>
      </c>
      <c r="AN90">
        <v>4</v>
      </c>
      <c r="AO90">
        <v>4</v>
      </c>
      <c r="AP90">
        <v>2</v>
      </c>
      <c r="AQ90">
        <v>2</v>
      </c>
      <c r="AR90" s="61" t="s">
        <v>192</v>
      </c>
      <c r="AS90" s="61">
        <v>39.080954239999997</v>
      </c>
    </row>
    <row r="91" spans="1:45" x14ac:dyDescent="0.3">
      <c r="A91">
        <v>12</v>
      </c>
      <c r="B91">
        <v>1</v>
      </c>
      <c r="C91" t="s">
        <v>52</v>
      </c>
      <c r="D91">
        <v>1</v>
      </c>
      <c r="E91" t="s">
        <v>51</v>
      </c>
      <c r="F91" t="s">
        <v>47</v>
      </c>
      <c r="G91" s="61">
        <v>21.82374871</v>
      </c>
      <c r="H91">
        <v>35</v>
      </c>
      <c r="I91" t="s">
        <v>43</v>
      </c>
      <c r="J91" t="s">
        <v>192</v>
      </c>
      <c r="K91">
        <v>305</v>
      </c>
      <c r="L91">
        <v>145</v>
      </c>
      <c r="M91">
        <v>120</v>
      </c>
      <c r="N91">
        <v>302</v>
      </c>
      <c r="O91">
        <v>119</v>
      </c>
      <c r="P91">
        <v>80</v>
      </c>
      <c r="Q91" t="s">
        <v>44</v>
      </c>
      <c r="R91">
        <v>6</v>
      </c>
      <c r="S91" t="s">
        <v>43</v>
      </c>
      <c r="T91" t="s">
        <v>44</v>
      </c>
      <c r="U91">
        <v>6</v>
      </c>
      <c r="V91" t="s">
        <v>45</v>
      </c>
      <c r="W91">
        <v>44</v>
      </c>
      <c r="X91">
        <v>22</v>
      </c>
      <c r="Y91">
        <v>17</v>
      </c>
      <c r="Z91">
        <v>5</v>
      </c>
      <c r="AA91">
        <v>2</v>
      </c>
      <c r="AB91">
        <v>4</v>
      </c>
      <c r="AC91">
        <v>1</v>
      </c>
      <c r="AD91">
        <v>4</v>
      </c>
      <c r="AE91">
        <v>4</v>
      </c>
      <c r="AF91">
        <v>4</v>
      </c>
      <c r="AG91">
        <v>5</v>
      </c>
      <c r="AH91">
        <v>5</v>
      </c>
      <c r="AI91">
        <v>5</v>
      </c>
      <c r="AJ91">
        <v>5</v>
      </c>
      <c r="AK91">
        <v>5</v>
      </c>
      <c r="AL91">
        <v>3</v>
      </c>
      <c r="AM91">
        <v>4</v>
      </c>
      <c r="AN91">
        <v>4</v>
      </c>
      <c r="AO91">
        <v>4</v>
      </c>
      <c r="AP91">
        <v>2</v>
      </c>
      <c r="AQ91">
        <v>2</v>
      </c>
      <c r="AR91" s="61" t="s">
        <v>192</v>
      </c>
      <c r="AS91" s="61">
        <v>40.361743339999997</v>
      </c>
    </row>
    <row r="92" spans="1:45" x14ac:dyDescent="0.3">
      <c r="A92">
        <v>12</v>
      </c>
      <c r="B92">
        <v>2</v>
      </c>
      <c r="C92" t="s">
        <v>52</v>
      </c>
      <c r="D92">
        <v>1</v>
      </c>
      <c r="E92" t="s">
        <v>41</v>
      </c>
      <c r="F92" t="s">
        <v>47</v>
      </c>
      <c r="G92" s="61">
        <v>30.097514530000002</v>
      </c>
      <c r="H92">
        <v>75</v>
      </c>
      <c r="I92" t="s">
        <v>43</v>
      </c>
      <c r="J92" t="s">
        <v>192</v>
      </c>
      <c r="K92">
        <v>275</v>
      </c>
      <c r="L92">
        <v>60</v>
      </c>
      <c r="M92">
        <v>30</v>
      </c>
      <c r="N92">
        <v>97</v>
      </c>
      <c r="O92">
        <v>85</v>
      </c>
      <c r="P92">
        <v>80</v>
      </c>
      <c r="Q92" t="s">
        <v>44</v>
      </c>
      <c r="R92">
        <v>7</v>
      </c>
      <c r="S92" t="s">
        <v>43</v>
      </c>
      <c r="T92" t="s">
        <v>44</v>
      </c>
      <c r="U92">
        <v>1</v>
      </c>
      <c r="V92" t="s">
        <v>45</v>
      </c>
      <c r="W92">
        <v>44</v>
      </c>
      <c r="X92">
        <v>22</v>
      </c>
      <c r="Y92">
        <v>17</v>
      </c>
      <c r="Z92">
        <v>5</v>
      </c>
      <c r="AA92">
        <v>2</v>
      </c>
      <c r="AB92">
        <v>4</v>
      </c>
      <c r="AC92">
        <v>1</v>
      </c>
      <c r="AD92">
        <v>4</v>
      </c>
      <c r="AE92">
        <v>4</v>
      </c>
      <c r="AF92">
        <v>4</v>
      </c>
      <c r="AG92">
        <v>5</v>
      </c>
      <c r="AH92">
        <v>5</v>
      </c>
      <c r="AI92">
        <v>5</v>
      </c>
      <c r="AJ92">
        <v>5</v>
      </c>
      <c r="AK92">
        <v>5</v>
      </c>
      <c r="AL92">
        <v>3</v>
      </c>
      <c r="AM92">
        <v>4</v>
      </c>
      <c r="AN92">
        <v>4</v>
      </c>
      <c r="AO92">
        <v>4</v>
      </c>
      <c r="AP92">
        <v>2</v>
      </c>
      <c r="AQ92">
        <v>2</v>
      </c>
      <c r="AR92" s="61">
        <v>38.400174839999998</v>
      </c>
      <c r="AS92" s="61">
        <v>26.426438950000001</v>
      </c>
    </row>
    <row r="93" spans="1:45" x14ac:dyDescent="0.3">
      <c r="A93">
        <v>12</v>
      </c>
      <c r="B93">
        <v>2</v>
      </c>
      <c r="C93" t="s">
        <v>52</v>
      </c>
      <c r="D93">
        <v>1</v>
      </c>
      <c r="E93" t="s">
        <v>46</v>
      </c>
      <c r="F93" t="s">
        <v>42</v>
      </c>
      <c r="G93" s="61">
        <v>43.313145079999998</v>
      </c>
      <c r="H93">
        <v>59</v>
      </c>
      <c r="I93" t="s">
        <v>43</v>
      </c>
      <c r="J93">
        <v>20</v>
      </c>
      <c r="K93" t="s">
        <v>192</v>
      </c>
      <c r="L93">
        <v>230</v>
      </c>
      <c r="M93" t="s">
        <v>192</v>
      </c>
      <c r="N93">
        <v>358</v>
      </c>
      <c r="O93">
        <v>195</v>
      </c>
      <c r="P93">
        <v>80</v>
      </c>
      <c r="Q93" t="s">
        <v>44</v>
      </c>
      <c r="R93">
        <v>8</v>
      </c>
      <c r="S93" t="s">
        <v>43</v>
      </c>
      <c r="T93" t="s">
        <v>44</v>
      </c>
      <c r="U93">
        <v>2</v>
      </c>
      <c r="V93" t="s">
        <v>45</v>
      </c>
      <c r="W93">
        <v>44</v>
      </c>
      <c r="X93">
        <v>22</v>
      </c>
      <c r="Y93">
        <v>17</v>
      </c>
      <c r="Z93">
        <v>5</v>
      </c>
      <c r="AA93">
        <v>2</v>
      </c>
      <c r="AB93">
        <v>4</v>
      </c>
      <c r="AC93">
        <v>1</v>
      </c>
      <c r="AD93">
        <v>4</v>
      </c>
      <c r="AE93">
        <v>4</v>
      </c>
      <c r="AF93">
        <v>4</v>
      </c>
      <c r="AG93">
        <v>5</v>
      </c>
      <c r="AH93">
        <v>5</v>
      </c>
      <c r="AI93">
        <v>5</v>
      </c>
      <c r="AJ93">
        <v>5</v>
      </c>
      <c r="AK93">
        <v>5</v>
      </c>
      <c r="AL93">
        <v>3</v>
      </c>
      <c r="AM93">
        <v>4</v>
      </c>
      <c r="AN93">
        <v>4</v>
      </c>
      <c r="AO93">
        <v>4</v>
      </c>
      <c r="AP93">
        <v>2</v>
      </c>
      <c r="AQ93">
        <v>2</v>
      </c>
      <c r="AR93" s="61">
        <v>40.361743339999997</v>
      </c>
      <c r="AS93" s="61">
        <v>107.75817290000001</v>
      </c>
    </row>
    <row r="94" spans="1:45" x14ac:dyDescent="0.3">
      <c r="A94">
        <v>12</v>
      </c>
      <c r="B94">
        <v>2</v>
      </c>
      <c r="C94" t="s">
        <v>52</v>
      </c>
      <c r="D94">
        <v>1</v>
      </c>
      <c r="E94" t="s">
        <v>48</v>
      </c>
      <c r="F94" t="s">
        <v>47</v>
      </c>
      <c r="G94" s="61">
        <v>79.882997829999994</v>
      </c>
      <c r="H94">
        <v>159</v>
      </c>
      <c r="I94" t="s">
        <v>43</v>
      </c>
      <c r="J94" t="s">
        <v>192</v>
      </c>
      <c r="K94">
        <v>295</v>
      </c>
      <c r="L94">
        <v>155</v>
      </c>
      <c r="M94">
        <v>95</v>
      </c>
      <c r="N94">
        <v>115</v>
      </c>
      <c r="O94">
        <v>117</v>
      </c>
      <c r="P94">
        <v>50</v>
      </c>
      <c r="Q94" t="s">
        <v>44</v>
      </c>
      <c r="R94">
        <v>9</v>
      </c>
      <c r="S94" t="s">
        <v>43</v>
      </c>
      <c r="T94" t="s">
        <v>44</v>
      </c>
      <c r="U94">
        <v>3</v>
      </c>
      <c r="V94" t="s">
        <v>45</v>
      </c>
      <c r="W94">
        <v>44</v>
      </c>
      <c r="X94">
        <v>22</v>
      </c>
      <c r="Y94">
        <v>17</v>
      </c>
      <c r="Z94">
        <v>5</v>
      </c>
      <c r="AA94">
        <v>2</v>
      </c>
      <c r="AB94">
        <v>4</v>
      </c>
      <c r="AC94">
        <v>1</v>
      </c>
      <c r="AD94">
        <v>4</v>
      </c>
      <c r="AE94">
        <v>4</v>
      </c>
      <c r="AF94">
        <v>4</v>
      </c>
      <c r="AG94">
        <v>5</v>
      </c>
      <c r="AH94">
        <v>5</v>
      </c>
      <c r="AI94">
        <v>5</v>
      </c>
      <c r="AJ94">
        <v>5</v>
      </c>
      <c r="AK94">
        <v>5</v>
      </c>
      <c r="AL94">
        <v>3</v>
      </c>
      <c r="AM94">
        <v>4</v>
      </c>
      <c r="AN94">
        <v>4</v>
      </c>
      <c r="AO94">
        <v>4</v>
      </c>
      <c r="AP94">
        <v>2</v>
      </c>
      <c r="AQ94">
        <v>2</v>
      </c>
      <c r="AR94" s="61">
        <v>165.03049709999999</v>
      </c>
      <c r="AS94" s="61">
        <v>143.01544340000001</v>
      </c>
    </row>
    <row r="95" spans="1:45" x14ac:dyDescent="0.3">
      <c r="A95">
        <v>12</v>
      </c>
      <c r="B95">
        <v>2</v>
      </c>
      <c r="C95" t="s">
        <v>52</v>
      </c>
      <c r="D95">
        <v>1</v>
      </c>
      <c r="E95" t="s">
        <v>41</v>
      </c>
      <c r="F95" t="s">
        <v>42</v>
      </c>
      <c r="G95" s="61">
        <v>14.173850959999999</v>
      </c>
      <c r="H95">
        <v>16</v>
      </c>
      <c r="I95" t="s">
        <v>43</v>
      </c>
      <c r="J95">
        <v>260</v>
      </c>
      <c r="K95" t="s">
        <v>192</v>
      </c>
      <c r="L95">
        <v>55</v>
      </c>
      <c r="M95" t="s">
        <v>192</v>
      </c>
      <c r="N95">
        <v>97</v>
      </c>
      <c r="O95">
        <v>85</v>
      </c>
      <c r="P95">
        <v>95</v>
      </c>
      <c r="Q95" t="s">
        <v>44</v>
      </c>
      <c r="R95">
        <v>10</v>
      </c>
      <c r="S95" t="s">
        <v>43</v>
      </c>
      <c r="T95" t="s">
        <v>44</v>
      </c>
      <c r="U95">
        <v>4</v>
      </c>
      <c r="V95" t="s">
        <v>45</v>
      </c>
      <c r="W95">
        <v>44</v>
      </c>
      <c r="X95">
        <v>22</v>
      </c>
      <c r="Y95">
        <v>17</v>
      </c>
      <c r="Z95">
        <v>5</v>
      </c>
      <c r="AA95">
        <v>2</v>
      </c>
      <c r="AB95">
        <v>4</v>
      </c>
      <c r="AC95">
        <v>1</v>
      </c>
      <c r="AD95">
        <v>4</v>
      </c>
      <c r="AE95">
        <v>4</v>
      </c>
      <c r="AF95">
        <v>4</v>
      </c>
      <c r="AG95">
        <v>5</v>
      </c>
      <c r="AH95">
        <v>5</v>
      </c>
      <c r="AI95">
        <v>5</v>
      </c>
      <c r="AJ95">
        <v>5</v>
      </c>
      <c r="AK95">
        <v>5</v>
      </c>
      <c r="AL95">
        <v>3</v>
      </c>
      <c r="AM95">
        <v>4</v>
      </c>
      <c r="AN95">
        <v>4</v>
      </c>
      <c r="AO95">
        <v>4</v>
      </c>
      <c r="AP95">
        <v>2</v>
      </c>
      <c r="AQ95">
        <v>2</v>
      </c>
      <c r="AR95" s="61">
        <v>38.400174839999998</v>
      </c>
      <c r="AS95" s="61">
        <v>26.426438950000001</v>
      </c>
    </row>
    <row r="96" spans="1:45" x14ac:dyDescent="0.3">
      <c r="A96">
        <v>12</v>
      </c>
      <c r="B96">
        <v>2</v>
      </c>
      <c r="C96" t="s">
        <v>52</v>
      </c>
      <c r="D96">
        <v>1</v>
      </c>
      <c r="E96" t="s">
        <v>46</v>
      </c>
      <c r="F96" t="s">
        <v>47</v>
      </c>
      <c r="G96" s="61">
        <v>50.551333569999997</v>
      </c>
      <c r="H96">
        <v>100</v>
      </c>
      <c r="I96" t="s">
        <v>43</v>
      </c>
      <c r="J96" t="s">
        <v>192</v>
      </c>
      <c r="K96">
        <v>335</v>
      </c>
      <c r="L96">
        <v>220</v>
      </c>
      <c r="M96">
        <v>205</v>
      </c>
      <c r="N96">
        <v>358</v>
      </c>
      <c r="O96">
        <v>195</v>
      </c>
      <c r="P96">
        <v>80</v>
      </c>
      <c r="Q96" t="s">
        <v>44</v>
      </c>
      <c r="R96">
        <v>11</v>
      </c>
      <c r="S96" t="s">
        <v>43</v>
      </c>
      <c r="T96" t="s">
        <v>44</v>
      </c>
      <c r="U96">
        <v>5</v>
      </c>
      <c r="V96" t="s">
        <v>45</v>
      </c>
      <c r="W96">
        <v>44</v>
      </c>
      <c r="X96">
        <v>22</v>
      </c>
      <c r="Y96">
        <v>17</v>
      </c>
      <c r="Z96">
        <v>5</v>
      </c>
      <c r="AA96">
        <v>2</v>
      </c>
      <c r="AB96">
        <v>4</v>
      </c>
      <c r="AC96">
        <v>1</v>
      </c>
      <c r="AD96">
        <v>4</v>
      </c>
      <c r="AE96">
        <v>4</v>
      </c>
      <c r="AF96">
        <v>4</v>
      </c>
      <c r="AG96">
        <v>5</v>
      </c>
      <c r="AH96">
        <v>5</v>
      </c>
      <c r="AI96">
        <v>5</v>
      </c>
      <c r="AJ96">
        <v>5</v>
      </c>
      <c r="AK96">
        <v>5</v>
      </c>
      <c r="AL96">
        <v>3</v>
      </c>
      <c r="AM96">
        <v>4</v>
      </c>
      <c r="AN96">
        <v>4</v>
      </c>
      <c r="AO96">
        <v>4</v>
      </c>
      <c r="AP96">
        <v>2</v>
      </c>
      <c r="AQ96">
        <v>2</v>
      </c>
      <c r="AR96" s="61">
        <v>40.361743339999997</v>
      </c>
      <c r="AS96" s="61">
        <v>107.75817290000001</v>
      </c>
    </row>
    <row r="97" spans="1:49" x14ac:dyDescent="0.3">
      <c r="A97">
        <v>12</v>
      </c>
      <c r="B97">
        <v>2</v>
      </c>
      <c r="C97" t="s">
        <v>52</v>
      </c>
      <c r="D97">
        <v>1</v>
      </c>
      <c r="E97" t="s">
        <v>48</v>
      </c>
      <c r="F97" t="s">
        <v>42</v>
      </c>
      <c r="G97" s="61">
        <v>67.799824009999995</v>
      </c>
      <c r="H97">
        <v>103</v>
      </c>
      <c r="I97" t="s">
        <v>43</v>
      </c>
      <c r="J97">
        <v>290</v>
      </c>
      <c r="K97" t="s">
        <v>192</v>
      </c>
      <c r="L97">
        <v>140</v>
      </c>
      <c r="M97" t="s">
        <v>192</v>
      </c>
      <c r="N97">
        <v>115</v>
      </c>
      <c r="O97">
        <v>117</v>
      </c>
      <c r="P97">
        <v>80</v>
      </c>
      <c r="Q97" t="s">
        <v>44</v>
      </c>
      <c r="R97">
        <v>12</v>
      </c>
      <c r="S97" t="s">
        <v>43</v>
      </c>
      <c r="T97" t="s">
        <v>44</v>
      </c>
      <c r="U97">
        <v>6</v>
      </c>
      <c r="V97" t="s">
        <v>45</v>
      </c>
      <c r="W97">
        <v>44</v>
      </c>
      <c r="X97">
        <v>22</v>
      </c>
      <c r="Y97">
        <v>17</v>
      </c>
      <c r="Z97">
        <v>5</v>
      </c>
      <c r="AA97">
        <v>2</v>
      </c>
      <c r="AB97">
        <v>4</v>
      </c>
      <c r="AC97">
        <v>1</v>
      </c>
      <c r="AD97">
        <v>4</v>
      </c>
      <c r="AE97">
        <v>4</v>
      </c>
      <c r="AF97">
        <v>4</v>
      </c>
      <c r="AG97">
        <v>5</v>
      </c>
      <c r="AH97">
        <v>5</v>
      </c>
      <c r="AI97">
        <v>5</v>
      </c>
      <c r="AJ97">
        <v>5</v>
      </c>
      <c r="AK97">
        <v>5</v>
      </c>
      <c r="AL97">
        <v>3</v>
      </c>
      <c r="AM97">
        <v>4</v>
      </c>
      <c r="AN97">
        <v>4</v>
      </c>
      <c r="AO97">
        <v>4</v>
      </c>
      <c r="AP97">
        <v>2</v>
      </c>
      <c r="AQ97">
        <v>2</v>
      </c>
      <c r="AR97" s="61">
        <v>165.03049709999999</v>
      </c>
      <c r="AS97" s="61">
        <v>143.01544340000001</v>
      </c>
    </row>
    <row r="98" spans="1:49" x14ac:dyDescent="0.3">
      <c r="A98">
        <v>13</v>
      </c>
      <c r="B98">
        <v>2</v>
      </c>
      <c r="C98" t="s">
        <v>52</v>
      </c>
      <c r="D98">
        <v>2</v>
      </c>
      <c r="E98" t="s">
        <v>41</v>
      </c>
      <c r="F98" t="s">
        <v>47</v>
      </c>
      <c r="G98" s="61">
        <v>33.28620085</v>
      </c>
      <c r="H98">
        <v>118</v>
      </c>
      <c r="I98" t="s">
        <v>43</v>
      </c>
      <c r="J98" t="s">
        <v>192</v>
      </c>
      <c r="K98">
        <v>255</v>
      </c>
      <c r="L98">
        <v>60</v>
      </c>
      <c r="M98">
        <v>45</v>
      </c>
      <c r="N98">
        <v>97</v>
      </c>
      <c r="O98">
        <v>85</v>
      </c>
      <c r="P98">
        <v>75</v>
      </c>
      <c r="Q98" t="s">
        <v>44</v>
      </c>
      <c r="R98">
        <v>1</v>
      </c>
      <c r="S98" t="s">
        <v>43</v>
      </c>
      <c r="T98" t="s">
        <v>44</v>
      </c>
      <c r="U98">
        <v>1</v>
      </c>
      <c r="V98" t="s">
        <v>45</v>
      </c>
      <c r="W98">
        <v>36</v>
      </c>
      <c r="X98">
        <v>21</v>
      </c>
      <c r="Y98">
        <v>11</v>
      </c>
      <c r="Z98">
        <v>10</v>
      </c>
      <c r="AA98">
        <v>6</v>
      </c>
      <c r="AB98">
        <v>4</v>
      </c>
      <c r="AC98">
        <v>3</v>
      </c>
      <c r="AD98">
        <v>3</v>
      </c>
      <c r="AE98">
        <v>4</v>
      </c>
      <c r="AF98">
        <v>2</v>
      </c>
      <c r="AG98">
        <v>4</v>
      </c>
      <c r="AH98">
        <v>5</v>
      </c>
      <c r="AI98">
        <v>5</v>
      </c>
      <c r="AJ98">
        <v>4</v>
      </c>
      <c r="AK98">
        <v>2</v>
      </c>
      <c r="AL98">
        <v>3</v>
      </c>
      <c r="AM98">
        <v>4</v>
      </c>
      <c r="AN98">
        <v>2</v>
      </c>
      <c r="AO98">
        <v>2</v>
      </c>
      <c r="AP98">
        <v>2</v>
      </c>
      <c r="AQ98">
        <v>2</v>
      </c>
      <c r="AR98" s="61">
        <v>38.400174839999998</v>
      </c>
      <c r="AS98" s="61">
        <v>26.426438950000001</v>
      </c>
    </row>
    <row r="99" spans="1:49" x14ac:dyDescent="0.3">
      <c r="A99">
        <v>13</v>
      </c>
      <c r="B99">
        <v>2</v>
      </c>
      <c r="C99" t="s">
        <v>52</v>
      </c>
      <c r="D99">
        <v>2</v>
      </c>
      <c r="E99" t="s">
        <v>46</v>
      </c>
      <c r="F99" t="s">
        <v>42</v>
      </c>
      <c r="G99" s="61">
        <v>95.346784529999994</v>
      </c>
      <c r="H99">
        <v>221</v>
      </c>
      <c r="I99" t="s">
        <v>44</v>
      </c>
      <c r="J99">
        <v>15</v>
      </c>
      <c r="K99" t="s">
        <v>192</v>
      </c>
      <c r="L99">
        <v>240</v>
      </c>
      <c r="M99" t="s">
        <v>192</v>
      </c>
      <c r="N99">
        <v>358</v>
      </c>
      <c r="O99">
        <v>195</v>
      </c>
      <c r="P99">
        <v>50</v>
      </c>
      <c r="Q99" t="s">
        <v>44</v>
      </c>
      <c r="R99">
        <v>2</v>
      </c>
      <c r="S99" t="s">
        <v>43</v>
      </c>
      <c r="T99" t="s">
        <v>44</v>
      </c>
      <c r="U99">
        <v>2</v>
      </c>
      <c r="V99" t="s">
        <v>45</v>
      </c>
      <c r="W99">
        <v>36</v>
      </c>
      <c r="X99">
        <v>21</v>
      </c>
      <c r="Y99">
        <v>11</v>
      </c>
      <c r="Z99">
        <v>10</v>
      </c>
      <c r="AA99">
        <v>6</v>
      </c>
      <c r="AB99">
        <v>4</v>
      </c>
      <c r="AC99">
        <v>3</v>
      </c>
      <c r="AD99">
        <v>3</v>
      </c>
      <c r="AE99">
        <v>4</v>
      </c>
      <c r="AF99">
        <v>2</v>
      </c>
      <c r="AG99">
        <v>4</v>
      </c>
      <c r="AH99">
        <v>5</v>
      </c>
      <c r="AI99">
        <v>5</v>
      </c>
      <c r="AJ99">
        <v>4</v>
      </c>
      <c r="AK99">
        <v>2</v>
      </c>
      <c r="AL99">
        <v>3</v>
      </c>
      <c r="AM99">
        <v>4</v>
      </c>
      <c r="AN99">
        <v>2</v>
      </c>
      <c r="AO99">
        <v>2</v>
      </c>
      <c r="AP99">
        <v>2</v>
      </c>
      <c r="AQ99">
        <v>2</v>
      </c>
      <c r="AR99" s="61">
        <v>40.361743339999997</v>
      </c>
      <c r="AS99" s="61">
        <v>107.75817290000001</v>
      </c>
      <c r="AT99">
        <v>1220</v>
      </c>
      <c r="AU99">
        <v>1960</v>
      </c>
      <c r="AV99">
        <v>1</v>
      </c>
      <c r="AW99" s="61">
        <v>47.786799999999999</v>
      </c>
    </row>
    <row r="100" spans="1:49" x14ac:dyDescent="0.3">
      <c r="A100">
        <v>13</v>
      </c>
      <c r="B100">
        <v>2</v>
      </c>
      <c r="C100" t="s">
        <v>52</v>
      </c>
      <c r="D100">
        <v>2</v>
      </c>
      <c r="E100" t="s">
        <v>48</v>
      </c>
      <c r="F100" t="s">
        <v>47</v>
      </c>
      <c r="G100" s="61">
        <v>31.45143839</v>
      </c>
      <c r="H100">
        <v>84</v>
      </c>
      <c r="I100" t="s">
        <v>44</v>
      </c>
      <c r="J100" t="s">
        <v>192</v>
      </c>
      <c r="K100">
        <v>285</v>
      </c>
      <c r="L100">
        <v>60</v>
      </c>
      <c r="M100">
        <v>80</v>
      </c>
      <c r="N100">
        <v>115</v>
      </c>
      <c r="O100">
        <v>117</v>
      </c>
      <c r="P100">
        <v>60</v>
      </c>
      <c r="Q100" t="s">
        <v>44</v>
      </c>
      <c r="R100">
        <v>3</v>
      </c>
      <c r="S100" t="s">
        <v>43</v>
      </c>
      <c r="T100" t="s">
        <v>44</v>
      </c>
      <c r="U100">
        <v>3</v>
      </c>
      <c r="V100" t="s">
        <v>45</v>
      </c>
      <c r="W100">
        <v>36</v>
      </c>
      <c r="X100">
        <v>21</v>
      </c>
      <c r="Y100">
        <v>11</v>
      </c>
      <c r="Z100">
        <v>10</v>
      </c>
      <c r="AA100">
        <v>6</v>
      </c>
      <c r="AB100">
        <v>4</v>
      </c>
      <c r="AC100">
        <v>3</v>
      </c>
      <c r="AD100">
        <v>3</v>
      </c>
      <c r="AE100">
        <v>4</v>
      </c>
      <c r="AF100">
        <v>2</v>
      </c>
      <c r="AG100">
        <v>4</v>
      </c>
      <c r="AH100">
        <v>5</v>
      </c>
      <c r="AI100">
        <v>5</v>
      </c>
      <c r="AJ100">
        <v>4</v>
      </c>
      <c r="AK100">
        <v>2</v>
      </c>
      <c r="AL100">
        <v>3</v>
      </c>
      <c r="AM100">
        <v>4</v>
      </c>
      <c r="AN100">
        <v>2</v>
      </c>
      <c r="AO100">
        <v>2</v>
      </c>
      <c r="AP100">
        <v>2</v>
      </c>
      <c r="AQ100">
        <v>2</v>
      </c>
      <c r="AR100" s="61">
        <v>165.03049709999999</v>
      </c>
      <c r="AS100" s="61">
        <v>143.01544340000001</v>
      </c>
      <c r="AT100">
        <v>880</v>
      </c>
      <c r="AU100">
        <v>900</v>
      </c>
      <c r="AV100">
        <v>1</v>
      </c>
      <c r="AW100" s="61">
        <v>110.37179999999999</v>
      </c>
    </row>
    <row r="101" spans="1:49" x14ac:dyDescent="0.3">
      <c r="A101">
        <v>13</v>
      </c>
      <c r="B101">
        <v>2</v>
      </c>
      <c r="C101" t="s">
        <v>52</v>
      </c>
      <c r="D101">
        <v>2</v>
      </c>
      <c r="E101" t="s">
        <v>41</v>
      </c>
      <c r="F101" t="s">
        <v>42</v>
      </c>
      <c r="G101" s="61">
        <v>43.142743410000001</v>
      </c>
      <c r="H101">
        <v>129</v>
      </c>
      <c r="I101" t="s">
        <v>43</v>
      </c>
      <c r="J101">
        <v>260</v>
      </c>
      <c r="K101" t="s">
        <v>192</v>
      </c>
      <c r="L101">
        <v>75</v>
      </c>
      <c r="M101" t="s">
        <v>192</v>
      </c>
      <c r="N101">
        <v>97</v>
      </c>
      <c r="O101">
        <v>85</v>
      </c>
      <c r="P101">
        <v>40</v>
      </c>
      <c r="Q101" t="s">
        <v>44</v>
      </c>
      <c r="R101">
        <v>4</v>
      </c>
      <c r="S101" t="s">
        <v>43</v>
      </c>
      <c r="T101" t="s">
        <v>44</v>
      </c>
      <c r="U101">
        <v>4</v>
      </c>
      <c r="V101" t="s">
        <v>45</v>
      </c>
      <c r="W101">
        <v>36</v>
      </c>
      <c r="X101">
        <v>21</v>
      </c>
      <c r="Y101">
        <v>11</v>
      </c>
      <c r="Z101">
        <v>10</v>
      </c>
      <c r="AA101">
        <v>6</v>
      </c>
      <c r="AB101">
        <v>4</v>
      </c>
      <c r="AC101">
        <v>3</v>
      </c>
      <c r="AD101">
        <v>3</v>
      </c>
      <c r="AE101">
        <v>4</v>
      </c>
      <c r="AF101">
        <v>2</v>
      </c>
      <c r="AG101">
        <v>4</v>
      </c>
      <c r="AH101">
        <v>5</v>
      </c>
      <c r="AI101">
        <v>5</v>
      </c>
      <c r="AJ101">
        <v>4</v>
      </c>
      <c r="AK101">
        <v>2</v>
      </c>
      <c r="AL101">
        <v>3</v>
      </c>
      <c r="AM101">
        <v>4</v>
      </c>
      <c r="AN101">
        <v>2</v>
      </c>
      <c r="AO101">
        <v>2</v>
      </c>
      <c r="AP101">
        <v>2</v>
      </c>
      <c r="AQ101">
        <v>2</v>
      </c>
      <c r="AR101" s="61">
        <v>38.400174839999998</v>
      </c>
      <c r="AS101" s="61">
        <v>26.426438950000001</v>
      </c>
    </row>
    <row r="102" spans="1:49" x14ac:dyDescent="0.3">
      <c r="A102">
        <v>13</v>
      </c>
      <c r="B102">
        <v>2</v>
      </c>
      <c r="C102" t="s">
        <v>52</v>
      </c>
      <c r="D102">
        <v>2</v>
      </c>
      <c r="E102" t="s">
        <v>46</v>
      </c>
      <c r="F102" t="s">
        <v>47</v>
      </c>
      <c r="G102" s="61">
        <v>48.988070739999998</v>
      </c>
      <c r="H102">
        <v>129</v>
      </c>
      <c r="I102" t="s">
        <v>43</v>
      </c>
      <c r="J102" t="s">
        <v>192</v>
      </c>
      <c r="K102">
        <v>360</v>
      </c>
      <c r="L102">
        <v>235</v>
      </c>
      <c r="M102">
        <v>205</v>
      </c>
      <c r="N102">
        <v>358</v>
      </c>
      <c r="O102">
        <v>195</v>
      </c>
      <c r="P102">
        <v>35</v>
      </c>
      <c r="Q102" t="s">
        <v>44</v>
      </c>
      <c r="R102">
        <v>5</v>
      </c>
      <c r="S102" t="s">
        <v>43</v>
      </c>
      <c r="T102" t="s">
        <v>44</v>
      </c>
      <c r="U102">
        <v>5</v>
      </c>
      <c r="V102" t="s">
        <v>45</v>
      </c>
      <c r="W102">
        <v>36</v>
      </c>
      <c r="X102">
        <v>21</v>
      </c>
      <c r="Y102">
        <v>11</v>
      </c>
      <c r="Z102">
        <v>10</v>
      </c>
      <c r="AA102">
        <v>6</v>
      </c>
      <c r="AB102">
        <v>4</v>
      </c>
      <c r="AC102">
        <v>3</v>
      </c>
      <c r="AD102">
        <v>3</v>
      </c>
      <c r="AE102">
        <v>4</v>
      </c>
      <c r="AF102">
        <v>2</v>
      </c>
      <c r="AG102">
        <v>4</v>
      </c>
      <c r="AH102">
        <v>5</v>
      </c>
      <c r="AI102">
        <v>5</v>
      </c>
      <c r="AJ102">
        <v>4</v>
      </c>
      <c r="AK102">
        <v>2</v>
      </c>
      <c r="AL102">
        <v>3</v>
      </c>
      <c r="AM102">
        <v>4</v>
      </c>
      <c r="AN102">
        <v>2</v>
      </c>
      <c r="AO102">
        <v>2</v>
      </c>
      <c r="AP102">
        <v>2</v>
      </c>
      <c r="AQ102">
        <v>2</v>
      </c>
      <c r="AR102" s="61">
        <v>40.361743339999997</v>
      </c>
      <c r="AS102" s="61">
        <v>107.75817290000001</v>
      </c>
    </row>
    <row r="103" spans="1:49" x14ac:dyDescent="0.3">
      <c r="A103">
        <v>13</v>
      </c>
      <c r="B103">
        <v>2</v>
      </c>
      <c r="C103" t="s">
        <v>52</v>
      </c>
      <c r="D103">
        <v>2</v>
      </c>
      <c r="E103" t="s">
        <v>48</v>
      </c>
      <c r="F103" t="s">
        <v>42</v>
      </c>
      <c r="G103" s="61">
        <v>79.018075179999997</v>
      </c>
      <c r="H103">
        <v>180</v>
      </c>
      <c r="I103" t="s">
        <v>44</v>
      </c>
      <c r="J103">
        <v>265</v>
      </c>
      <c r="K103" t="s">
        <v>192</v>
      </c>
      <c r="L103">
        <v>55</v>
      </c>
      <c r="M103" t="s">
        <v>192</v>
      </c>
      <c r="N103">
        <v>115</v>
      </c>
      <c r="O103">
        <v>117</v>
      </c>
      <c r="P103">
        <v>30</v>
      </c>
      <c r="Q103" t="s">
        <v>44</v>
      </c>
      <c r="R103">
        <v>6</v>
      </c>
      <c r="S103" t="s">
        <v>43</v>
      </c>
      <c r="T103" t="s">
        <v>44</v>
      </c>
      <c r="U103">
        <v>6</v>
      </c>
      <c r="V103" t="s">
        <v>45</v>
      </c>
      <c r="W103">
        <v>36</v>
      </c>
      <c r="X103">
        <v>21</v>
      </c>
      <c r="Y103">
        <v>11</v>
      </c>
      <c r="Z103">
        <v>10</v>
      </c>
      <c r="AA103">
        <v>6</v>
      </c>
      <c r="AB103">
        <v>4</v>
      </c>
      <c r="AC103">
        <v>3</v>
      </c>
      <c r="AD103">
        <v>3</v>
      </c>
      <c r="AE103">
        <v>4</v>
      </c>
      <c r="AF103">
        <v>2</v>
      </c>
      <c r="AG103">
        <v>4</v>
      </c>
      <c r="AH103">
        <v>5</v>
      </c>
      <c r="AI103">
        <v>5</v>
      </c>
      <c r="AJ103">
        <v>4</v>
      </c>
      <c r="AK103">
        <v>2</v>
      </c>
      <c r="AL103">
        <v>3</v>
      </c>
      <c r="AM103">
        <v>4</v>
      </c>
      <c r="AN103">
        <v>2</v>
      </c>
      <c r="AO103">
        <v>2</v>
      </c>
      <c r="AP103">
        <v>2</v>
      </c>
      <c r="AQ103">
        <v>2</v>
      </c>
      <c r="AR103" s="61">
        <v>165.03049709999999</v>
      </c>
      <c r="AS103" s="61">
        <v>143.01544340000001</v>
      </c>
      <c r="AT103">
        <v>1275</v>
      </c>
      <c r="AU103">
        <v>880</v>
      </c>
      <c r="AV103">
        <v>1</v>
      </c>
      <c r="AW103" s="61">
        <v>24.627600000000001</v>
      </c>
    </row>
    <row r="104" spans="1:49" x14ac:dyDescent="0.3">
      <c r="A104">
        <v>13</v>
      </c>
      <c r="B104">
        <v>1</v>
      </c>
      <c r="C104" t="s">
        <v>52</v>
      </c>
      <c r="D104">
        <v>2</v>
      </c>
      <c r="E104" t="s">
        <v>49</v>
      </c>
      <c r="F104" t="s">
        <v>42</v>
      </c>
      <c r="G104" s="61">
        <v>56.715095429999998</v>
      </c>
      <c r="H104">
        <v>153</v>
      </c>
      <c r="I104" t="s">
        <v>43</v>
      </c>
      <c r="J104">
        <v>50</v>
      </c>
      <c r="K104" t="s">
        <v>192</v>
      </c>
      <c r="L104">
        <v>135</v>
      </c>
      <c r="M104" t="s">
        <v>192</v>
      </c>
      <c r="N104">
        <v>346</v>
      </c>
      <c r="O104">
        <v>179</v>
      </c>
      <c r="P104">
        <v>30</v>
      </c>
      <c r="Q104" t="s">
        <v>44</v>
      </c>
      <c r="R104">
        <v>7</v>
      </c>
      <c r="S104" t="s">
        <v>43</v>
      </c>
      <c r="T104" t="s">
        <v>44</v>
      </c>
      <c r="U104">
        <v>1</v>
      </c>
      <c r="V104" t="s">
        <v>45</v>
      </c>
      <c r="W104">
        <v>36</v>
      </c>
      <c r="X104">
        <v>21</v>
      </c>
      <c r="Y104">
        <v>11</v>
      </c>
      <c r="Z104">
        <v>10</v>
      </c>
      <c r="AA104">
        <v>6</v>
      </c>
      <c r="AB104">
        <v>4</v>
      </c>
      <c r="AC104">
        <v>3</v>
      </c>
      <c r="AD104">
        <v>3</v>
      </c>
      <c r="AE104">
        <v>4</v>
      </c>
      <c r="AF104">
        <v>2</v>
      </c>
      <c r="AG104">
        <v>4</v>
      </c>
      <c r="AH104">
        <v>5</v>
      </c>
      <c r="AI104">
        <v>5</v>
      </c>
      <c r="AJ104">
        <v>4</v>
      </c>
      <c r="AK104">
        <v>2</v>
      </c>
      <c r="AL104">
        <v>3</v>
      </c>
      <c r="AM104">
        <v>4</v>
      </c>
      <c r="AN104">
        <v>2</v>
      </c>
      <c r="AO104">
        <v>2</v>
      </c>
      <c r="AP104">
        <v>2</v>
      </c>
      <c r="AQ104">
        <v>2</v>
      </c>
      <c r="AR104" s="61" t="s">
        <v>192</v>
      </c>
      <c r="AS104" s="61">
        <v>35.705366900000001</v>
      </c>
    </row>
    <row r="105" spans="1:49" x14ac:dyDescent="0.3">
      <c r="A105">
        <v>13</v>
      </c>
      <c r="B105">
        <v>1</v>
      </c>
      <c r="C105" t="s">
        <v>52</v>
      </c>
      <c r="D105">
        <v>2</v>
      </c>
      <c r="E105" t="s">
        <v>50</v>
      </c>
      <c r="F105" t="s">
        <v>47</v>
      </c>
      <c r="G105" s="61">
        <v>54.514394850000002</v>
      </c>
      <c r="H105">
        <v>180</v>
      </c>
      <c r="I105" t="s">
        <v>44</v>
      </c>
      <c r="J105" t="s">
        <v>192</v>
      </c>
      <c r="K105">
        <v>140</v>
      </c>
      <c r="L105">
        <v>330</v>
      </c>
      <c r="M105">
        <v>290</v>
      </c>
      <c r="N105">
        <v>143</v>
      </c>
      <c r="O105">
        <v>315</v>
      </c>
      <c r="P105">
        <v>15</v>
      </c>
      <c r="Q105" t="s">
        <v>44</v>
      </c>
      <c r="R105">
        <v>8</v>
      </c>
      <c r="S105" t="s">
        <v>43</v>
      </c>
      <c r="T105" t="s">
        <v>44</v>
      </c>
      <c r="U105">
        <v>2</v>
      </c>
      <c r="V105" t="s">
        <v>45</v>
      </c>
      <c r="W105">
        <v>36</v>
      </c>
      <c r="X105">
        <v>21</v>
      </c>
      <c r="Y105">
        <v>11</v>
      </c>
      <c r="Z105">
        <v>10</v>
      </c>
      <c r="AA105">
        <v>6</v>
      </c>
      <c r="AB105">
        <v>4</v>
      </c>
      <c r="AC105">
        <v>3</v>
      </c>
      <c r="AD105">
        <v>3</v>
      </c>
      <c r="AE105">
        <v>4</v>
      </c>
      <c r="AF105">
        <v>2</v>
      </c>
      <c r="AG105">
        <v>4</v>
      </c>
      <c r="AH105">
        <v>5</v>
      </c>
      <c r="AI105">
        <v>5</v>
      </c>
      <c r="AJ105">
        <v>4</v>
      </c>
      <c r="AK105">
        <v>2</v>
      </c>
      <c r="AL105">
        <v>3</v>
      </c>
      <c r="AM105">
        <v>4</v>
      </c>
      <c r="AN105">
        <v>2</v>
      </c>
      <c r="AO105">
        <v>2</v>
      </c>
      <c r="AP105">
        <v>2</v>
      </c>
      <c r="AQ105">
        <v>2</v>
      </c>
      <c r="AR105" s="61" t="s">
        <v>192</v>
      </c>
      <c r="AS105" s="61">
        <v>39.080954239999997</v>
      </c>
    </row>
    <row r="106" spans="1:49" x14ac:dyDescent="0.3">
      <c r="A106">
        <v>13</v>
      </c>
      <c r="B106">
        <v>1</v>
      </c>
      <c r="C106" t="s">
        <v>52</v>
      </c>
      <c r="D106">
        <v>2</v>
      </c>
      <c r="E106" t="s">
        <v>51</v>
      </c>
      <c r="F106" t="s">
        <v>42</v>
      </c>
      <c r="G106" s="61">
        <v>34.311180579999998</v>
      </c>
      <c r="H106">
        <v>79</v>
      </c>
      <c r="I106" t="s">
        <v>43</v>
      </c>
      <c r="J106">
        <v>285</v>
      </c>
      <c r="K106" t="s">
        <v>192</v>
      </c>
      <c r="L106">
        <v>160</v>
      </c>
      <c r="M106" t="s">
        <v>192</v>
      </c>
      <c r="N106">
        <v>302</v>
      </c>
      <c r="O106">
        <v>119</v>
      </c>
      <c r="P106">
        <v>15</v>
      </c>
      <c r="Q106" t="s">
        <v>44</v>
      </c>
      <c r="R106">
        <v>9</v>
      </c>
      <c r="S106" t="s">
        <v>43</v>
      </c>
      <c r="T106" t="s">
        <v>44</v>
      </c>
      <c r="U106">
        <v>3</v>
      </c>
      <c r="V106" t="s">
        <v>45</v>
      </c>
      <c r="W106">
        <v>36</v>
      </c>
      <c r="X106">
        <v>21</v>
      </c>
      <c r="Y106">
        <v>11</v>
      </c>
      <c r="Z106">
        <v>10</v>
      </c>
      <c r="AA106">
        <v>6</v>
      </c>
      <c r="AB106">
        <v>4</v>
      </c>
      <c r="AC106">
        <v>3</v>
      </c>
      <c r="AD106">
        <v>3</v>
      </c>
      <c r="AE106">
        <v>4</v>
      </c>
      <c r="AF106">
        <v>2</v>
      </c>
      <c r="AG106">
        <v>4</v>
      </c>
      <c r="AH106">
        <v>5</v>
      </c>
      <c r="AI106">
        <v>5</v>
      </c>
      <c r="AJ106">
        <v>4</v>
      </c>
      <c r="AK106">
        <v>2</v>
      </c>
      <c r="AL106">
        <v>3</v>
      </c>
      <c r="AM106">
        <v>4</v>
      </c>
      <c r="AN106">
        <v>2</v>
      </c>
      <c r="AO106">
        <v>2</v>
      </c>
      <c r="AP106">
        <v>2</v>
      </c>
      <c r="AQ106">
        <v>2</v>
      </c>
      <c r="AR106" s="61" t="s">
        <v>192</v>
      </c>
      <c r="AS106" s="61">
        <v>40.361743339999997</v>
      </c>
    </row>
    <row r="107" spans="1:49" x14ac:dyDescent="0.3">
      <c r="A107">
        <v>13</v>
      </c>
      <c r="B107">
        <v>1</v>
      </c>
      <c r="C107" t="s">
        <v>52</v>
      </c>
      <c r="D107">
        <v>2</v>
      </c>
      <c r="E107" t="s">
        <v>49</v>
      </c>
      <c r="F107" t="s">
        <v>47</v>
      </c>
      <c r="G107" s="61">
        <v>26.835282930000002</v>
      </c>
      <c r="H107">
        <v>90</v>
      </c>
      <c r="I107" t="s">
        <v>43</v>
      </c>
      <c r="J107" t="s">
        <v>192</v>
      </c>
      <c r="K107">
        <v>305</v>
      </c>
      <c r="L107">
        <v>165</v>
      </c>
      <c r="M107">
        <v>205</v>
      </c>
      <c r="N107">
        <v>346</v>
      </c>
      <c r="O107">
        <v>179</v>
      </c>
      <c r="P107">
        <v>5</v>
      </c>
      <c r="Q107" t="s">
        <v>44</v>
      </c>
      <c r="R107">
        <v>10</v>
      </c>
      <c r="S107" t="s">
        <v>43</v>
      </c>
      <c r="T107" t="s">
        <v>44</v>
      </c>
      <c r="U107">
        <v>4</v>
      </c>
      <c r="V107" t="s">
        <v>45</v>
      </c>
      <c r="W107">
        <v>36</v>
      </c>
      <c r="X107">
        <v>21</v>
      </c>
      <c r="Y107">
        <v>11</v>
      </c>
      <c r="Z107">
        <v>10</v>
      </c>
      <c r="AA107">
        <v>6</v>
      </c>
      <c r="AB107">
        <v>4</v>
      </c>
      <c r="AC107">
        <v>3</v>
      </c>
      <c r="AD107">
        <v>3</v>
      </c>
      <c r="AE107">
        <v>4</v>
      </c>
      <c r="AF107">
        <v>2</v>
      </c>
      <c r="AG107">
        <v>4</v>
      </c>
      <c r="AH107">
        <v>5</v>
      </c>
      <c r="AI107">
        <v>5</v>
      </c>
      <c r="AJ107">
        <v>4</v>
      </c>
      <c r="AK107">
        <v>2</v>
      </c>
      <c r="AL107">
        <v>3</v>
      </c>
      <c r="AM107">
        <v>4</v>
      </c>
      <c r="AN107">
        <v>2</v>
      </c>
      <c r="AO107">
        <v>2</v>
      </c>
      <c r="AP107">
        <v>2</v>
      </c>
      <c r="AQ107">
        <v>2</v>
      </c>
      <c r="AR107" s="61" t="s">
        <v>192</v>
      </c>
      <c r="AS107" s="61">
        <v>35.705366900000001</v>
      </c>
    </row>
    <row r="108" spans="1:49" x14ac:dyDescent="0.3">
      <c r="A108">
        <v>13</v>
      </c>
      <c r="B108">
        <v>1</v>
      </c>
      <c r="C108" t="s">
        <v>52</v>
      </c>
      <c r="D108">
        <v>2</v>
      </c>
      <c r="E108" t="s">
        <v>50</v>
      </c>
      <c r="F108" t="s">
        <v>42</v>
      </c>
      <c r="G108" s="61">
        <v>43.60739761</v>
      </c>
      <c r="H108">
        <v>116</v>
      </c>
      <c r="I108" t="s">
        <v>43</v>
      </c>
      <c r="J108">
        <v>145</v>
      </c>
      <c r="K108" t="s">
        <v>192</v>
      </c>
      <c r="L108">
        <v>10</v>
      </c>
      <c r="M108" t="s">
        <v>192</v>
      </c>
      <c r="N108">
        <v>143</v>
      </c>
      <c r="O108">
        <v>315</v>
      </c>
      <c r="P108">
        <v>50</v>
      </c>
      <c r="Q108" t="s">
        <v>43</v>
      </c>
      <c r="R108">
        <v>11</v>
      </c>
      <c r="S108" t="s">
        <v>43</v>
      </c>
      <c r="T108" t="s">
        <v>44</v>
      </c>
      <c r="U108">
        <v>5</v>
      </c>
      <c r="V108" t="s">
        <v>45</v>
      </c>
      <c r="W108">
        <v>36</v>
      </c>
      <c r="X108">
        <v>21</v>
      </c>
      <c r="Y108">
        <v>11</v>
      </c>
      <c r="Z108">
        <v>10</v>
      </c>
      <c r="AA108">
        <v>6</v>
      </c>
      <c r="AB108">
        <v>4</v>
      </c>
      <c r="AC108">
        <v>3</v>
      </c>
      <c r="AD108">
        <v>3</v>
      </c>
      <c r="AE108">
        <v>4</v>
      </c>
      <c r="AF108">
        <v>2</v>
      </c>
      <c r="AG108">
        <v>4</v>
      </c>
      <c r="AH108">
        <v>5</v>
      </c>
      <c r="AI108">
        <v>5</v>
      </c>
      <c r="AJ108">
        <v>4</v>
      </c>
      <c r="AK108">
        <v>2</v>
      </c>
      <c r="AL108">
        <v>3</v>
      </c>
      <c r="AM108">
        <v>4</v>
      </c>
      <c r="AN108">
        <v>2</v>
      </c>
      <c r="AO108">
        <v>2</v>
      </c>
      <c r="AP108">
        <v>2</v>
      </c>
      <c r="AQ108">
        <v>2</v>
      </c>
      <c r="AR108" s="61" t="s">
        <v>192</v>
      </c>
      <c r="AS108" s="61">
        <v>39.080954239999997</v>
      </c>
    </row>
    <row r="109" spans="1:49" x14ac:dyDescent="0.3">
      <c r="A109">
        <v>13</v>
      </c>
      <c r="B109">
        <v>1</v>
      </c>
      <c r="C109" t="s">
        <v>52</v>
      </c>
      <c r="D109">
        <v>2</v>
      </c>
      <c r="E109" t="s">
        <v>51</v>
      </c>
      <c r="F109" t="s">
        <v>47</v>
      </c>
      <c r="G109" s="61">
        <v>34.933202229999999</v>
      </c>
      <c r="H109">
        <v>71</v>
      </c>
      <c r="I109" t="s">
        <v>43</v>
      </c>
      <c r="J109" t="s">
        <v>192</v>
      </c>
      <c r="K109">
        <v>280</v>
      </c>
      <c r="L109">
        <v>100</v>
      </c>
      <c r="M109">
        <v>120</v>
      </c>
      <c r="N109">
        <v>302</v>
      </c>
      <c r="O109">
        <v>119</v>
      </c>
      <c r="P109">
        <v>15</v>
      </c>
      <c r="Q109" t="s">
        <v>44</v>
      </c>
      <c r="R109">
        <v>12</v>
      </c>
      <c r="S109" t="s">
        <v>43</v>
      </c>
      <c r="T109" t="s">
        <v>44</v>
      </c>
      <c r="U109">
        <v>6</v>
      </c>
      <c r="V109" t="s">
        <v>45</v>
      </c>
      <c r="W109">
        <v>36</v>
      </c>
      <c r="X109">
        <v>21</v>
      </c>
      <c r="Y109">
        <v>11</v>
      </c>
      <c r="Z109">
        <v>10</v>
      </c>
      <c r="AA109">
        <v>6</v>
      </c>
      <c r="AB109">
        <v>4</v>
      </c>
      <c r="AC109">
        <v>3</v>
      </c>
      <c r="AD109">
        <v>3</v>
      </c>
      <c r="AE109">
        <v>4</v>
      </c>
      <c r="AF109">
        <v>2</v>
      </c>
      <c r="AG109">
        <v>4</v>
      </c>
      <c r="AH109">
        <v>5</v>
      </c>
      <c r="AI109">
        <v>5</v>
      </c>
      <c r="AJ109">
        <v>4</v>
      </c>
      <c r="AK109">
        <v>2</v>
      </c>
      <c r="AL109">
        <v>3</v>
      </c>
      <c r="AM109">
        <v>4</v>
      </c>
      <c r="AN109">
        <v>2</v>
      </c>
      <c r="AO109">
        <v>2</v>
      </c>
      <c r="AP109">
        <v>2</v>
      </c>
      <c r="AQ109">
        <v>2</v>
      </c>
      <c r="AR109" s="61" t="s">
        <v>192</v>
      </c>
      <c r="AS109" s="61">
        <v>40.361743339999997</v>
      </c>
    </row>
    <row r="110" spans="1:49" x14ac:dyDescent="0.3">
      <c r="A110">
        <v>14</v>
      </c>
      <c r="B110">
        <v>1</v>
      </c>
      <c r="C110" t="s">
        <v>40</v>
      </c>
      <c r="D110">
        <v>1</v>
      </c>
      <c r="E110" t="s">
        <v>49</v>
      </c>
      <c r="F110" t="s">
        <v>47</v>
      </c>
      <c r="G110" s="61">
        <v>23.57232887</v>
      </c>
      <c r="H110">
        <v>69</v>
      </c>
      <c r="I110" t="s">
        <v>43</v>
      </c>
      <c r="J110" t="s">
        <v>192</v>
      </c>
      <c r="K110">
        <v>345</v>
      </c>
      <c r="L110">
        <v>170</v>
      </c>
      <c r="M110">
        <v>195</v>
      </c>
      <c r="N110">
        <v>346</v>
      </c>
      <c r="O110">
        <v>179</v>
      </c>
      <c r="P110">
        <v>40</v>
      </c>
      <c r="Q110" t="s">
        <v>44</v>
      </c>
      <c r="R110">
        <v>1</v>
      </c>
      <c r="S110" t="s">
        <v>43</v>
      </c>
      <c r="T110" t="s">
        <v>44</v>
      </c>
      <c r="U110">
        <v>1</v>
      </c>
      <c r="V110" t="s">
        <v>45</v>
      </c>
      <c r="W110">
        <v>27</v>
      </c>
      <c r="X110">
        <v>8</v>
      </c>
      <c r="Y110">
        <v>2</v>
      </c>
      <c r="Z110">
        <v>6</v>
      </c>
      <c r="AA110">
        <v>15</v>
      </c>
      <c r="AB110">
        <v>5</v>
      </c>
      <c r="AC110">
        <v>2</v>
      </c>
      <c r="AD110">
        <v>3</v>
      </c>
      <c r="AE110">
        <v>4</v>
      </c>
      <c r="AF110">
        <v>5</v>
      </c>
      <c r="AG110">
        <v>4</v>
      </c>
      <c r="AH110">
        <v>5</v>
      </c>
      <c r="AI110">
        <v>5</v>
      </c>
      <c r="AJ110">
        <v>4</v>
      </c>
      <c r="AK110">
        <v>4</v>
      </c>
      <c r="AL110">
        <v>2</v>
      </c>
      <c r="AM110">
        <v>4</v>
      </c>
      <c r="AN110">
        <v>4</v>
      </c>
      <c r="AO110">
        <v>4</v>
      </c>
      <c r="AP110">
        <v>2</v>
      </c>
      <c r="AQ110">
        <v>2</v>
      </c>
      <c r="AR110" s="61" t="s">
        <v>192</v>
      </c>
      <c r="AS110" s="61">
        <v>35.705366900000001</v>
      </c>
    </row>
    <row r="111" spans="1:49" x14ac:dyDescent="0.3">
      <c r="A111">
        <v>14</v>
      </c>
      <c r="B111">
        <v>1</v>
      </c>
      <c r="C111" t="s">
        <v>40</v>
      </c>
      <c r="D111">
        <v>1</v>
      </c>
      <c r="E111" t="s">
        <v>50</v>
      </c>
      <c r="F111" t="s">
        <v>42</v>
      </c>
      <c r="G111" s="61">
        <v>20.932710140000001</v>
      </c>
      <c r="H111">
        <v>51</v>
      </c>
      <c r="I111" t="s">
        <v>43</v>
      </c>
      <c r="J111">
        <v>125</v>
      </c>
      <c r="K111" t="s">
        <v>192</v>
      </c>
      <c r="L111">
        <v>310</v>
      </c>
      <c r="M111" t="s">
        <v>192</v>
      </c>
      <c r="N111">
        <v>143</v>
      </c>
      <c r="O111">
        <v>315</v>
      </c>
      <c r="P111">
        <v>40</v>
      </c>
      <c r="Q111" t="s">
        <v>44</v>
      </c>
      <c r="R111">
        <v>2</v>
      </c>
      <c r="S111" t="s">
        <v>43</v>
      </c>
      <c r="T111" t="s">
        <v>44</v>
      </c>
      <c r="U111">
        <v>2</v>
      </c>
      <c r="V111" t="s">
        <v>45</v>
      </c>
      <c r="W111">
        <v>27</v>
      </c>
      <c r="X111">
        <v>8</v>
      </c>
      <c r="Y111">
        <v>2</v>
      </c>
      <c r="Z111">
        <v>6</v>
      </c>
      <c r="AA111">
        <v>15</v>
      </c>
      <c r="AB111">
        <v>5</v>
      </c>
      <c r="AC111">
        <v>2</v>
      </c>
      <c r="AD111">
        <v>3</v>
      </c>
      <c r="AE111">
        <v>4</v>
      </c>
      <c r="AF111">
        <v>5</v>
      </c>
      <c r="AG111">
        <v>4</v>
      </c>
      <c r="AH111">
        <v>5</v>
      </c>
      <c r="AI111">
        <v>5</v>
      </c>
      <c r="AJ111">
        <v>4</v>
      </c>
      <c r="AK111">
        <v>4</v>
      </c>
      <c r="AL111">
        <v>2</v>
      </c>
      <c r="AM111">
        <v>4</v>
      </c>
      <c r="AN111">
        <v>4</v>
      </c>
      <c r="AO111">
        <v>4</v>
      </c>
      <c r="AP111">
        <v>2</v>
      </c>
      <c r="AQ111">
        <v>2</v>
      </c>
      <c r="AR111" s="61" t="s">
        <v>192</v>
      </c>
      <c r="AS111" s="61">
        <v>39.080954239999997</v>
      </c>
    </row>
    <row r="112" spans="1:49" x14ac:dyDescent="0.3">
      <c r="A112">
        <v>14</v>
      </c>
      <c r="B112">
        <v>1</v>
      </c>
      <c r="C112" t="s">
        <v>40</v>
      </c>
      <c r="D112">
        <v>1</v>
      </c>
      <c r="E112" t="s">
        <v>51</v>
      </c>
      <c r="F112" t="s">
        <v>47</v>
      </c>
      <c r="G112" s="61">
        <v>23.812881229999999</v>
      </c>
      <c r="H112">
        <v>75</v>
      </c>
      <c r="I112" t="s">
        <v>43</v>
      </c>
      <c r="J112" t="s">
        <v>192</v>
      </c>
      <c r="K112">
        <v>265</v>
      </c>
      <c r="L112">
        <v>160</v>
      </c>
      <c r="M112">
        <v>125</v>
      </c>
      <c r="N112">
        <v>302</v>
      </c>
      <c r="O112">
        <v>119</v>
      </c>
      <c r="P112">
        <v>15</v>
      </c>
      <c r="Q112" t="s">
        <v>44</v>
      </c>
      <c r="R112">
        <v>3</v>
      </c>
      <c r="S112" t="s">
        <v>43</v>
      </c>
      <c r="T112" t="s">
        <v>44</v>
      </c>
      <c r="U112">
        <v>3</v>
      </c>
      <c r="V112" t="s">
        <v>45</v>
      </c>
      <c r="W112">
        <v>27</v>
      </c>
      <c r="X112">
        <v>8</v>
      </c>
      <c r="Y112">
        <v>2</v>
      </c>
      <c r="Z112">
        <v>6</v>
      </c>
      <c r="AA112">
        <v>15</v>
      </c>
      <c r="AB112">
        <v>5</v>
      </c>
      <c r="AC112">
        <v>2</v>
      </c>
      <c r="AD112">
        <v>3</v>
      </c>
      <c r="AE112">
        <v>4</v>
      </c>
      <c r="AF112">
        <v>5</v>
      </c>
      <c r="AG112">
        <v>4</v>
      </c>
      <c r="AH112">
        <v>5</v>
      </c>
      <c r="AI112">
        <v>5</v>
      </c>
      <c r="AJ112">
        <v>4</v>
      </c>
      <c r="AK112">
        <v>4</v>
      </c>
      <c r="AL112">
        <v>2</v>
      </c>
      <c r="AM112">
        <v>4</v>
      </c>
      <c r="AN112">
        <v>4</v>
      </c>
      <c r="AO112">
        <v>4</v>
      </c>
      <c r="AP112">
        <v>2</v>
      </c>
      <c r="AQ112">
        <v>2</v>
      </c>
      <c r="AR112" s="61" t="s">
        <v>192</v>
      </c>
      <c r="AS112" s="61">
        <v>40.361743339999997</v>
      </c>
    </row>
    <row r="113" spans="1:49" x14ac:dyDescent="0.3">
      <c r="A113">
        <v>14</v>
      </c>
      <c r="B113">
        <v>1</v>
      </c>
      <c r="C113" t="s">
        <v>40</v>
      </c>
      <c r="D113">
        <v>1</v>
      </c>
      <c r="E113" t="s">
        <v>49</v>
      </c>
      <c r="F113" t="s">
        <v>42</v>
      </c>
      <c r="G113" s="61">
        <v>19.051412110000001</v>
      </c>
      <c r="H113">
        <v>50</v>
      </c>
      <c r="I113" t="s">
        <v>43</v>
      </c>
      <c r="J113">
        <v>350</v>
      </c>
      <c r="K113" t="s">
        <v>192</v>
      </c>
      <c r="L113">
        <v>160</v>
      </c>
      <c r="M113" t="s">
        <v>192</v>
      </c>
      <c r="N113">
        <v>346</v>
      </c>
      <c r="O113">
        <v>179</v>
      </c>
      <c r="P113">
        <v>0</v>
      </c>
      <c r="Q113" t="s">
        <v>44</v>
      </c>
      <c r="R113">
        <v>4</v>
      </c>
      <c r="S113" t="s">
        <v>43</v>
      </c>
      <c r="T113" t="s">
        <v>44</v>
      </c>
      <c r="U113">
        <v>4</v>
      </c>
      <c r="V113" t="s">
        <v>45</v>
      </c>
      <c r="W113">
        <v>27</v>
      </c>
      <c r="X113">
        <v>8</v>
      </c>
      <c r="Y113">
        <v>2</v>
      </c>
      <c r="Z113">
        <v>6</v>
      </c>
      <c r="AA113">
        <v>15</v>
      </c>
      <c r="AB113">
        <v>5</v>
      </c>
      <c r="AC113">
        <v>2</v>
      </c>
      <c r="AD113">
        <v>3</v>
      </c>
      <c r="AE113">
        <v>4</v>
      </c>
      <c r="AF113">
        <v>5</v>
      </c>
      <c r="AG113">
        <v>4</v>
      </c>
      <c r="AH113">
        <v>5</v>
      </c>
      <c r="AI113">
        <v>5</v>
      </c>
      <c r="AJ113">
        <v>4</v>
      </c>
      <c r="AK113">
        <v>4</v>
      </c>
      <c r="AL113">
        <v>2</v>
      </c>
      <c r="AM113">
        <v>4</v>
      </c>
      <c r="AN113">
        <v>4</v>
      </c>
      <c r="AO113">
        <v>4</v>
      </c>
      <c r="AP113">
        <v>2</v>
      </c>
      <c r="AQ113">
        <v>2</v>
      </c>
      <c r="AR113" s="61" t="s">
        <v>192</v>
      </c>
      <c r="AS113" s="61">
        <v>35.705366900000001</v>
      </c>
    </row>
    <row r="114" spans="1:49" x14ac:dyDescent="0.3">
      <c r="A114">
        <v>14</v>
      </c>
      <c r="B114">
        <v>1</v>
      </c>
      <c r="C114" t="s">
        <v>40</v>
      </c>
      <c r="D114">
        <v>1</v>
      </c>
      <c r="E114" t="s">
        <v>50</v>
      </c>
      <c r="F114" t="s">
        <v>47</v>
      </c>
      <c r="G114" s="61">
        <v>20.5646497</v>
      </c>
      <c r="H114">
        <v>58</v>
      </c>
      <c r="I114" t="s">
        <v>43</v>
      </c>
      <c r="J114" t="s">
        <v>192</v>
      </c>
      <c r="K114">
        <v>160</v>
      </c>
      <c r="L114">
        <v>310</v>
      </c>
      <c r="M114">
        <v>270</v>
      </c>
      <c r="N114">
        <v>143</v>
      </c>
      <c r="O114">
        <v>315</v>
      </c>
      <c r="P114">
        <v>40</v>
      </c>
      <c r="Q114" t="s">
        <v>44</v>
      </c>
      <c r="R114">
        <v>5</v>
      </c>
      <c r="S114" t="s">
        <v>43</v>
      </c>
      <c r="T114" t="s">
        <v>44</v>
      </c>
      <c r="U114">
        <v>5</v>
      </c>
      <c r="V114" t="s">
        <v>45</v>
      </c>
      <c r="W114">
        <v>27</v>
      </c>
      <c r="X114">
        <v>8</v>
      </c>
      <c r="Y114">
        <v>2</v>
      </c>
      <c r="Z114">
        <v>6</v>
      </c>
      <c r="AA114">
        <v>15</v>
      </c>
      <c r="AB114">
        <v>5</v>
      </c>
      <c r="AC114">
        <v>2</v>
      </c>
      <c r="AD114">
        <v>3</v>
      </c>
      <c r="AE114">
        <v>4</v>
      </c>
      <c r="AF114">
        <v>5</v>
      </c>
      <c r="AG114">
        <v>4</v>
      </c>
      <c r="AH114">
        <v>5</v>
      </c>
      <c r="AI114">
        <v>5</v>
      </c>
      <c r="AJ114">
        <v>4</v>
      </c>
      <c r="AK114">
        <v>4</v>
      </c>
      <c r="AL114">
        <v>2</v>
      </c>
      <c r="AM114">
        <v>4</v>
      </c>
      <c r="AN114">
        <v>4</v>
      </c>
      <c r="AO114">
        <v>4</v>
      </c>
      <c r="AP114">
        <v>2</v>
      </c>
      <c r="AQ114">
        <v>2</v>
      </c>
      <c r="AR114" s="61" t="s">
        <v>192</v>
      </c>
      <c r="AS114" s="61">
        <v>39.080954239999997</v>
      </c>
    </row>
    <row r="115" spans="1:49" x14ac:dyDescent="0.3">
      <c r="A115">
        <v>14</v>
      </c>
      <c r="B115">
        <v>1</v>
      </c>
      <c r="C115" t="s">
        <v>40</v>
      </c>
      <c r="D115">
        <v>1</v>
      </c>
      <c r="E115" t="s">
        <v>51</v>
      </c>
      <c r="F115" t="s">
        <v>42</v>
      </c>
      <c r="G115" s="61">
        <v>22.814008170000001</v>
      </c>
      <c r="H115">
        <v>69</v>
      </c>
      <c r="I115" t="s">
        <v>43</v>
      </c>
      <c r="J115">
        <v>280</v>
      </c>
      <c r="K115" t="s">
        <v>192</v>
      </c>
      <c r="L115">
        <v>155</v>
      </c>
      <c r="M115" t="s">
        <v>192</v>
      </c>
      <c r="N115">
        <v>302</v>
      </c>
      <c r="O115">
        <v>119</v>
      </c>
      <c r="P115">
        <v>20</v>
      </c>
      <c r="Q115" t="s">
        <v>44</v>
      </c>
      <c r="R115">
        <v>6</v>
      </c>
      <c r="S115" t="s">
        <v>43</v>
      </c>
      <c r="T115" t="s">
        <v>44</v>
      </c>
      <c r="U115">
        <v>6</v>
      </c>
      <c r="V115" t="s">
        <v>45</v>
      </c>
      <c r="W115">
        <v>27</v>
      </c>
      <c r="X115">
        <v>8</v>
      </c>
      <c r="Y115">
        <v>2</v>
      </c>
      <c r="Z115">
        <v>6</v>
      </c>
      <c r="AA115">
        <v>15</v>
      </c>
      <c r="AB115">
        <v>5</v>
      </c>
      <c r="AC115">
        <v>2</v>
      </c>
      <c r="AD115">
        <v>3</v>
      </c>
      <c r="AE115">
        <v>4</v>
      </c>
      <c r="AF115">
        <v>5</v>
      </c>
      <c r="AG115">
        <v>4</v>
      </c>
      <c r="AH115">
        <v>5</v>
      </c>
      <c r="AI115">
        <v>5</v>
      </c>
      <c r="AJ115">
        <v>4</v>
      </c>
      <c r="AK115">
        <v>4</v>
      </c>
      <c r="AL115">
        <v>2</v>
      </c>
      <c r="AM115">
        <v>4</v>
      </c>
      <c r="AN115">
        <v>4</v>
      </c>
      <c r="AO115">
        <v>4</v>
      </c>
      <c r="AP115">
        <v>2</v>
      </c>
      <c r="AQ115">
        <v>2</v>
      </c>
      <c r="AR115" s="61" t="s">
        <v>192</v>
      </c>
      <c r="AS115" s="61">
        <v>40.361743339999997</v>
      </c>
    </row>
    <row r="116" spans="1:49" x14ac:dyDescent="0.3">
      <c r="A116">
        <v>14</v>
      </c>
      <c r="B116">
        <v>2</v>
      </c>
      <c r="C116" t="s">
        <v>40</v>
      </c>
      <c r="D116">
        <v>1</v>
      </c>
      <c r="E116" t="s">
        <v>41</v>
      </c>
      <c r="F116" t="s">
        <v>42</v>
      </c>
      <c r="G116" s="61">
        <v>24.78976716</v>
      </c>
      <c r="H116">
        <v>70</v>
      </c>
      <c r="I116" t="s">
        <v>44</v>
      </c>
      <c r="J116">
        <v>210</v>
      </c>
      <c r="K116" t="s">
        <v>192</v>
      </c>
      <c r="L116">
        <v>25</v>
      </c>
      <c r="M116" t="s">
        <v>192</v>
      </c>
      <c r="N116">
        <v>97</v>
      </c>
      <c r="O116">
        <v>85</v>
      </c>
      <c r="P116">
        <v>0</v>
      </c>
      <c r="Q116" t="s">
        <v>44</v>
      </c>
      <c r="R116">
        <v>7</v>
      </c>
      <c r="S116" t="s">
        <v>43</v>
      </c>
      <c r="T116" t="s">
        <v>44</v>
      </c>
      <c r="U116">
        <v>1</v>
      </c>
      <c r="V116" t="s">
        <v>45</v>
      </c>
      <c r="W116">
        <v>27</v>
      </c>
      <c r="X116">
        <v>8</v>
      </c>
      <c r="Y116">
        <v>2</v>
      </c>
      <c r="Z116">
        <v>6</v>
      </c>
      <c r="AA116">
        <v>15</v>
      </c>
      <c r="AB116">
        <v>5</v>
      </c>
      <c r="AC116">
        <v>2</v>
      </c>
      <c r="AD116">
        <v>3</v>
      </c>
      <c r="AE116">
        <v>4</v>
      </c>
      <c r="AF116">
        <v>5</v>
      </c>
      <c r="AG116">
        <v>4</v>
      </c>
      <c r="AH116">
        <v>5</v>
      </c>
      <c r="AI116">
        <v>5</v>
      </c>
      <c r="AJ116">
        <v>4</v>
      </c>
      <c r="AK116">
        <v>4</v>
      </c>
      <c r="AL116">
        <v>2</v>
      </c>
      <c r="AM116">
        <v>4</v>
      </c>
      <c r="AN116">
        <v>4</v>
      </c>
      <c r="AO116">
        <v>4</v>
      </c>
      <c r="AP116">
        <v>2</v>
      </c>
      <c r="AQ116">
        <v>2</v>
      </c>
      <c r="AR116" s="61">
        <v>38.400174839999998</v>
      </c>
      <c r="AS116" s="61">
        <v>26.426438950000001</v>
      </c>
      <c r="AT116">
        <v>350</v>
      </c>
      <c r="AU116">
        <v>880</v>
      </c>
      <c r="AV116">
        <v>1</v>
      </c>
      <c r="AW116" s="61">
        <v>19.2194</v>
      </c>
    </row>
    <row r="117" spans="1:49" x14ac:dyDescent="0.3">
      <c r="A117">
        <v>14</v>
      </c>
      <c r="B117">
        <v>2</v>
      </c>
      <c r="C117" t="s">
        <v>40</v>
      </c>
      <c r="D117">
        <v>1</v>
      </c>
      <c r="E117" t="s">
        <v>46</v>
      </c>
      <c r="F117" t="s">
        <v>47</v>
      </c>
      <c r="G117" s="61">
        <v>52.244519029999999</v>
      </c>
      <c r="H117">
        <v>152</v>
      </c>
      <c r="I117" t="s">
        <v>43</v>
      </c>
      <c r="J117" t="s">
        <v>192</v>
      </c>
      <c r="K117">
        <v>285</v>
      </c>
      <c r="L117">
        <v>190</v>
      </c>
      <c r="M117">
        <v>195</v>
      </c>
      <c r="N117">
        <v>358</v>
      </c>
      <c r="O117">
        <v>195</v>
      </c>
      <c r="P117">
        <v>50</v>
      </c>
      <c r="Q117" t="s">
        <v>44</v>
      </c>
      <c r="R117">
        <v>8</v>
      </c>
      <c r="S117" t="s">
        <v>43</v>
      </c>
      <c r="T117" t="s">
        <v>44</v>
      </c>
      <c r="U117">
        <v>2</v>
      </c>
      <c r="V117" t="s">
        <v>45</v>
      </c>
      <c r="W117">
        <v>27</v>
      </c>
      <c r="X117">
        <v>8</v>
      </c>
      <c r="Y117">
        <v>2</v>
      </c>
      <c r="Z117">
        <v>6</v>
      </c>
      <c r="AA117">
        <v>15</v>
      </c>
      <c r="AB117">
        <v>5</v>
      </c>
      <c r="AC117">
        <v>2</v>
      </c>
      <c r="AD117">
        <v>3</v>
      </c>
      <c r="AE117">
        <v>4</v>
      </c>
      <c r="AF117">
        <v>5</v>
      </c>
      <c r="AG117">
        <v>4</v>
      </c>
      <c r="AH117">
        <v>5</v>
      </c>
      <c r="AI117">
        <v>5</v>
      </c>
      <c r="AJ117">
        <v>4</v>
      </c>
      <c r="AK117">
        <v>4</v>
      </c>
      <c r="AL117">
        <v>2</v>
      </c>
      <c r="AM117">
        <v>4</v>
      </c>
      <c r="AN117">
        <v>4</v>
      </c>
      <c r="AO117">
        <v>4</v>
      </c>
      <c r="AP117">
        <v>2</v>
      </c>
      <c r="AQ117">
        <v>2</v>
      </c>
      <c r="AR117" s="61">
        <v>40.361743339999997</v>
      </c>
      <c r="AS117" s="61">
        <v>107.75817290000001</v>
      </c>
    </row>
    <row r="118" spans="1:49" x14ac:dyDescent="0.3">
      <c r="A118">
        <v>14</v>
      </c>
      <c r="B118">
        <v>2</v>
      </c>
      <c r="C118" t="s">
        <v>40</v>
      </c>
      <c r="D118">
        <v>1</v>
      </c>
      <c r="E118" t="s">
        <v>48</v>
      </c>
      <c r="F118" t="s">
        <v>42</v>
      </c>
      <c r="G118" s="61">
        <v>19.352007669999999</v>
      </c>
      <c r="H118">
        <v>53</v>
      </c>
      <c r="I118" t="s">
        <v>44</v>
      </c>
      <c r="J118">
        <v>265</v>
      </c>
      <c r="K118" t="s">
        <v>192</v>
      </c>
      <c r="L118">
        <v>185</v>
      </c>
      <c r="M118" t="s">
        <v>192</v>
      </c>
      <c r="N118">
        <v>115</v>
      </c>
      <c r="O118">
        <v>117</v>
      </c>
      <c r="P118">
        <v>0</v>
      </c>
      <c r="Q118" t="s">
        <v>44</v>
      </c>
      <c r="R118">
        <v>9</v>
      </c>
      <c r="S118" t="s">
        <v>43</v>
      </c>
      <c r="T118" t="s">
        <v>44</v>
      </c>
      <c r="U118">
        <v>3</v>
      </c>
      <c r="V118" t="s">
        <v>45</v>
      </c>
      <c r="W118">
        <v>27</v>
      </c>
      <c r="X118">
        <v>8</v>
      </c>
      <c r="Y118">
        <v>2</v>
      </c>
      <c r="Z118">
        <v>6</v>
      </c>
      <c r="AA118">
        <v>15</v>
      </c>
      <c r="AB118">
        <v>5</v>
      </c>
      <c r="AC118">
        <v>2</v>
      </c>
      <c r="AD118">
        <v>3</v>
      </c>
      <c r="AE118">
        <v>4</v>
      </c>
      <c r="AF118">
        <v>5</v>
      </c>
      <c r="AG118">
        <v>4</v>
      </c>
      <c r="AH118">
        <v>5</v>
      </c>
      <c r="AI118">
        <v>5</v>
      </c>
      <c r="AJ118">
        <v>4</v>
      </c>
      <c r="AK118">
        <v>4</v>
      </c>
      <c r="AL118">
        <v>2</v>
      </c>
      <c r="AM118">
        <v>4</v>
      </c>
      <c r="AN118">
        <v>4</v>
      </c>
      <c r="AO118">
        <v>4</v>
      </c>
      <c r="AP118">
        <v>2</v>
      </c>
      <c r="AQ118">
        <v>2</v>
      </c>
      <c r="AR118" s="61">
        <v>165.03049709999999</v>
      </c>
      <c r="AS118" s="61">
        <v>143.01544340000001</v>
      </c>
      <c r="AT118">
        <v>1470</v>
      </c>
      <c r="AU118">
        <v>1970</v>
      </c>
      <c r="AV118">
        <v>1</v>
      </c>
      <c r="AW118" s="61">
        <v>125.57680000000001</v>
      </c>
    </row>
    <row r="119" spans="1:49" x14ac:dyDescent="0.3">
      <c r="A119">
        <v>14</v>
      </c>
      <c r="B119">
        <v>2</v>
      </c>
      <c r="C119" t="s">
        <v>40</v>
      </c>
      <c r="D119">
        <v>1</v>
      </c>
      <c r="E119" t="s">
        <v>46</v>
      </c>
      <c r="F119" t="s">
        <v>42</v>
      </c>
      <c r="G119" s="61">
        <v>44.855703249999998</v>
      </c>
      <c r="H119">
        <v>102</v>
      </c>
      <c r="I119" t="s">
        <v>43</v>
      </c>
      <c r="J119">
        <v>25</v>
      </c>
      <c r="K119" t="s">
        <v>192</v>
      </c>
      <c r="L119">
        <v>205</v>
      </c>
      <c r="M119" t="s">
        <v>192</v>
      </c>
      <c r="N119">
        <v>358</v>
      </c>
      <c r="O119">
        <v>195</v>
      </c>
      <c r="P119">
        <v>40</v>
      </c>
      <c r="Q119" t="s">
        <v>44</v>
      </c>
      <c r="R119">
        <v>10</v>
      </c>
      <c r="S119" t="s">
        <v>43</v>
      </c>
      <c r="T119" t="s">
        <v>44</v>
      </c>
      <c r="U119">
        <v>4</v>
      </c>
      <c r="V119" t="s">
        <v>45</v>
      </c>
      <c r="W119">
        <v>27</v>
      </c>
      <c r="X119">
        <v>8</v>
      </c>
      <c r="Y119">
        <v>2</v>
      </c>
      <c r="Z119">
        <v>6</v>
      </c>
      <c r="AA119">
        <v>15</v>
      </c>
      <c r="AB119">
        <v>5</v>
      </c>
      <c r="AC119">
        <v>2</v>
      </c>
      <c r="AD119">
        <v>3</v>
      </c>
      <c r="AE119">
        <v>4</v>
      </c>
      <c r="AF119">
        <v>5</v>
      </c>
      <c r="AG119">
        <v>4</v>
      </c>
      <c r="AH119">
        <v>5</v>
      </c>
      <c r="AI119">
        <v>5</v>
      </c>
      <c r="AJ119">
        <v>4</v>
      </c>
      <c r="AK119">
        <v>4</v>
      </c>
      <c r="AL119">
        <v>2</v>
      </c>
      <c r="AM119">
        <v>4</v>
      </c>
      <c r="AN119">
        <v>4</v>
      </c>
      <c r="AO119">
        <v>4</v>
      </c>
      <c r="AP119">
        <v>2</v>
      </c>
      <c r="AQ119">
        <v>2</v>
      </c>
      <c r="AR119" s="61">
        <v>40.361743339999997</v>
      </c>
      <c r="AS119" s="61">
        <v>107.75817290000001</v>
      </c>
    </row>
    <row r="120" spans="1:49" x14ac:dyDescent="0.3">
      <c r="A120">
        <v>14</v>
      </c>
      <c r="B120">
        <v>2</v>
      </c>
      <c r="C120" t="s">
        <v>40</v>
      </c>
      <c r="D120">
        <v>1</v>
      </c>
      <c r="E120" t="s">
        <v>48</v>
      </c>
      <c r="F120" t="s">
        <v>47</v>
      </c>
      <c r="G120" s="61">
        <v>80.940043259999996</v>
      </c>
      <c r="H120">
        <v>226</v>
      </c>
      <c r="I120" t="s">
        <v>43</v>
      </c>
      <c r="J120" t="s">
        <v>192</v>
      </c>
      <c r="K120">
        <v>285</v>
      </c>
      <c r="L120">
        <v>175</v>
      </c>
      <c r="M120">
        <v>105</v>
      </c>
      <c r="N120">
        <v>115</v>
      </c>
      <c r="O120">
        <v>117</v>
      </c>
      <c r="P120">
        <v>0</v>
      </c>
      <c r="Q120" t="s">
        <v>44</v>
      </c>
      <c r="R120">
        <v>11</v>
      </c>
      <c r="S120" t="s">
        <v>43</v>
      </c>
      <c r="T120" t="s">
        <v>44</v>
      </c>
      <c r="U120">
        <v>5</v>
      </c>
      <c r="V120" t="s">
        <v>45</v>
      </c>
      <c r="W120">
        <v>27</v>
      </c>
      <c r="X120">
        <v>8</v>
      </c>
      <c r="Y120">
        <v>2</v>
      </c>
      <c r="Z120">
        <v>6</v>
      </c>
      <c r="AA120">
        <v>15</v>
      </c>
      <c r="AB120">
        <v>5</v>
      </c>
      <c r="AC120">
        <v>2</v>
      </c>
      <c r="AD120">
        <v>3</v>
      </c>
      <c r="AE120">
        <v>4</v>
      </c>
      <c r="AF120">
        <v>5</v>
      </c>
      <c r="AG120">
        <v>4</v>
      </c>
      <c r="AH120">
        <v>5</v>
      </c>
      <c r="AI120">
        <v>5</v>
      </c>
      <c r="AJ120">
        <v>4</v>
      </c>
      <c r="AK120">
        <v>4</v>
      </c>
      <c r="AL120">
        <v>2</v>
      </c>
      <c r="AM120">
        <v>4</v>
      </c>
      <c r="AN120">
        <v>4</v>
      </c>
      <c r="AO120">
        <v>4</v>
      </c>
      <c r="AP120">
        <v>2</v>
      </c>
      <c r="AQ120">
        <v>2</v>
      </c>
      <c r="AR120" s="61">
        <v>165.03049709999999</v>
      </c>
      <c r="AS120" s="61">
        <v>143.01544340000001</v>
      </c>
    </row>
    <row r="121" spans="1:49" x14ac:dyDescent="0.3">
      <c r="A121">
        <v>14</v>
      </c>
      <c r="B121">
        <v>2</v>
      </c>
      <c r="C121" t="s">
        <v>40</v>
      </c>
      <c r="D121">
        <v>1</v>
      </c>
      <c r="E121" t="s">
        <v>41</v>
      </c>
      <c r="F121" t="s">
        <v>47</v>
      </c>
      <c r="G121" s="61">
        <v>14.10790263</v>
      </c>
      <c r="H121">
        <v>30</v>
      </c>
      <c r="I121" t="s">
        <v>43</v>
      </c>
      <c r="J121" t="s">
        <v>192</v>
      </c>
      <c r="K121">
        <v>250</v>
      </c>
      <c r="L121">
        <v>25</v>
      </c>
      <c r="M121">
        <v>30</v>
      </c>
      <c r="N121">
        <v>97</v>
      </c>
      <c r="O121">
        <v>85</v>
      </c>
      <c r="P121">
        <v>0</v>
      </c>
      <c r="Q121" t="s">
        <v>44</v>
      </c>
      <c r="R121">
        <v>12</v>
      </c>
      <c r="S121" t="s">
        <v>43</v>
      </c>
      <c r="T121" t="s">
        <v>44</v>
      </c>
      <c r="U121">
        <v>6</v>
      </c>
      <c r="V121" t="s">
        <v>45</v>
      </c>
      <c r="W121">
        <v>27</v>
      </c>
      <c r="X121">
        <v>8</v>
      </c>
      <c r="Y121">
        <v>2</v>
      </c>
      <c r="Z121">
        <v>6</v>
      </c>
      <c r="AA121">
        <v>15</v>
      </c>
      <c r="AB121">
        <v>5</v>
      </c>
      <c r="AC121">
        <v>2</v>
      </c>
      <c r="AD121">
        <v>3</v>
      </c>
      <c r="AE121">
        <v>4</v>
      </c>
      <c r="AF121">
        <v>5</v>
      </c>
      <c r="AG121">
        <v>4</v>
      </c>
      <c r="AH121">
        <v>5</v>
      </c>
      <c r="AI121">
        <v>5</v>
      </c>
      <c r="AJ121">
        <v>4</v>
      </c>
      <c r="AK121">
        <v>4</v>
      </c>
      <c r="AL121">
        <v>2</v>
      </c>
      <c r="AM121">
        <v>4</v>
      </c>
      <c r="AN121">
        <v>4</v>
      </c>
      <c r="AO121">
        <v>4</v>
      </c>
      <c r="AP121">
        <v>2</v>
      </c>
      <c r="AQ121">
        <v>2</v>
      </c>
      <c r="AR121" s="61">
        <v>38.400174839999998</v>
      </c>
      <c r="AS121" s="61">
        <v>26.426438950000001</v>
      </c>
    </row>
    <row r="122" spans="1:49" x14ac:dyDescent="0.3">
      <c r="A122">
        <v>15</v>
      </c>
      <c r="B122">
        <v>2</v>
      </c>
      <c r="C122" t="s">
        <v>40</v>
      </c>
      <c r="D122">
        <v>2</v>
      </c>
      <c r="E122" t="s">
        <v>41</v>
      </c>
      <c r="F122" t="s">
        <v>42</v>
      </c>
      <c r="G122" s="61">
        <v>16.763683990000001</v>
      </c>
      <c r="H122">
        <v>63</v>
      </c>
      <c r="I122" t="s">
        <v>44</v>
      </c>
      <c r="J122">
        <v>265</v>
      </c>
      <c r="K122" t="s">
        <v>192</v>
      </c>
      <c r="L122">
        <v>235</v>
      </c>
      <c r="M122" t="s">
        <v>192</v>
      </c>
      <c r="N122">
        <v>97</v>
      </c>
      <c r="O122">
        <v>85</v>
      </c>
      <c r="P122">
        <v>0</v>
      </c>
      <c r="Q122" t="s">
        <v>44</v>
      </c>
      <c r="R122">
        <v>1</v>
      </c>
      <c r="S122" t="s">
        <v>43</v>
      </c>
      <c r="T122" t="s">
        <v>44</v>
      </c>
      <c r="U122">
        <v>1</v>
      </c>
      <c r="V122" t="s">
        <v>45</v>
      </c>
      <c r="W122">
        <v>57</v>
      </c>
      <c r="X122">
        <v>35</v>
      </c>
      <c r="Y122">
        <v>15</v>
      </c>
      <c r="Z122">
        <v>20</v>
      </c>
      <c r="AA122">
        <v>10</v>
      </c>
      <c r="AB122">
        <v>4</v>
      </c>
      <c r="AC122">
        <v>2</v>
      </c>
      <c r="AD122">
        <v>5</v>
      </c>
      <c r="AE122">
        <v>5</v>
      </c>
      <c r="AF122">
        <v>5</v>
      </c>
      <c r="AG122">
        <v>5</v>
      </c>
      <c r="AH122">
        <v>5</v>
      </c>
      <c r="AI122">
        <v>5</v>
      </c>
      <c r="AJ122">
        <v>5</v>
      </c>
      <c r="AK122">
        <v>4</v>
      </c>
      <c r="AL122">
        <v>3</v>
      </c>
      <c r="AM122">
        <v>5</v>
      </c>
      <c r="AN122">
        <v>2</v>
      </c>
      <c r="AO122">
        <v>5</v>
      </c>
      <c r="AP122">
        <v>2</v>
      </c>
      <c r="AQ122">
        <v>4</v>
      </c>
      <c r="AR122" s="61">
        <v>38.400174839999998</v>
      </c>
      <c r="AS122" s="61">
        <v>26.426438950000001</v>
      </c>
      <c r="AT122">
        <v>1590</v>
      </c>
      <c r="AU122">
        <v>1130</v>
      </c>
      <c r="AV122">
        <v>1</v>
      </c>
      <c r="AW122" s="61">
        <v>12.1822</v>
      </c>
    </row>
    <row r="123" spans="1:49" x14ac:dyDescent="0.3">
      <c r="A123">
        <v>15</v>
      </c>
      <c r="B123">
        <v>2</v>
      </c>
      <c r="C123" t="s">
        <v>40</v>
      </c>
      <c r="D123">
        <v>2</v>
      </c>
      <c r="E123" t="s">
        <v>46</v>
      </c>
      <c r="F123" t="s">
        <v>47</v>
      </c>
      <c r="G123" s="61">
        <v>56.144541820000001</v>
      </c>
      <c r="H123">
        <v>221</v>
      </c>
      <c r="I123" t="s">
        <v>43</v>
      </c>
      <c r="J123" t="s">
        <v>192</v>
      </c>
      <c r="K123">
        <v>315</v>
      </c>
      <c r="L123">
        <v>150</v>
      </c>
      <c r="M123">
        <v>195</v>
      </c>
      <c r="N123">
        <v>358</v>
      </c>
      <c r="O123">
        <v>195</v>
      </c>
      <c r="P123">
        <v>4</v>
      </c>
      <c r="Q123" t="s">
        <v>44</v>
      </c>
      <c r="R123">
        <v>2</v>
      </c>
      <c r="S123" t="s">
        <v>43</v>
      </c>
      <c r="T123" t="s">
        <v>44</v>
      </c>
      <c r="U123">
        <v>2</v>
      </c>
      <c r="V123" t="s">
        <v>45</v>
      </c>
      <c r="W123">
        <v>57</v>
      </c>
      <c r="X123">
        <v>35</v>
      </c>
      <c r="Y123">
        <v>15</v>
      </c>
      <c r="Z123">
        <v>20</v>
      </c>
      <c r="AA123">
        <v>10</v>
      </c>
      <c r="AB123">
        <v>4</v>
      </c>
      <c r="AC123">
        <v>2</v>
      </c>
      <c r="AD123">
        <v>5</v>
      </c>
      <c r="AE123">
        <v>5</v>
      </c>
      <c r="AF123">
        <v>5</v>
      </c>
      <c r="AG123">
        <v>5</v>
      </c>
      <c r="AH123">
        <v>5</v>
      </c>
      <c r="AI123">
        <v>5</v>
      </c>
      <c r="AJ123">
        <v>5</v>
      </c>
      <c r="AK123">
        <v>4</v>
      </c>
      <c r="AL123">
        <v>3</v>
      </c>
      <c r="AM123">
        <v>5</v>
      </c>
      <c r="AN123">
        <v>2</v>
      </c>
      <c r="AO123">
        <v>5</v>
      </c>
      <c r="AP123">
        <v>2</v>
      </c>
      <c r="AQ123">
        <v>4</v>
      </c>
      <c r="AR123" s="61">
        <v>40.361743339999997</v>
      </c>
      <c r="AS123" s="61">
        <v>107.75817290000001</v>
      </c>
    </row>
    <row r="124" spans="1:49" x14ac:dyDescent="0.3">
      <c r="A124">
        <v>15</v>
      </c>
      <c r="B124">
        <v>2</v>
      </c>
      <c r="C124" t="s">
        <v>40</v>
      </c>
      <c r="D124">
        <v>2</v>
      </c>
      <c r="E124" t="s">
        <v>48</v>
      </c>
      <c r="F124" t="s">
        <v>42</v>
      </c>
      <c r="G124" s="61">
        <v>31.371628350000002</v>
      </c>
      <c r="H124">
        <v>97</v>
      </c>
      <c r="I124" t="s">
        <v>44</v>
      </c>
      <c r="J124">
        <v>325</v>
      </c>
      <c r="K124" t="s">
        <v>192</v>
      </c>
      <c r="L124">
        <v>180</v>
      </c>
      <c r="M124" t="s">
        <v>192</v>
      </c>
      <c r="N124">
        <v>115</v>
      </c>
      <c r="O124">
        <v>117</v>
      </c>
      <c r="P124">
        <v>0</v>
      </c>
      <c r="Q124" t="s">
        <v>44</v>
      </c>
      <c r="R124">
        <v>3</v>
      </c>
      <c r="S124" t="s">
        <v>43</v>
      </c>
      <c r="T124" t="s">
        <v>44</v>
      </c>
      <c r="U124">
        <v>3</v>
      </c>
      <c r="V124" t="s">
        <v>45</v>
      </c>
      <c r="W124">
        <v>57</v>
      </c>
      <c r="X124">
        <v>35</v>
      </c>
      <c r="Y124">
        <v>15</v>
      </c>
      <c r="Z124">
        <v>20</v>
      </c>
      <c r="AA124">
        <v>10</v>
      </c>
      <c r="AB124">
        <v>4</v>
      </c>
      <c r="AC124">
        <v>2</v>
      </c>
      <c r="AD124">
        <v>5</v>
      </c>
      <c r="AE124">
        <v>5</v>
      </c>
      <c r="AF124">
        <v>5</v>
      </c>
      <c r="AG124">
        <v>5</v>
      </c>
      <c r="AH124">
        <v>5</v>
      </c>
      <c r="AI124">
        <v>5</v>
      </c>
      <c r="AJ124">
        <v>5</v>
      </c>
      <c r="AK124">
        <v>4</v>
      </c>
      <c r="AL124">
        <v>3</v>
      </c>
      <c r="AM124">
        <v>5</v>
      </c>
      <c r="AN124">
        <v>2</v>
      </c>
      <c r="AO124">
        <v>5</v>
      </c>
      <c r="AP124">
        <v>2</v>
      </c>
      <c r="AQ124">
        <v>4</v>
      </c>
      <c r="AR124" s="61">
        <v>165.03049709999999</v>
      </c>
      <c r="AS124" s="61">
        <v>143.01544340000001</v>
      </c>
      <c r="AT124">
        <v>1870</v>
      </c>
      <c r="AU124">
        <v>880</v>
      </c>
      <c r="AV124">
        <v>1</v>
      </c>
      <c r="AW124" s="61">
        <v>112.17140000000001</v>
      </c>
    </row>
    <row r="125" spans="1:49" x14ac:dyDescent="0.3">
      <c r="A125">
        <v>15</v>
      </c>
      <c r="B125">
        <v>2</v>
      </c>
      <c r="C125" t="s">
        <v>40</v>
      </c>
      <c r="D125">
        <v>2</v>
      </c>
      <c r="E125" t="s">
        <v>41</v>
      </c>
      <c r="F125" t="s">
        <v>47</v>
      </c>
      <c r="G125" s="61">
        <v>41.510313979999999</v>
      </c>
      <c r="H125">
        <v>41</v>
      </c>
      <c r="I125" t="s">
        <v>43</v>
      </c>
      <c r="J125" t="s">
        <v>192</v>
      </c>
      <c r="K125">
        <v>270</v>
      </c>
      <c r="L125">
        <v>70</v>
      </c>
      <c r="M125">
        <v>45</v>
      </c>
      <c r="N125">
        <v>97</v>
      </c>
      <c r="O125">
        <v>85</v>
      </c>
      <c r="P125">
        <v>1</v>
      </c>
      <c r="Q125" t="s">
        <v>44</v>
      </c>
      <c r="R125">
        <v>4</v>
      </c>
      <c r="S125" t="s">
        <v>43</v>
      </c>
      <c r="T125" t="s">
        <v>44</v>
      </c>
      <c r="U125">
        <v>4</v>
      </c>
      <c r="V125" t="s">
        <v>45</v>
      </c>
      <c r="W125">
        <v>57</v>
      </c>
      <c r="X125">
        <v>35</v>
      </c>
      <c r="Y125">
        <v>15</v>
      </c>
      <c r="Z125">
        <v>20</v>
      </c>
      <c r="AA125">
        <v>10</v>
      </c>
      <c r="AB125">
        <v>4</v>
      </c>
      <c r="AC125">
        <v>2</v>
      </c>
      <c r="AD125">
        <v>5</v>
      </c>
      <c r="AE125">
        <v>5</v>
      </c>
      <c r="AF125">
        <v>5</v>
      </c>
      <c r="AG125">
        <v>5</v>
      </c>
      <c r="AH125">
        <v>5</v>
      </c>
      <c r="AI125">
        <v>5</v>
      </c>
      <c r="AJ125">
        <v>5</v>
      </c>
      <c r="AK125">
        <v>4</v>
      </c>
      <c r="AL125">
        <v>3</v>
      </c>
      <c r="AM125">
        <v>5</v>
      </c>
      <c r="AN125">
        <v>2</v>
      </c>
      <c r="AO125">
        <v>5</v>
      </c>
      <c r="AP125">
        <v>2</v>
      </c>
      <c r="AQ125">
        <v>4</v>
      </c>
      <c r="AR125" s="61">
        <v>38.400174839999998</v>
      </c>
      <c r="AS125" s="61">
        <v>26.426438950000001</v>
      </c>
    </row>
    <row r="126" spans="1:49" x14ac:dyDescent="0.3">
      <c r="A126">
        <v>15</v>
      </c>
      <c r="B126">
        <v>2</v>
      </c>
      <c r="C126" t="s">
        <v>40</v>
      </c>
      <c r="D126">
        <v>2</v>
      </c>
      <c r="E126" t="s">
        <v>46</v>
      </c>
      <c r="F126" t="s">
        <v>42</v>
      </c>
      <c r="G126" s="61">
        <v>19.597686110000001</v>
      </c>
      <c r="H126">
        <v>66</v>
      </c>
      <c r="I126" t="s">
        <v>44</v>
      </c>
      <c r="J126">
        <v>70</v>
      </c>
      <c r="K126" t="s">
        <v>192</v>
      </c>
      <c r="L126">
        <v>70</v>
      </c>
      <c r="M126" t="s">
        <v>192</v>
      </c>
      <c r="N126">
        <v>358</v>
      </c>
      <c r="O126">
        <v>195</v>
      </c>
      <c r="P126">
        <v>5</v>
      </c>
      <c r="Q126" t="s">
        <v>44</v>
      </c>
      <c r="R126">
        <v>5</v>
      </c>
      <c r="S126" t="s">
        <v>43</v>
      </c>
      <c r="T126" t="s">
        <v>44</v>
      </c>
      <c r="U126">
        <v>5</v>
      </c>
      <c r="V126" t="s">
        <v>45</v>
      </c>
      <c r="W126">
        <v>57</v>
      </c>
      <c r="X126">
        <v>35</v>
      </c>
      <c r="Y126">
        <v>15</v>
      </c>
      <c r="Z126">
        <v>20</v>
      </c>
      <c r="AA126">
        <v>10</v>
      </c>
      <c r="AB126">
        <v>4</v>
      </c>
      <c r="AC126">
        <v>2</v>
      </c>
      <c r="AD126">
        <v>5</v>
      </c>
      <c r="AE126">
        <v>5</v>
      </c>
      <c r="AF126">
        <v>5</v>
      </c>
      <c r="AG126">
        <v>5</v>
      </c>
      <c r="AH126">
        <v>5</v>
      </c>
      <c r="AI126">
        <v>5</v>
      </c>
      <c r="AJ126">
        <v>5</v>
      </c>
      <c r="AK126">
        <v>4</v>
      </c>
      <c r="AL126">
        <v>3</v>
      </c>
      <c r="AM126">
        <v>5</v>
      </c>
      <c r="AN126">
        <v>2</v>
      </c>
      <c r="AO126">
        <v>5</v>
      </c>
      <c r="AP126">
        <v>2</v>
      </c>
      <c r="AQ126">
        <v>4</v>
      </c>
      <c r="AR126" s="61">
        <v>40.361743339999997</v>
      </c>
      <c r="AS126" s="61">
        <v>107.75817290000001</v>
      </c>
      <c r="AT126">
        <v>330</v>
      </c>
      <c r="AU126">
        <v>680</v>
      </c>
      <c r="AV126">
        <v>1</v>
      </c>
      <c r="AW126" s="61">
        <v>82.715599999999995</v>
      </c>
    </row>
    <row r="127" spans="1:49" x14ac:dyDescent="0.3">
      <c r="A127">
        <v>15</v>
      </c>
      <c r="B127">
        <v>2</v>
      </c>
      <c r="C127" t="s">
        <v>40</v>
      </c>
      <c r="D127">
        <v>2</v>
      </c>
      <c r="E127" t="s">
        <v>48</v>
      </c>
      <c r="F127" t="s">
        <v>47</v>
      </c>
      <c r="G127" s="61">
        <v>86.681243080000002</v>
      </c>
      <c r="H127">
        <v>342</v>
      </c>
      <c r="I127" t="s">
        <v>43</v>
      </c>
      <c r="J127" t="s">
        <v>192</v>
      </c>
      <c r="K127">
        <v>300</v>
      </c>
      <c r="L127">
        <v>200</v>
      </c>
      <c r="M127">
        <v>160</v>
      </c>
      <c r="N127">
        <v>115</v>
      </c>
      <c r="O127">
        <v>117</v>
      </c>
      <c r="P127">
        <v>0</v>
      </c>
      <c r="Q127" t="s">
        <v>44</v>
      </c>
      <c r="R127">
        <v>6</v>
      </c>
      <c r="S127" t="s">
        <v>43</v>
      </c>
      <c r="T127" t="s">
        <v>44</v>
      </c>
      <c r="U127">
        <v>6</v>
      </c>
      <c r="V127" t="s">
        <v>45</v>
      </c>
      <c r="W127">
        <v>57</v>
      </c>
      <c r="X127">
        <v>35</v>
      </c>
      <c r="Y127">
        <v>15</v>
      </c>
      <c r="Z127">
        <v>20</v>
      </c>
      <c r="AA127">
        <v>10</v>
      </c>
      <c r="AB127">
        <v>4</v>
      </c>
      <c r="AC127">
        <v>2</v>
      </c>
      <c r="AD127">
        <v>5</v>
      </c>
      <c r="AE127">
        <v>5</v>
      </c>
      <c r="AF127">
        <v>5</v>
      </c>
      <c r="AG127">
        <v>5</v>
      </c>
      <c r="AH127">
        <v>5</v>
      </c>
      <c r="AI127">
        <v>5</v>
      </c>
      <c r="AJ127">
        <v>5</v>
      </c>
      <c r="AK127">
        <v>4</v>
      </c>
      <c r="AL127">
        <v>3</v>
      </c>
      <c r="AM127">
        <v>5</v>
      </c>
      <c r="AN127">
        <v>2</v>
      </c>
      <c r="AO127">
        <v>5</v>
      </c>
      <c r="AP127">
        <v>2</v>
      </c>
      <c r="AQ127">
        <v>4</v>
      </c>
      <c r="AR127" s="61">
        <v>165.03049709999999</v>
      </c>
      <c r="AS127" s="61">
        <v>143.01544340000001</v>
      </c>
    </row>
    <row r="128" spans="1:49" x14ac:dyDescent="0.3">
      <c r="A128">
        <v>15</v>
      </c>
      <c r="B128">
        <v>1</v>
      </c>
      <c r="C128" t="s">
        <v>40</v>
      </c>
      <c r="D128">
        <v>2</v>
      </c>
      <c r="E128" t="s">
        <v>49</v>
      </c>
      <c r="F128" t="s">
        <v>47</v>
      </c>
      <c r="G128" s="61">
        <v>26.501596259999999</v>
      </c>
      <c r="H128">
        <v>137</v>
      </c>
      <c r="I128" t="s">
        <v>43</v>
      </c>
      <c r="J128" t="s">
        <v>192</v>
      </c>
      <c r="K128">
        <v>325</v>
      </c>
      <c r="L128">
        <v>160</v>
      </c>
      <c r="M128">
        <v>180</v>
      </c>
      <c r="N128">
        <v>346</v>
      </c>
      <c r="O128">
        <v>179</v>
      </c>
      <c r="P128">
        <v>0</v>
      </c>
      <c r="Q128" t="s">
        <v>44</v>
      </c>
      <c r="R128">
        <v>7</v>
      </c>
      <c r="S128" t="s">
        <v>43</v>
      </c>
      <c r="T128" t="s">
        <v>44</v>
      </c>
      <c r="U128">
        <v>1</v>
      </c>
      <c r="V128" t="s">
        <v>45</v>
      </c>
      <c r="W128">
        <v>57</v>
      </c>
      <c r="X128">
        <v>35</v>
      </c>
      <c r="Y128">
        <v>15</v>
      </c>
      <c r="Z128">
        <v>20</v>
      </c>
      <c r="AA128">
        <v>10</v>
      </c>
      <c r="AB128">
        <v>4</v>
      </c>
      <c r="AC128">
        <v>2</v>
      </c>
      <c r="AD128">
        <v>5</v>
      </c>
      <c r="AE128">
        <v>5</v>
      </c>
      <c r="AF128">
        <v>5</v>
      </c>
      <c r="AG128">
        <v>5</v>
      </c>
      <c r="AH128">
        <v>5</v>
      </c>
      <c r="AI128">
        <v>5</v>
      </c>
      <c r="AJ128">
        <v>5</v>
      </c>
      <c r="AK128">
        <v>4</v>
      </c>
      <c r="AL128">
        <v>3</v>
      </c>
      <c r="AM128">
        <v>5</v>
      </c>
      <c r="AN128">
        <v>2</v>
      </c>
      <c r="AO128">
        <v>5</v>
      </c>
      <c r="AP128">
        <v>2</v>
      </c>
      <c r="AQ128">
        <v>4</v>
      </c>
      <c r="AR128" s="61" t="s">
        <v>192</v>
      </c>
      <c r="AS128" s="61">
        <v>35.705366900000001</v>
      </c>
    </row>
    <row r="129" spans="1:49" x14ac:dyDescent="0.3">
      <c r="A129">
        <v>15</v>
      </c>
      <c r="B129">
        <v>1</v>
      </c>
      <c r="C129" t="s">
        <v>40</v>
      </c>
      <c r="D129">
        <v>2</v>
      </c>
      <c r="E129" t="s">
        <v>50</v>
      </c>
      <c r="F129" t="s">
        <v>42</v>
      </c>
      <c r="G129" s="61">
        <v>23.329978069999999</v>
      </c>
      <c r="H129">
        <v>67</v>
      </c>
      <c r="I129" t="s">
        <v>43</v>
      </c>
      <c r="J129">
        <v>120</v>
      </c>
      <c r="K129" t="s">
        <v>192</v>
      </c>
      <c r="L129">
        <v>95</v>
      </c>
      <c r="M129" t="s">
        <v>192</v>
      </c>
      <c r="N129">
        <v>143</v>
      </c>
      <c r="O129">
        <v>315</v>
      </c>
      <c r="P129">
        <v>3</v>
      </c>
      <c r="Q129" t="s">
        <v>44</v>
      </c>
      <c r="R129">
        <v>8</v>
      </c>
      <c r="S129" t="s">
        <v>43</v>
      </c>
      <c r="T129" t="s">
        <v>44</v>
      </c>
      <c r="U129">
        <v>2</v>
      </c>
      <c r="V129" t="s">
        <v>45</v>
      </c>
      <c r="W129">
        <v>57</v>
      </c>
      <c r="X129">
        <v>35</v>
      </c>
      <c r="Y129">
        <v>15</v>
      </c>
      <c r="Z129">
        <v>20</v>
      </c>
      <c r="AA129">
        <v>10</v>
      </c>
      <c r="AB129">
        <v>4</v>
      </c>
      <c r="AC129">
        <v>2</v>
      </c>
      <c r="AD129">
        <v>5</v>
      </c>
      <c r="AE129">
        <v>5</v>
      </c>
      <c r="AF129">
        <v>5</v>
      </c>
      <c r="AG129">
        <v>5</v>
      </c>
      <c r="AH129">
        <v>5</v>
      </c>
      <c r="AI129">
        <v>5</v>
      </c>
      <c r="AJ129">
        <v>5</v>
      </c>
      <c r="AK129">
        <v>4</v>
      </c>
      <c r="AL129">
        <v>3</v>
      </c>
      <c r="AM129">
        <v>5</v>
      </c>
      <c r="AN129">
        <v>2</v>
      </c>
      <c r="AO129">
        <v>5</v>
      </c>
      <c r="AP129">
        <v>2</v>
      </c>
      <c r="AQ129">
        <v>4</v>
      </c>
      <c r="AR129" s="61" t="s">
        <v>192</v>
      </c>
      <c r="AS129" s="61">
        <v>39.080954239999997</v>
      </c>
    </row>
    <row r="130" spans="1:49" x14ac:dyDescent="0.3">
      <c r="A130">
        <v>15</v>
      </c>
      <c r="B130">
        <v>1</v>
      </c>
      <c r="C130" t="s">
        <v>40</v>
      </c>
      <c r="D130">
        <v>2</v>
      </c>
      <c r="E130" t="s">
        <v>51</v>
      </c>
      <c r="F130" t="s">
        <v>47</v>
      </c>
      <c r="G130" s="61">
        <v>23.131343780000002</v>
      </c>
      <c r="H130">
        <v>64</v>
      </c>
      <c r="I130" t="s">
        <v>43</v>
      </c>
      <c r="J130" t="s">
        <v>192</v>
      </c>
      <c r="K130">
        <v>320</v>
      </c>
      <c r="L130">
        <v>180</v>
      </c>
      <c r="M130">
        <v>155</v>
      </c>
      <c r="N130">
        <v>302</v>
      </c>
      <c r="O130">
        <v>119</v>
      </c>
      <c r="P130">
        <v>0</v>
      </c>
      <c r="Q130" t="s">
        <v>44</v>
      </c>
      <c r="R130">
        <v>9</v>
      </c>
      <c r="S130" t="s">
        <v>43</v>
      </c>
      <c r="T130" t="s">
        <v>44</v>
      </c>
      <c r="U130">
        <v>3</v>
      </c>
      <c r="V130" t="s">
        <v>45</v>
      </c>
      <c r="W130">
        <v>57</v>
      </c>
      <c r="X130">
        <v>35</v>
      </c>
      <c r="Y130">
        <v>15</v>
      </c>
      <c r="Z130">
        <v>20</v>
      </c>
      <c r="AA130">
        <v>10</v>
      </c>
      <c r="AB130">
        <v>4</v>
      </c>
      <c r="AC130">
        <v>2</v>
      </c>
      <c r="AD130">
        <v>5</v>
      </c>
      <c r="AE130">
        <v>5</v>
      </c>
      <c r="AF130">
        <v>5</v>
      </c>
      <c r="AG130">
        <v>5</v>
      </c>
      <c r="AH130">
        <v>5</v>
      </c>
      <c r="AI130">
        <v>5</v>
      </c>
      <c r="AJ130">
        <v>5</v>
      </c>
      <c r="AK130">
        <v>4</v>
      </c>
      <c r="AL130">
        <v>3</v>
      </c>
      <c r="AM130">
        <v>5</v>
      </c>
      <c r="AN130">
        <v>2</v>
      </c>
      <c r="AO130">
        <v>5</v>
      </c>
      <c r="AP130">
        <v>2</v>
      </c>
      <c r="AQ130">
        <v>4</v>
      </c>
      <c r="AR130" s="61" t="s">
        <v>192</v>
      </c>
      <c r="AS130" s="61">
        <v>40.361743339999997</v>
      </c>
    </row>
    <row r="131" spans="1:49" x14ac:dyDescent="0.3">
      <c r="A131">
        <v>15</v>
      </c>
      <c r="B131">
        <v>1</v>
      </c>
      <c r="C131" t="s">
        <v>40</v>
      </c>
      <c r="D131">
        <v>2</v>
      </c>
      <c r="E131" t="s">
        <v>49</v>
      </c>
      <c r="F131" t="s">
        <v>42</v>
      </c>
      <c r="G131" s="61">
        <v>22.052912469999999</v>
      </c>
      <c r="H131">
        <v>55</v>
      </c>
      <c r="I131" t="s">
        <v>43</v>
      </c>
      <c r="J131">
        <v>350</v>
      </c>
      <c r="K131" t="s">
        <v>192</v>
      </c>
      <c r="L131">
        <v>180</v>
      </c>
      <c r="M131" t="s">
        <v>192</v>
      </c>
      <c r="N131">
        <v>346</v>
      </c>
      <c r="O131">
        <v>179</v>
      </c>
      <c r="P131">
        <v>0</v>
      </c>
      <c r="Q131" t="s">
        <v>44</v>
      </c>
      <c r="R131">
        <v>10</v>
      </c>
      <c r="S131" t="s">
        <v>43</v>
      </c>
      <c r="T131" t="s">
        <v>44</v>
      </c>
      <c r="U131">
        <v>4</v>
      </c>
      <c r="V131" t="s">
        <v>45</v>
      </c>
      <c r="W131">
        <v>57</v>
      </c>
      <c r="X131">
        <v>35</v>
      </c>
      <c r="Y131">
        <v>15</v>
      </c>
      <c r="Z131">
        <v>20</v>
      </c>
      <c r="AA131">
        <v>10</v>
      </c>
      <c r="AB131">
        <v>4</v>
      </c>
      <c r="AC131">
        <v>2</v>
      </c>
      <c r="AD131">
        <v>5</v>
      </c>
      <c r="AE131">
        <v>5</v>
      </c>
      <c r="AF131">
        <v>5</v>
      </c>
      <c r="AG131">
        <v>5</v>
      </c>
      <c r="AH131">
        <v>5</v>
      </c>
      <c r="AI131">
        <v>5</v>
      </c>
      <c r="AJ131">
        <v>5</v>
      </c>
      <c r="AK131">
        <v>4</v>
      </c>
      <c r="AL131">
        <v>3</v>
      </c>
      <c r="AM131">
        <v>5</v>
      </c>
      <c r="AN131">
        <v>2</v>
      </c>
      <c r="AO131">
        <v>5</v>
      </c>
      <c r="AP131">
        <v>2</v>
      </c>
      <c r="AQ131">
        <v>4</v>
      </c>
      <c r="AR131" s="61" t="s">
        <v>192</v>
      </c>
      <c r="AS131" s="61">
        <v>35.705366900000001</v>
      </c>
    </row>
    <row r="132" spans="1:49" x14ac:dyDescent="0.3">
      <c r="A132">
        <v>15</v>
      </c>
      <c r="B132">
        <v>1</v>
      </c>
      <c r="C132" t="s">
        <v>40</v>
      </c>
      <c r="D132">
        <v>2</v>
      </c>
      <c r="E132" t="s">
        <v>50</v>
      </c>
      <c r="F132" t="s">
        <v>47</v>
      </c>
      <c r="G132" s="61">
        <v>24.041107400000001</v>
      </c>
      <c r="H132">
        <v>60</v>
      </c>
      <c r="I132" t="s">
        <v>43</v>
      </c>
      <c r="J132" t="s">
        <v>192</v>
      </c>
      <c r="K132">
        <v>135</v>
      </c>
      <c r="L132">
        <v>350</v>
      </c>
      <c r="M132">
        <v>300</v>
      </c>
      <c r="N132">
        <v>143</v>
      </c>
      <c r="O132">
        <v>315</v>
      </c>
      <c r="P132">
        <v>0</v>
      </c>
      <c r="Q132" t="s">
        <v>44</v>
      </c>
      <c r="R132">
        <v>11</v>
      </c>
      <c r="S132" t="s">
        <v>43</v>
      </c>
      <c r="T132" t="s">
        <v>44</v>
      </c>
      <c r="U132">
        <v>5</v>
      </c>
      <c r="V132" t="s">
        <v>45</v>
      </c>
      <c r="W132">
        <v>57</v>
      </c>
      <c r="X132">
        <v>35</v>
      </c>
      <c r="Y132">
        <v>15</v>
      </c>
      <c r="Z132">
        <v>20</v>
      </c>
      <c r="AA132">
        <v>10</v>
      </c>
      <c r="AB132">
        <v>4</v>
      </c>
      <c r="AC132">
        <v>2</v>
      </c>
      <c r="AD132">
        <v>5</v>
      </c>
      <c r="AE132">
        <v>5</v>
      </c>
      <c r="AF132">
        <v>5</v>
      </c>
      <c r="AG132">
        <v>5</v>
      </c>
      <c r="AH132">
        <v>5</v>
      </c>
      <c r="AI132">
        <v>5</v>
      </c>
      <c r="AJ132">
        <v>5</v>
      </c>
      <c r="AK132">
        <v>4</v>
      </c>
      <c r="AL132">
        <v>3</v>
      </c>
      <c r="AM132">
        <v>5</v>
      </c>
      <c r="AN132">
        <v>2</v>
      </c>
      <c r="AO132">
        <v>5</v>
      </c>
      <c r="AP132">
        <v>2</v>
      </c>
      <c r="AQ132">
        <v>4</v>
      </c>
      <c r="AR132" s="61" t="s">
        <v>192</v>
      </c>
      <c r="AS132" s="61">
        <v>39.080954239999997</v>
      </c>
    </row>
    <row r="133" spans="1:49" x14ac:dyDescent="0.3">
      <c r="A133">
        <v>15</v>
      </c>
      <c r="B133">
        <v>1</v>
      </c>
      <c r="C133" t="s">
        <v>40</v>
      </c>
      <c r="D133">
        <v>2</v>
      </c>
      <c r="E133" t="s">
        <v>51</v>
      </c>
      <c r="F133" t="s">
        <v>42</v>
      </c>
      <c r="G133" s="61">
        <v>25.377342469999999</v>
      </c>
      <c r="H133">
        <v>82</v>
      </c>
      <c r="I133" t="s">
        <v>43</v>
      </c>
      <c r="J133">
        <v>275</v>
      </c>
      <c r="K133" t="s">
        <v>192</v>
      </c>
      <c r="L133">
        <v>165</v>
      </c>
      <c r="M133" t="s">
        <v>192</v>
      </c>
      <c r="N133">
        <v>302</v>
      </c>
      <c r="O133">
        <v>119</v>
      </c>
      <c r="P133">
        <v>0</v>
      </c>
      <c r="Q133" t="s">
        <v>44</v>
      </c>
      <c r="R133">
        <v>12</v>
      </c>
      <c r="S133" t="s">
        <v>43</v>
      </c>
      <c r="T133" t="s">
        <v>44</v>
      </c>
      <c r="U133">
        <v>6</v>
      </c>
      <c r="V133" t="s">
        <v>45</v>
      </c>
      <c r="W133">
        <v>57</v>
      </c>
      <c r="X133">
        <v>35</v>
      </c>
      <c r="Y133">
        <v>15</v>
      </c>
      <c r="Z133">
        <v>20</v>
      </c>
      <c r="AA133">
        <v>10</v>
      </c>
      <c r="AB133">
        <v>4</v>
      </c>
      <c r="AC133">
        <v>2</v>
      </c>
      <c r="AD133">
        <v>5</v>
      </c>
      <c r="AE133">
        <v>5</v>
      </c>
      <c r="AF133">
        <v>5</v>
      </c>
      <c r="AG133">
        <v>5</v>
      </c>
      <c r="AH133">
        <v>5</v>
      </c>
      <c r="AI133">
        <v>5</v>
      </c>
      <c r="AJ133">
        <v>5</v>
      </c>
      <c r="AK133">
        <v>4</v>
      </c>
      <c r="AL133">
        <v>3</v>
      </c>
      <c r="AM133">
        <v>5</v>
      </c>
      <c r="AN133">
        <v>2</v>
      </c>
      <c r="AO133">
        <v>5</v>
      </c>
      <c r="AP133">
        <v>2</v>
      </c>
      <c r="AQ133">
        <v>4</v>
      </c>
      <c r="AR133" s="61" t="s">
        <v>192</v>
      </c>
      <c r="AS133" s="61">
        <v>40.361743339999997</v>
      </c>
    </row>
    <row r="134" spans="1:49" x14ac:dyDescent="0.3">
      <c r="A134">
        <v>17</v>
      </c>
      <c r="B134">
        <v>1</v>
      </c>
      <c r="C134" t="s">
        <v>40</v>
      </c>
      <c r="D134">
        <v>1</v>
      </c>
      <c r="E134" t="s">
        <v>49</v>
      </c>
      <c r="F134" t="s">
        <v>47</v>
      </c>
      <c r="G134" s="61">
        <v>25.590627949999998</v>
      </c>
      <c r="H134">
        <v>177</v>
      </c>
      <c r="I134" t="s">
        <v>43</v>
      </c>
      <c r="J134" t="s">
        <v>192</v>
      </c>
      <c r="K134">
        <v>10</v>
      </c>
      <c r="L134">
        <v>90</v>
      </c>
      <c r="M134">
        <v>20</v>
      </c>
      <c r="N134">
        <v>346</v>
      </c>
      <c r="O134">
        <v>179</v>
      </c>
      <c r="P134">
        <v>0</v>
      </c>
      <c r="Q134" t="s">
        <v>44</v>
      </c>
      <c r="R134">
        <v>1</v>
      </c>
      <c r="S134" t="s">
        <v>44</v>
      </c>
      <c r="T134" t="s">
        <v>44</v>
      </c>
      <c r="U134">
        <v>1</v>
      </c>
      <c r="V134" t="s">
        <v>54</v>
      </c>
      <c r="W134">
        <v>26</v>
      </c>
      <c r="X134">
        <v>4</v>
      </c>
      <c r="Y134">
        <v>0</v>
      </c>
      <c r="Z134">
        <v>4</v>
      </c>
      <c r="AA134">
        <v>1</v>
      </c>
      <c r="AB134">
        <v>1</v>
      </c>
      <c r="AC134">
        <v>4</v>
      </c>
      <c r="AD134">
        <v>5</v>
      </c>
      <c r="AE134">
        <v>4</v>
      </c>
      <c r="AF134">
        <v>3</v>
      </c>
      <c r="AG134">
        <v>5</v>
      </c>
      <c r="AH134">
        <v>4</v>
      </c>
      <c r="AI134">
        <v>5</v>
      </c>
      <c r="AJ134">
        <v>4</v>
      </c>
      <c r="AK134">
        <v>3</v>
      </c>
      <c r="AL134">
        <v>4</v>
      </c>
      <c r="AM134">
        <v>5</v>
      </c>
      <c r="AN134">
        <v>2</v>
      </c>
      <c r="AO134">
        <v>4</v>
      </c>
      <c r="AP134">
        <v>2</v>
      </c>
      <c r="AQ134">
        <v>2</v>
      </c>
      <c r="AR134" s="61" t="s">
        <v>192</v>
      </c>
      <c r="AS134" s="61">
        <v>35.705366900000001</v>
      </c>
    </row>
    <row r="135" spans="1:49" x14ac:dyDescent="0.3">
      <c r="A135">
        <v>17</v>
      </c>
      <c r="B135">
        <v>1</v>
      </c>
      <c r="C135" t="s">
        <v>40</v>
      </c>
      <c r="D135">
        <v>1</v>
      </c>
      <c r="E135" t="s">
        <v>50</v>
      </c>
      <c r="F135" t="s">
        <v>42</v>
      </c>
      <c r="G135" s="61">
        <v>47.114029019999997</v>
      </c>
      <c r="H135">
        <v>180</v>
      </c>
      <c r="I135" t="s">
        <v>44</v>
      </c>
      <c r="J135">
        <v>295</v>
      </c>
      <c r="K135" t="s">
        <v>192</v>
      </c>
      <c r="L135">
        <v>5</v>
      </c>
      <c r="M135" t="s">
        <v>192</v>
      </c>
      <c r="N135">
        <v>143</v>
      </c>
      <c r="O135">
        <v>315</v>
      </c>
      <c r="P135">
        <v>0</v>
      </c>
      <c r="Q135" t="s">
        <v>44</v>
      </c>
      <c r="R135">
        <v>2</v>
      </c>
      <c r="S135" t="s">
        <v>44</v>
      </c>
      <c r="T135" t="s">
        <v>44</v>
      </c>
      <c r="U135">
        <v>2</v>
      </c>
      <c r="V135" t="s">
        <v>54</v>
      </c>
      <c r="W135">
        <v>26</v>
      </c>
      <c r="X135">
        <v>4</v>
      </c>
      <c r="Y135">
        <v>0</v>
      </c>
      <c r="Z135">
        <v>4</v>
      </c>
      <c r="AA135">
        <v>1</v>
      </c>
      <c r="AB135">
        <v>1</v>
      </c>
      <c r="AC135">
        <v>4</v>
      </c>
      <c r="AD135">
        <v>5</v>
      </c>
      <c r="AE135">
        <v>4</v>
      </c>
      <c r="AF135">
        <v>3</v>
      </c>
      <c r="AG135">
        <v>5</v>
      </c>
      <c r="AH135">
        <v>4</v>
      </c>
      <c r="AI135">
        <v>5</v>
      </c>
      <c r="AJ135">
        <v>4</v>
      </c>
      <c r="AK135">
        <v>3</v>
      </c>
      <c r="AL135">
        <v>4</v>
      </c>
      <c r="AM135">
        <v>5</v>
      </c>
      <c r="AN135">
        <v>2</v>
      </c>
      <c r="AO135">
        <v>4</v>
      </c>
      <c r="AP135">
        <v>2</v>
      </c>
      <c r="AQ135">
        <v>2</v>
      </c>
      <c r="AR135" s="61" t="s">
        <v>192</v>
      </c>
      <c r="AS135" s="61">
        <v>39.080954239999997</v>
      </c>
    </row>
    <row r="136" spans="1:49" x14ac:dyDescent="0.3">
      <c r="A136">
        <v>17</v>
      </c>
      <c r="B136">
        <v>1</v>
      </c>
      <c r="C136" t="s">
        <v>40</v>
      </c>
      <c r="D136">
        <v>1</v>
      </c>
      <c r="E136" t="s">
        <v>51</v>
      </c>
      <c r="F136" t="s">
        <v>47</v>
      </c>
      <c r="G136" s="61">
        <v>31.717359330000001</v>
      </c>
      <c r="H136">
        <v>195</v>
      </c>
      <c r="I136" t="s">
        <v>43</v>
      </c>
      <c r="J136" t="s">
        <v>192</v>
      </c>
      <c r="K136">
        <v>330</v>
      </c>
      <c r="L136">
        <v>100</v>
      </c>
      <c r="M136">
        <v>130</v>
      </c>
      <c r="N136">
        <v>302</v>
      </c>
      <c r="O136">
        <v>119</v>
      </c>
      <c r="P136">
        <v>0</v>
      </c>
      <c r="Q136" t="s">
        <v>44</v>
      </c>
      <c r="R136">
        <v>3</v>
      </c>
      <c r="S136" t="s">
        <v>44</v>
      </c>
      <c r="T136" t="s">
        <v>44</v>
      </c>
      <c r="U136">
        <v>3</v>
      </c>
      <c r="V136" t="s">
        <v>54</v>
      </c>
      <c r="W136">
        <v>26</v>
      </c>
      <c r="X136">
        <v>4</v>
      </c>
      <c r="Y136">
        <v>0</v>
      </c>
      <c r="Z136">
        <v>4</v>
      </c>
      <c r="AA136">
        <v>1</v>
      </c>
      <c r="AB136">
        <v>1</v>
      </c>
      <c r="AC136">
        <v>4</v>
      </c>
      <c r="AD136">
        <v>5</v>
      </c>
      <c r="AE136">
        <v>4</v>
      </c>
      <c r="AF136">
        <v>3</v>
      </c>
      <c r="AG136">
        <v>5</v>
      </c>
      <c r="AH136">
        <v>4</v>
      </c>
      <c r="AI136">
        <v>5</v>
      </c>
      <c r="AJ136">
        <v>4</v>
      </c>
      <c r="AK136">
        <v>3</v>
      </c>
      <c r="AL136">
        <v>4</v>
      </c>
      <c r="AM136">
        <v>5</v>
      </c>
      <c r="AN136">
        <v>2</v>
      </c>
      <c r="AO136">
        <v>4</v>
      </c>
      <c r="AP136">
        <v>2</v>
      </c>
      <c r="AQ136">
        <v>2</v>
      </c>
      <c r="AR136" s="61" t="s">
        <v>192</v>
      </c>
      <c r="AS136" s="61">
        <v>40.361743339999997</v>
      </c>
    </row>
    <row r="137" spans="1:49" x14ac:dyDescent="0.3">
      <c r="A137">
        <v>17</v>
      </c>
      <c r="B137">
        <v>1</v>
      </c>
      <c r="C137" t="s">
        <v>40</v>
      </c>
      <c r="D137">
        <v>1</v>
      </c>
      <c r="E137" t="s">
        <v>49</v>
      </c>
      <c r="F137" t="s">
        <v>42</v>
      </c>
      <c r="G137" s="61">
        <v>65.020144909999999</v>
      </c>
      <c r="H137">
        <v>179</v>
      </c>
      <c r="I137" t="s">
        <v>43</v>
      </c>
      <c r="J137">
        <v>335</v>
      </c>
      <c r="K137" t="s">
        <v>192</v>
      </c>
      <c r="L137">
        <v>150</v>
      </c>
      <c r="M137" t="s">
        <v>192</v>
      </c>
      <c r="N137">
        <v>346</v>
      </c>
      <c r="O137">
        <v>179</v>
      </c>
      <c r="P137">
        <v>0</v>
      </c>
      <c r="Q137" t="s">
        <v>44</v>
      </c>
      <c r="R137">
        <v>4</v>
      </c>
      <c r="S137" t="s">
        <v>44</v>
      </c>
      <c r="T137" t="s">
        <v>44</v>
      </c>
      <c r="U137">
        <v>4</v>
      </c>
      <c r="V137" t="s">
        <v>54</v>
      </c>
      <c r="W137">
        <v>26</v>
      </c>
      <c r="X137">
        <v>4</v>
      </c>
      <c r="Y137">
        <v>0</v>
      </c>
      <c r="Z137">
        <v>4</v>
      </c>
      <c r="AA137">
        <v>1</v>
      </c>
      <c r="AB137">
        <v>1</v>
      </c>
      <c r="AC137">
        <v>4</v>
      </c>
      <c r="AD137">
        <v>5</v>
      </c>
      <c r="AE137">
        <v>4</v>
      </c>
      <c r="AF137">
        <v>3</v>
      </c>
      <c r="AG137">
        <v>5</v>
      </c>
      <c r="AH137">
        <v>4</v>
      </c>
      <c r="AI137">
        <v>5</v>
      </c>
      <c r="AJ137">
        <v>4</v>
      </c>
      <c r="AK137">
        <v>3</v>
      </c>
      <c r="AL137">
        <v>4</v>
      </c>
      <c r="AM137">
        <v>5</v>
      </c>
      <c r="AN137">
        <v>2</v>
      </c>
      <c r="AO137">
        <v>4</v>
      </c>
      <c r="AP137">
        <v>2</v>
      </c>
      <c r="AQ137">
        <v>2</v>
      </c>
      <c r="AR137" s="61" t="s">
        <v>192</v>
      </c>
      <c r="AS137" s="61">
        <v>35.705366900000001</v>
      </c>
    </row>
    <row r="138" spans="1:49" x14ac:dyDescent="0.3">
      <c r="A138">
        <v>17</v>
      </c>
      <c r="B138">
        <v>1</v>
      </c>
      <c r="C138" t="s">
        <v>40</v>
      </c>
      <c r="D138">
        <v>1</v>
      </c>
      <c r="E138" t="s">
        <v>50</v>
      </c>
      <c r="F138" t="s">
        <v>47</v>
      </c>
      <c r="G138" s="61">
        <v>22.28539426</v>
      </c>
      <c r="H138">
        <v>98</v>
      </c>
      <c r="I138" t="s">
        <v>43</v>
      </c>
      <c r="J138" t="s">
        <v>192</v>
      </c>
      <c r="K138">
        <v>140</v>
      </c>
      <c r="L138">
        <v>75</v>
      </c>
      <c r="M138">
        <v>290</v>
      </c>
      <c r="N138">
        <v>143</v>
      </c>
      <c r="O138">
        <v>315</v>
      </c>
      <c r="P138">
        <v>0</v>
      </c>
      <c r="Q138" t="s">
        <v>44</v>
      </c>
      <c r="R138">
        <v>5</v>
      </c>
      <c r="S138" t="s">
        <v>44</v>
      </c>
      <c r="T138" t="s">
        <v>44</v>
      </c>
      <c r="U138">
        <v>5</v>
      </c>
      <c r="V138" t="s">
        <v>54</v>
      </c>
      <c r="W138">
        <v>26</v>
      </c>
      <c r="X138">
        <v>4</v>
      </c>
      <c r="Y138">
        <v>0</v>
      </c>
      <c r="Z138">
        <v>4</v>
      </c>
      <c r="AA138">
        <v>1</v>
      </c>
      <c r="AB138">
        <v>1</v>
      </c>
      <c r="AC138">
        <v>4</v>
      </c>
      <c r="AD138">
        <v>5</v>
      </c>
      <c r="AE138">
        <v>4</v>
      </c>
      <c r="AF138">
        <v>3</v>
      </c>
      <c r="AG138">
        <v>5</v>
      </c>
      <c r="AH138">
        <v>4</v>
      </c>
      <c r="AI138">
        <v>5</v>
      </c>
      <c r="AJ138">
        <v>4</v>
      </c>
      <c r="AK138">
        <v>3</v>
      </c>
      <c r="AL138">
        <v>4</v>
      </c>
      <c r="AM138">
        <v>5</v>
      </c>
      <c r="AN138">
        <v>2</v>
      </c>
      <c r="AO138">
        <v>4</v>
      </c>
      <c r="AP138">
        <v>2</v>
      </c>
      <c r="AQ138">
        <v>2</v>
      </c>
      <c r="AR138" s="61" t="s">
        <v>192</v>
      </c>
      <c r="AS138" s="61">
        <v>39.080954239999997</v>
      </c>
    </row>
    <row r="139" spans="1:49" x14ac:dyDescent="0.3">
      <c r="A139">
        <v>17</v>
      </c>
      <c r="B139">
        <v>1</v>
      </c>
      <c r="C139" t="s">
        <v>40</v>
      </c>
      <c r="D139">
        <v>1</v>
      </c>
      <c r="E139" t="s">
        <v>51</v>
      </c>
      <c r="F139" t="s">
        <v>42</v>
      </c>
      <c r="G139" s="61">
        <v>173.03722980000001</v>
      </c>
      <c r="H139">
        <v>191</v>
      </c>
      <c r="I139" t="s">
        <v>43</v>
      </c>
      <c r="J139">
        <v>290</v>
      </c>
      <c r="K139" t="s">
        <v>192</v>
      </c>
      <c r="L139">
        <v>185</v>
      </c>
      <c r="M139" t="s">
        <v>192</v>
      </c>
      <c r="N139">
        <v>302</v>
      </c>
      <c r="O139">
        <v>119</v>
      </c>
      <c r="P139">
        <v>0</v>
      </c>
      <c r="Q139" t="s">
        <v>44</v>
      </c>
      <c r="R139">
        <v>6</v>
      </c>
      <c r="S139" t="s">
        <v>44</v>
      </c>
      <c r="T139" t="s">
        <v>44</v>
      </c>
      <c r="U139">
        <v>6</v>
      </c>
      <c r="V139" t="s">
        <v>54</v>
      </c>
      <c r="W139">
        <v>26</v>
      </c>
      <c r="X139">
        <v>4</v>
      </c>
      <c r="Y139">
        <v>0</v>
      </c>
      <c r="Z139">
        <v>4</v>
      </c>
      <c r="AA139">
        <v>1</v>
      </c>
      <c r="AB139">
        <v>1</v>
      </c>
      <c r="AC139">
        <v>4</v>
      </c>
      <c r="AD139">
        <v>5</v>
      </c>
      <c r="AE139">
        <v>4</v>
      </c>
      <c r="AF139">
        <v>3</v>
      </c>
      <c r="AG139">
        <v>5</v>
      </c>
      <c r="AH139">
        <v>4</v>
      </c>
      <c r="AI139">
        <v>5</v>
      </c>
      <c r="AJ139">
        <v>4</v>
      </c>
      <c r="AK139">
        <v>3</v>
      </c>
      <c r="AL139">
        <v>4</v>
      </c>
      <c r="AM139">
        <v>5</v>
      </c>
      <c r="AN139">
        <v>2</v>
      </c>
      <c r="AO139">
        <v>4</v>
      </c>
      <c r="AP139">
        <v>2</v>
      </c>
      <c r="AQ139">
        <v>2</v>
      </c>
      <c r="AR139" s="61" t="s">
        <v>192</v>
      </c>
      <c r="AS139" s="61">
        <v>40.361743339999997</v>
      </c>
    </row>
    <row r="140" spans="1:49" x14ac:dyDescent="0.3">
      <c r="A140">
        <v>17</v>
      </c>
      <c r="B140">
        <v>2</v>
      </c>
      <c r="C140" t="s">
        <v>40</v>
      </c>
      <c r="D140">
        <v>1</v>
      </c>
      <c r="E140" t="s">
        <v>41</v>
      </c>
      <c r="F140" t="s">
        <v>42</v>
      </c>
      <c r="G140" s="61">
        <v>18.67648617</v>
      </c>
      <c r="H140">
        <v>67</v>
      </c>
      <c r="I140" t="s">
        <v>44</v>
      </c>
      <c r="J140">
        <v>290</v>
      </c>
      <c r="K140" t="s">
        <v>192</v>
      </c>
      <c r="L140">
        <v>45</v>
      </c>
      <c r="M140" t="s">
        <v>192</v>
      </c>
      <c r="N140">
        <v>97</v>
      </c>
      <c r="O140">
        <v>85</v>
      </c>
      <c r="P140">
        <v>0</v>
      </c>
      <c r="Q140" t="s">
        <v>44</v>
      </c>
      <c r="R140">
        <v>7</v>
      </c>
      <c r="S140" t="s">
        <v>44</v>
      </c>
      <c r="T140" t="s">
        <v>44</v>
      </c>
      <c r="U140">
        <v>1</v>
      </c>
      <c r="V140" t="s">
        <v>54</v>
      </c>
      <c r="W140">
        <v>26</v>
      </c>
      <c r="X140">
        <v>4</v>
      </c>
      <c r="Y140">
        <v>0</v>
      </c>
      <c r="Z140">
        <v>4</v>
      </c>
      <c r="AA140">
        <v>1</v>
      </c>
      <c r="AB140">
        <v>1</v>
      </c>
      <c r="AC140">
        <v>4</v>
      </c>
      <c r="AD140">
        <v>5</v>
      </c>
      <c r="AE140">
        <v>4</v>
      </c>
      <c r="AF140">
        <v>3</v>
      </c>
      <c r="AG140">
        <v>5</v>
      </c>
      <c r="AH140">
        <v>4</v>
      </c>
      <c r="AI140">
        <v>5</v>
      </c>
      <c r="AJ140">
        <v>4</v>
      </c>
      <c r="AK140">
        <v>3</v>
      </c>
      <c r="AL140">
        <v>4</v>
      </c>
      <c r="AM140">
        <v>5</v>
      </c>
      <c r="AN140">
        <v>2</v>
      </c>
      <c r="AO140">
        <v>4</v>
      </c>
      <c r="AP140">
        <v>2</v>
      </c>
      <c r="AQ140">
        <v>2</v>
      </c>
      <c r="AR140" s="61">
        <v>38.400174839999998</v>
      </c>
      <c r="AS140" s="61">
        <v>26.426438950000001</v>
      </c>
      <c r="AT140">
        <v>1770</v>
      </c>
      <c r="AU140">
        <v>280</v>
      </c>
      <c r="AV140">
        <v>1</v>
      </c>
      <c r="AW140" s="61">
        <v>17.3904</v>
      </c>
    </row>
    <row r="141" spans="1:49" x14ac:dyDescent="0.3">
      <c r="A141">
        <v>17</v>
      </c>
      <c r="B141">
        <v>2</v>
      </c>
      <c r="C141" t="s">
        <v>40</v>
      </c>
      <c r="D141">
        <v>1</v>
      </c>
      <c r="E141" t="s">
        <v>46</v>
      </c>
      <c r="F141" t="s">
        <v>47</v>
      </c>
      <c r="G141" s="61">
        <v>50.707909569999998</v>
      </c>
      <c r="H141">
        <v>196</v>
      </c>
      <c r="I141" t="s">
        <v>43</v>
      </c>
      <c r="J141" t="s">
        <v>192</v>
      </c>
      <c r="K141">
        <v>345</v>
      </c>
      <c r="L141">
        <v>155</v>
      </c>
      <c r="M141">
        <v>200</v>
      </c>
      <c r="N141">
        <v>358</v>
      </c>
      <c r="O141">
        <v>195</v>
      </c>
      <c r="P141">
        <v>0</v>
      </c>
      <c r="Q141" t="s">
        <v>44</v>
      </c>
      <c r="R141">
        <v>8</v>
      </c>
      <c r="S141" t="s">
        <v>44</v>
      </c>
      <c r="T141" t="s">
        <v>44</v>
      </c>
      <c r="U141">
        <v>2</v>
      </c>
      <c r="V141" t="s">
        <v>54</v>
      </c>
      <c r="W141">
        <v>26</v>
      </c>
      <c r="X141">
        <v>4</v>
      </c>
      <c r="Y141">
        <v>0</v>
      </c>
      <c r="Z141">
        <v>4</v>
      </c>
      <c r="AA141">
        <v>1</v>
      </c>
      <c r="AB141">
        <v>1</v>
      </c>
      <c r="AC141">
        <v>4</v>
      </c>
      <c r="AD141">
        <v>5</v>
      </c>
      <c r="AE141">
        <v>4</v>
      </c>
      <c r="AF141">
        <v>3</v>
      </c>
      <c r="AG141">
        <v>5</v>
      </c>
      <c r="AH141">
        <v>4</v>
      </c>
      <c r="AI141">
        <v>5</v>
      </c>
      <c r="AJ141">
        <v>4</v>
      </c>
      <c r="AK141">
        <v>3</v>
      </c>
      <c r="AL141">
        <v>4</v>
      </c>
      <c r="AM141">
        <v>5</v>
      </c>
      <c r="AN141">
        <v>2</v>
      </c>
      <c r="AO141">
        <v>4</v>
      </c>
      <c r="AP141">
        <v>2</v>
      </c>
      <c r="AQ141">
        <v>2</v>
      </c>
      <c r="AR141" s="61">
        <v>40.361743339999997</v>
      </c>
      <c r="AS141" s="61">
        <v>107.75817290000001</v>
      </c>
    </row>
    <row r="142" spans="1:49" x14ac:dyDescent="0.3">
      <c r="A142">
        <v>17</v>
      </c>
      <c r="B142">
        <v>2</v>
      </c>
      <c r="C142" t="s">
        <v>40</v>
      </c>
      <c r="D142">
        <v>1</v>
      </c>
      <c r="E142" t="s">
        <v>48</v>
      </c>
      <c r="F142" t="s">
        <v>42</v>
      </c>
      <c r="G142" s="61">
        <v>24.999063570000001</v>
      </c>
      <c r="H142">
        <v>74</v>
      </c>
      <c r="I142" t="s">
        <v>44</v>
      </c>
      <c r="J142" t="s">
        <v>192</v>
      </c>
      <c r="K142" t="s">
        <v>192</v>
      </c>
      <c r="L142">
        <v>240</v>
      </c>
      <c r="M142" t="s">
        <v>192</v>
      </c>
      <c r="N142">
        <v>115</v>
      </c>
      <c r="O142">
        <v>117</v>
      </c>
      <c r="P142">
        <v>0</v>
      </c>
      <c r="Q142" t="s">
        <v>44</v>
      </c>
      <c r="R142">
        <v>9</v>
      </c>
      <c r="S142" t="s">
        <v>44</v>
      </c>
      <c r="T142" t="s">
        <v>44</v>
      </c>
      <c r="U142">
        <v>3</v>
      </c>
      <c r="V142" t="s">
        <v>54</v>
      </c>
      <c r="W142">
        <v>26</v>
      </c>
      <c r="X142">
        <v>4</v>
      </c>
      <c r="Y142">
        <v>0</v>
      </c>
      <c r="Z142">
        <v>4</v>
      </c>
      <c r="AA142">
        <v>1</v>
      </c>
      <c r="AB142">
        <v>1</v>
      </c>
      <c r="AC142">
        <v>4</v>
      </c>
      <c r="AD142">
        <v>5</v>
      </c>
      <c r="AE142">
        <v>4</v>
      </c>
      <c r="AF142">
        <v>3</v>
      </c>
      <c r="AG142">
        <v>5</v>
      </c>
      <c r="AH142">
        <v>4</v>
      </c>
      <c r="AI142">
        <v>5</v>
      </c>
      <c r="AJ142">
        <v>4</v>
      </c>
      <c r="AK142">
        <v>3</v>
      </c>
      <c r="AL142">
        <v>4</v>
      </c>
      <c r="AM142">
        <v>5</v>
      </c>
      <c r="AN142">
        <v>2</v>
      </c>
      <c r="AO142">
        <v>4</v>
      </c>
      <c r="AP142">
        <v>2</v>
      </c>
      <c r="AQ142">
        <v>2</v>
      </c>
      <c r="AR142" s="61">
        <v>165.03049709999999</v>
      </c>
      <c r="AS142" s="61">
        <v>143.01544340000001</v>
      </c>
      <c r="AT142">
        <v>1370</v>
      </c>
      <c r="AU142">
        <v>2130</v>
      </c>
      <c r="AV142">
        <v>1</v>
      </c>
      <c r="AW142" s="61">
        <v>126.2076</v>
      </c>
    </row>
    <row r="143" spans="1:49" x14ac:dyDescent="0.3">
      <c r="A143">
        <v>17</v>
      </c>
      <c r="B143">
        <v>2</v>
      </c>
      <c r="C143" t="s">
        <v>40</v>
      </c>
      <c r="D143">
        <v>1</v>
      </c>
      <c r="E143" t="s">
        <v>41</v>
      </c>
      <c r="F143" t="s">
        <v>47</v>
      </c>
      <c r="G143" s="61">
        <v>21.75301455</v>
      </c>
      <c r="H143">
        <v>91</v>
      </c>
      <c r="I143" t="s">
        <v>44</v>
      </c>
      <c r="J143" t="s">
        <v>192</v>
      </c>
      <c r="K143">
        <v>265</v>
      </c>
      <c r="L143">
        <v>175</v>
      </c>
      <c r="M143">
        <v>100</v>
      </c>
      <c r="N143">
        <v>97</v>
      </c>
      <c r="O143">
        <v>85</v>
      </c>
      <c r="P143">
        <v>0</v>
      </c>
      <c r="Q143" t="s">
        <v>44</v>
      </c>
      <c r="R143">
        <v>10</v>
      </c>
      <c r="S143" t="s">
        <v>44</v>
      </c>
      <c r="T143" t="s">
        <v>44</v>
      </c>
      <c r="U143">
        <v>4</v>
      </c>
      <c r="V143" t="s">
        <v>54</v>
      </c>
      <c r="W143">
        <v>26</v>
      </c>
      <c r="X143">
        <v>4</v>
      </c>
      <c r="Y143">
        <v>0</v>
      </c>
      <c r="Z143">
        <v>4</v>
      </c>
      <c r="AA143">
        <v>1</v>
      </c>
      <c r="AB143">
        <v>1</v>
      </c>
      <c r="AC143">
        <v>4</v>
      </c>
      <c r="AD143">
        <v>5</v>
      </c>
      <c r="AE143">
        <v>4</v>
      </c>
      <c r="AF143">
        <v>3</v>
      </c>
      <c r="AG143">
        <v>5</v>
      </c>
      <c r="AH143">
        <v>4</v>
      </c>
      <c r="AI143">
        <v>5</v>
      </c>
      <c r="AJ143">
        <v>4</v>
      </c>
      <c r="AK143">
        <v>3</v>
      </c>
      <c r="AL143">
        <v>4</v>
      </c>
      <c r="AM143">
        <v>5</v>
      </c>
      <c r="AN143">
        <v>2</v>
      </c>
      <c r="AO143">
        <v>4</v>
      </c>
      <c r="AP143">
        <v>2</v>
      </c>
      <c r="AQ143">
        <v>2</v>
      </c>
      <c r="AR143" s="61">
        <v>38.400174839999998</v>
      </c>
      <c r="AS143" s="61">
        <v>26.426438950000001</v>
      </c>
      <c r="AT143">
        <v>1500</v>
      </c>
      <c r="AU143">
        <v>890</v>
      </c>
      <c r="AV143">
        <v>1</v>
      </c>
      <c r="AW143" s="61">
        <v>8.2669999999999995</v>
      </c>
    </row>
    <row r="144" spans="1:49" x14ac:dyDescent="0.3">
      <c r="A144">
        <v>17</v>
      </c>
      <c r="B144">
        <v>2</v>
      </c>
      <c r="C144" t="s">
        <v>40</v>
      </c>
      <c r="D144">
        <v>1</v>
      </c>
      <c r="E144" t="s">
        <v>46</v>
      </c>
      <c r="F144" t="s">
        <v>42</v>
      </c>
      <c r="G144" s="61">
        <v>12.82323392</v>
      </c>
      <c r="H144">
        <v>37</v>
      </c>
      <c r="I144" t="s">
        <v>44</v>
      </c>
      <c r="J144">
        <v>20</v>
      </c>
      <c r="K144" t="s">
        <v>192</v>
      </c>
      <c r="L144">
        <v>170</v>
      </c>
      <c r="M144" t="s">
        <v>192</v>
      </c>
      <c r="N144">
        <v>358</v>
      </c>
      <c r="O144">
        <v>195</v>
      </c>
      <c r="P144">
        <v>0</v>
      </c>
      <c r="Q144" t="s">
        <v>44</v>
      </c>
      <c r="R144">
        <v>11</v>
      </c>
      <c r="S144" t="s">
        <v>44</v>
      </c>
      <c r="T144" t="s">
        <v>44</v>
      </c>
      <c r="U144">
        <v>5</v>
      </c>
      <c r="V144" t="s">
        <v>54</v>
      </c>
      <c r="W144">
        <v>26</v>
      </c>
      <c r="X144">
        <v>4</v>
      </c>
      <c r="Y144">
        <v>0</v>
      </c>
      <c r="Z144">
        <v>4</v>
      </c>
      <c r="AA144">
        <v>1</v>
      </c>
      <c r="AB144">
        <v>1</v>
      </c>
      <c r="AC144">
        <v>4</v>
      </c>
      <c r="AD144">
        <v>5</v>
      </c>
      <c r="AE144">
        <v>4</v>
      </c>
      <c r="AF144">
        <v>3</v>
      </c>
      <c r="AG144">
        <v>5</v>
      </c>
      <c r="AH144">
        <v>4</v>
      </c>
      <c r="AI144">
        <v>5</v>
      </c>
      <c r="AJ144">
        <v>4</v>
      </c>
      <c r="AK144">
        <v>3</v>
      </c>
      <c r="AL144">
        <v>4</v>
      </c>
      <c r="AM144">
        <v>5</v>
      </c>
      <c r="AN144">
        <v>2</v>
      </c>
      <c r="AO144">
        <v>4</v>
      </c>
      <c r="AP144">
        <v>2</v>
      </c>
      <c r="AQ144">
        <v>2</v>
      </c>
      <c r="AR144" s="61">
        <v>40.361743339999997</v>
      </c>
      <c r="AS144" s="61">
        <v>107.75817290000001</v>
      </c>
      <c r="AT144">
        <v>1120</v>
      </c>
      <c r="AU144">
        <v>-40</v>
      </c>
      <c r="AV144">
        <v>1</v>
      </c>
      <c r="AW144" s="61">
        <v>93.126599999999996</v>
      </c>
    </row>
    <row r="145" spans="1:49" x14ac:dyDescent="0.3">
      <c r="A145">
        <v>17</v>
      </c>
      <c r="B145">
        <v>2</v>
      </c>
      <c r="C145" t="s">
        <v>40</v>
      </c>
      <c r="D145">
        <v>1</v>
      </c>
      <c r="E145" t="s">
        <v>48</v>
      </c>
      <c r="F145" t="s">
        <v>47</v>
      </c>
      <c r="G145" s="61">
        <v>84.319592540000002</v>
      </c>
      <c r="H145">
        <v>345</v>
      </c>
      <c r="I145" t="s">
        <v>43</v>
      </c>
      <c r="J145" t="s">
        <v>192</v>
      </c>
      <c r="K145">
        <v>315</v>
      </c>
      <c r="L145">
        <v>165</v>
      </c>
      <c r="M145">
        <v>135</v>
      </c>
      <c r="N145">
        <v>115</v>
      </c>
      <c r="O145">
        <v>117</v>
      </c>
      <c r="P145">
        <v>0</v>
      </c>
      <c r="Q145" t="s">
        <v>44</v>
      </c>
      <c r="R145">
        <v>12</v>
      </c>
      <c r="S145" t="s">
        <v>44</v>
      </c>
      <c r="T145" t="s">
        <v>44</v>
      </c>
      <c r="U145">
        <v>6</v>
      </c>
      <c r="V145" t="s">
        <v>54</v>
      </c>
      <c r="W145">
        <v>26</v>
      </c>
      <c r="X145">
        <v>4</v>
      </c>
      <c r="Y145">
        <v>0</v>
      </c>
      <c r="Z145">
        <v>4</v>
      </c>
      <c r="AA145">
        <v>1</v>
      </c>
      <c r="AB145">
        <v>1</v>
      </c>
      <c r="AC145">
        <v>4</v>
      </c>
      <c r="AD145">
        <v>5</v>
      </c>
      <c r="AE145">
        <v>4</v>
      </c>
      <c r="AF145">
        <v>3</v>
      </c>
      <c r="AG145">
        <v>5</v>
      </c>
      <c r="AH145">
        <v>4</v>
      </c>
      <c r="AI145">
        <v>5</v>
      </c>
      <c r="AJ145">
        <v>4</v>
      </c>
      <c r="AK145">
        <v>3</v>
      </c>
      <c r="AL145">
        <v>4</v>
      </c>
      <c r="AM145">
        <v>5</v>
      </c>
      <c r="AN145">
        <v>2</v>
      </c>
      <c r="AO145">
        <v>4</v>
      </c>
      <c r="AP145">
        <v>2</v>
      </c>
      <c r="AQ145">
        <v>2</v>
      </c>
      <c r="AR145" s="61">
        <v>165.03049709999999</v>
      </c>
      <c r="AS145" s="61">
        <v>143.01544340000001</v>
      </c>
    </row>
    <row r="146" spans="1:49" x14ac:dyDescent="0.3">
      <c r="A146">
        <v>18</v>
      </c>
      <c r="B146">
        <v>2</v>
      </c>
      <c r="C146" t="s">
        <v>52</v>
      </c>
      <c r="D146">
        <v>2</v>
      </c>
      <c r="E146" t="s">
        <v>41</v>
      </c>
      <c r="F146" t="s">
        <v>47</v>
      </c>
      <c r="G146" s="61">
        <v>20.019667559999998</v>
      </c>
      <c r="H146">
        <v>53</v>
      </c>
      <c r="I146" t="s">
        <v>43</v>
      </c>
      <c r="J146" t="s">
        <v>192</v>
      </c>
      <c r="K146">
        <v>255</v>
      </c>
      <c r="L146">
        <v>50</v>
      </c>
      <c r="M146">
        <v>40</v>
      </c>
      <c r="N146">
        <v>97</v>
      </c>
      <c r="O146">
        <v>85</v>
      </c>
      <c r="P146">
        <v>0</v>
      </c>
      <c r="Q146" t="s">
        <v>44</v>
      </c>
      <c r="R146">
        <v>1</v>
      </c>
      <c r="S146" t="s">
        <v>44</v>
      </c>
      <c r="T146" t="s">
        <v>44</v>
      </c>
      <c r="U146">
        <v>1</v>
      </c>
      <c r="V146" t="s">
        <v>45</v>
      </c>
      <c r="W146">
        <v>33</v>
      </c>
      <c r="X146">
        <v>15</v>
      </c>
      <c r="Y146">
        <v>9</v>
      </c>
      <c r="Z146">
        <v>6</v>
      </c>
      <c r="AA146">
        <v>0</v>
      </c>
      <c r="AB146">
        <v>3</v>
      </c>
      <c r="AC146">
        <v>1</v>
      </c>
      <c r="AD146">
        <v>4</v>
      </c>
      <c r="AE146">
        <v>4</v>
      </c>
      <c r="AF146">
        <v>4</v>
      </c>
      <c r="AG146">
        <v>4</v>
      </c>
      <c r="AH146">
        <v>5</v>
      </c>
      <c r="AI146">
        <v>5</v>
      </c>
      <c r="AJ146">
        <v>3</v>
      </c>
      <c r="AK146">
        <v>3</v>
      </c>
      <c r="AL146">
        <v>4</v>
      </c>
      <c r="AM146">
        <v>4</v>
      </c>
      <c r="AN146">
        <v>2</v>
      </c>
      <c r="AO146">
        <v>2</v>
      </c>
      <c r="AP146">
        <v>3</v>
      </c>
      <c r="AQ146">
        <v>2</v>
      </c>
      <c r="AR146" s="61">
        <v>38.400174839999998</v>
      </c>
      <c r="AS146" s="61">
        <v>26.426438950000001</v>
      </c>
    </row>
    <row r="147" spans="1:49" x14ac:dyDescent="0.3">
      <c r="A147">
        <v>18</v>
      </c>
      <c r="B147">
        <v>2</v>
      </c>
      <c r="C147" t="s">
        <v>52</v>
      </c>
      <c r="D147">
        <v>2</v>
      </c>
      <c r="E147" t="s">
        <v>46</v>
      </c>
      <c r="F147" t="s">
        <v>42</v>
      </c>
      <c r="G147" s="61">
        <v>48.379927889999998</v>
      </c>
      <c r="H147">
        <v>143</v>
      </c>
      <c r="I147" t="s">
        <v>43</v>
      </c>
      <c r="J147">
        <v>335</v>
      </c>
      <c r="K147" t="s">
        <v>192</v>
      </c>
      <c r="L147">
        <v>210</v>
      </c>
      <c r="M147" t="s">
        <v>192</v>
      </c>
      <c r="N147">
        <v>358</v>
      </c>
      <c r="O147">
        <v>195</v>
      </c>
      <c r="P147">
        <v>0</v>
      </c>
      <c r="Q147" t="s">
        <v>44</v>
      </c>
      <c r="R147">
        <v>2</v>
      </c>
      <c r="S147" t="s">
        <v>44</v>
      </c>
      <c r="T147" t="s">
        <v>44</v>
      </c>
      <c r="U147">
        <v>2</v>
      </c>
      <c r="V147" t="s">
        <v>45</v>
      </c>
      <c r="W147">
        <v>33</v>
      </c>
      <c r="X147">
        <v>15</v>
      </c>
      <c r="Y147">
        <v>9</v>
      </c>
      <c r="Z147">
        <v>6</v>
      </c>
      <c r="AA147">
        <v>0</v>
      </c>
      <c r="AB147">
        <v>3</v>
      </c>
      <c r="AC147">
        <v>1</v>
      </c>
      <c r="AD147">
        <v>4</v>
      </c>
      <c r="AE147">
        <v>4</v>
      </c>
      <c r="AF147">
        <v>4</v>
      </c>
      <c r="AG147">
        <v>4</v>
      </c>
      <c r="AH147">
        <v>5</v>
      </c>
      <c r="AI147">
        <v>5</v>
      </c>
      <c r="AJ147">
        <v>3</v>
      </c>
      <c r="AK147">
        <v>3</v>
      </c>
      <c r="AL147">
        <v>4</v>
      </c>
      <c r="AM147">
        <v>4</v>
      </c>
      <c r="AN147">
        <v>2</v>
      </c>
      <c r="AO147">
        <v>2</v>
      </c>
      <c r="AP147">
        <v>3</v>
      </c>
      <c r="AQ147">
        <v>2</v>
      </c>
      <c r="AR147" s="61">
        <v>40.361743339999997</v>
      </c>
      <c r="AS147" s="61">
        <v>107.75817290000001</v>
      </c>
    </row>
    <row r="148" spans="1:49" x14ac:dyDescent="0.3">
      <c r="A148">
        <v>18</v>
      </c>
      <c r="B148">
        <v>2</v>
      </c>
      <c r="C148" t="s">
        <v>52</v>
      </c>
      <c r="D148">
        <v>2</v>
      </c>
      <c r="E148" t="s">
        <v>48</v>
      </c>
      <c r="F148" t="s">
        <v>47</v>
      </c>
      <c r="G148" s="61">
        <v>85.269740260000006</v>
      </c>
      <c r="H148">
        <v>305</v>
      </c>
      <c r="I148" t="s">
        <v>43</v>
      </c>
      <c r="J148" t="s">
        <v>192</v>
      </c>
      <c r="K148">
        <v>285</v>
      </c>
      <c r="L148">
        <v>120</v>
      </c>
      <c r="M148">
        <v>130</v>
      </c>
      <c r="N148">
        <v>115</v>
      </c>
      <c r="O148">
        <v>117</v>
      </c>
      <c r="P148">
        <v>5</v>
      </c>
      <c r="Q148" t="s">
        <v>43</v>
      </c>
      <c r="R148">
        <v>3</v>
      </c>
      <c r="S148" t="s">
        <v>44</v>
      </c>
      <c r="T148" t="s">
        <v>44</v>
      </c>
      <c r="U148">
        <v>3</v>
      </c>
      <c r="V148" t="s">
        <v>45</v>
      </c>
      <c r="W148">
        <v>33</v>
      </c>
      <c r="X148">
        <v>15</v>
      </c>
      <c r="Y148">
        <v>9</v>
      </c>
      <c r="Z148">
        <v>6</v>
      </c>
      <c r="AA148">
        <v>0</v>
      </c>
      <c r="AB148">
        <v>3</v>
      </c>
      <c r="AC148">
        <v>1</v>
      </c>
      <c r="AD148">
        <v>4</v>
      </c>
      <c r="AE148">
        <v>4</v>
      </c>
      <c r="AF148">
        <v>4</v>
      </c>
      <c r="AG148">
        <v>4</v>
      </c>
      <c r="AH148">
        <v>5</v>
      </c>
      <c r="AI148">
        <v>5</v>
      </c>
      <c r="AJ148">
        <v>3</v>
      </c>
      <c r="AK148">
        <v>3</v>
      </c>
      <c r="AL148">
        <v>4</v>
      </c>
      <c r="AM148">
        <v>4</v>
      </c>
      <c r="AN148">
        <v>2</v>
      </c>
      <c r="AO148">
        <v>2</v>
      </c>
      <c r="AP148">
        <v>3</v>
      </c>
      <c r="AQ148">
        <v>2</v>
      </c>
      <c r="AR148" s="61">
        <v>165.03049709999999</v>
      </c>
      <c r="AS148" s="61">
        <v>143.01544340000001</v>
      </c>
    </row>
    <row r="149" spans="1:49" x14ac:dyDescent="0.3">
      <c r="A149">
        <v>18</v>
      </c>
      <c r="B149">
        <v>2</v>
      </c>
      <c r="C149" t="s">
        <v>52</v>
      </c>
      <c r="D149">
        <v>2</v>
      </c>
      <c r="E149" t="s">
        <v>46</v>
      </c>
      <c r="F149" t="s">
        <v>47</v>
      </c>
      <c r="G149" s="61">
        <v>48.430142910000001</v>
      </c>
      <c r="H149">
        <v>197</v>
      </c>
      <c r="I149" t="s">
        <v>43</v>
      </c>
      <c r="J149" t="s">
        <v>192</v>
      </c>
      <c r="K149">
        <v>325</v>
      </c>
      <c r="L149">
        <v>195</v>
      </c>
      <c r="M149">
        <v>215</v>
      </c>
      <c r="N149">
        <v>358</v>
      </c>
      <c r="O149">
        <v>195</v>
      </c>
      <c r="P149">
        <v>10</v>
      </c>
      <c r="Q149" t="s">
        <v>44</v>
      </c>
      <c r="R149">
        <v>4</v>
      </c>
      <c r="S149" t="s">
        <v>44</v>
      </c>
      <c r="T149" t="s">
        <v>44</v>
      </c>
      <c r="U149">
        <v>4</v>
      </c>
      <c r="V149" t="s">
        <v>45</v>
      </c>
      <c r="W149">
        <v>33</v>
      </c>
      <c r="X149">
        <v>15</v>
      </c>
      <c r="Y149">
        <v>9</v>
      </c>
      <c r="Z149">
        <v>6</v>
      </c>
      <c r="AA149">
        <v>0</v>
      </c>
      <c r="AB149">
        <v>3</v>
      </c>
      <c r="AC149">
        <v>1</v>
      </c>
      <c r="AD149">
        <v>4</v>
      </c>
      <c r="AE149">
        <v>4</v>
      </c>
      <c r="AF149">
        <v>4</v>
      </c>
      <c r="AG149">
        <v>4</v>
      </c>
      <c r="AH149">
        <v>5</v>
      </c>
      <c r="AI149">
        <v>5</v>
      </c>
      <c r="AJ149">
        <v>3</v>
      </c>
      <c r="AK149">
        <v>3</v>
      </c>
      <c r="AL149">
        <v>4</v>
      </c>
      <c r="AM149">
        <v>4</v>
      </c>
      <c r="AN149">
        <v>2</v>
      </c>
      <c r="AO149">
        <v>2</v>
      </c>
      <c r="AP149">
        <v>3</v>
      </c>
      <c r="AQ149">
        <v>2</v>
      </c>
      <c r="AR149" s="61">
        <v>40.361743339999997</v>
      </c>
      <c r="AS149" s="61">
        <v>107.75817290000001</v>
      </c>
    </row>
    <row r="150" spans="1:49" x14ac:dyDescent="0.3">
      <c r="A150">
        <v>18</v>
      </c>
      <c r="B150">
        <v>2</v>
      </c>
      <c r="C150" t="s">
        <v>52</v>
      </c>
      <c r="D150">
        <v>2</v>
      </c>
      <c r="E150" t="s">
        <v>48</v>
      </c>
      <c r="F150" t="s">
        <v>42</v>
      </c>
      <c r="G150" s="61">
        <v>29.81781354</v>
      </c>
      <c r="H150">
        <v>85</v>
      </c>
      <c r="I150" t="s">
        <v>44</v>
      </c>
      <c r="J150">
        <v>260</v>
      </c>
      <c r="K150" t="s">
        <v>192</v>
      </c>
      <c r="L150">
        <v>100</v>
      </c>
      <c r="M150" t="s">
        <v>192</v>
      </c>
      <c r="N150">
        <v>115</v>
      </c>
      <c r="O150">
        <v>117</v>
      </c>
      <c r="P150">
        <v>0</v>
      </c>
      <c r="Q150" t="s">
        <v>44</v>
      </c>
      <c r="R150">
        <v>5</v>
      </c>
      <c r="S150" t="s">
        <v>44</v>
      </c>
      <c r="T150" t="s">
        <v>44</v>
      </c>
      <c r="U150">
        <v>5</v>
      </c>
      <c r="V150" t="s">
        <v>45</v>
      </c>
      <c r="W150">
        <v>33</v>
      </c>
      <c r="X150">
        <v>15</v>
      </c>
      <c r="Y150">
        <v>9</v>
      </c>
      <c r="Z150">
        <v>6</v>
      </c>
      <c r="AA150">
        <v>0</v>
      </c>
      <c r="AB150">
        <v>3</v>
      </c>
      <c r="AC150">
        <v>1</v>
      </c>
      <c r="AD150">
        <v>4</v>
      </c>
      <c r="AE150">
        <v>4</v>
      </c>
      <c r="AF150">
        <v>4</v>
      </c>
      <c r="AG150">
        <v>4</v>
      </c>
      <c r="AH150">
        <v>5</v>
      </c>
      <c r="AI150">
        <v>5</v>
      </c>
      <c r="AJ150">
        <v>3</v>
      </c>
      <c r="AK150">
        <v>3</v>
      </c>
      <c r="AL150">
        <v>4</v>
      </c>
      <c r="AM150">
        <v>4</v>
      </c>
      <c r="AN150">
        <v>2</v>
      </c>
      <c r="AO150">
        <v>2</v>
      </c>
      <c r="AP150">
        <v>3</v>
      </c>
      <c r="AQ150">
        <v>2</v>
      </c>
      <c r="AR150" s="61">
        <v>165.03049709999999</v>
      </c>
      <c r="AS150" s="61">
        <v>143.01544340000001</v>
      </c>
      <c r="AT150">
        <v>1770</v>
      </c>
      <c r="AU150">
        <v>1160</v>
      </c>
      <c r="AV150">
        <v>1</v>
      </c>
      <c r="AW150" s="61">
        <v>111.6944</v>
      </c>
    </row>
    <row r="151" spans="1:49" x14ac:dyDescent="0.3">
      <c r="A151">
        <v>18</v>
      </c>
      <c r="B151">
        <v>2</v>
      </c>
      <c r="C151" t="s">
        <v>52</v>
      </c>
      <c r="D151">
        <v>2</v>
      </c>
      <c r="E151" t="s">
        <v>41</v>
      </c>
      <c r="F151" t="s">
        <v>42</v>
      </c>
      <c r="G151" s="61">
        <v>15.65559829</v>
      </c>
      <c r="H151">
        <v>32</v>
      </c>
      <c r="I151" t="s">
        <v>43</v>
      </c>
      <c r="J151">
        <v>265</v>
      </c>
      <c r="K151" t="s">
        <v>192</v>
      </c>
      <c r="L151">
        <v>35</v>
      </c>
      <c r="M151" t="s">
        <v>192</v>
      </c>
      <c r="N151">
        <v>97</v>
      </c>
      <c r="O151">
        <v>85</v>
      </c>
      <c r="P151">
        <v>50</v>
      </c>
      <c r="Q151" t="s">
        <v>43</v>
      </c>
      <c r="R151">
        <v>6</v>
      </c>
      <c r="S151" t="s">
        <v>44</v>
      </c>
      <c r="T151" t="s">
        <v>44</v>
      </c>
      <c r="U151">
        <v>6</v>
      </c>
      <c r="V151" t="s">
        <v>45</v>
      </c>
      <c r="W151">
        <v>33</v>
      </c>
      <c r="X151">
        <v>15</v>
      </c>
      <c r="Y151">
        <v>9</v>
      </c>
      <c r="Z151">
        <v>6</v>
      </c>
      <c r="AA151">
        <v>0</v>
      </c>
      <c r="AB151">
        <v>3</v>
      </c>
      <c r="AC151">
        <v>1</v>
      </c>
      <c r="AD151">
        <v>4</v>
      </c>
      <c r="AE151">
        <v>4</v>
      </c>
      <c r="AF151">
        <v>4</v>
      </c>
      <c r="AG151">
        <v>4</v>
      </c>
      <c r="AH151">
        <v>5</v>
      </c>
      <c r="AI151">
        <v>5</v>
      </c>
      <c r="AJ151">
        <v>3</v>
      </c>
      <c r="AK151">
        <v>3</v>
      </c>
      <c r="AL151">
        <v>4</v>
      </c>
      <c r="AM151">
        <v>4</v>
      </c>
      <c r="AN151">
        <v>2</v>
      </c>
      <c r="AO151">
        <v>2</v>
      </c>
      <c r="AP151">
        <v>3</v>
      </c>
      <c r="AQ151">
        <v>2</v>
      </c>
      <c r="AR151" s="61">
        <v>38.400174839999998</v>
      </c>
      <c r="AS151" s="61">
        <v>26.426438950000001</v>
      </c>
    </row>
    <row r="152" spans="1:49" x14ac:dyDescent="0.3">
      <c r="A152">
        <v>18</v>
      </c>
      <c r="B152">
        <v>1</v>
      </c>
      <c r="C152" t="s">
        <v>52</v>
      </c>
      <c r="D152">
        <v>2</v>
      </c>
      <c r="E152" t="s">
        <v>49</v>
      </c>
      <c r="F152" t="s">
        <v>42</v>
      </c>
      <c r="G152" s="61">
        <v>20.338218940000001</v>
      </c>
      <c r="H152">
        <v>66</v>
      </c>
      <c r="I152" t="s">
        <v>43</v>
      </c>
      <c r="J152">
        <v>320</v>
      </c>
      <c r="K152" t="s">
        <v>192</v>
      </c>
      <c r="L152">
        <v>185</v>
      </c>
      <c r="M152" t="s">
        <v>192</v>
      </c>
      <c r="N152">
        <v>346</v>
      </c>
      <c r="O152">
        <v>179</v>
      </c>
      <c r="P152">
        <v>0</v>
      </c>
      <c r="Q152" t="s">
        <v>44</v>
      </c>
      <c r="R152">
        <v>7</v>
      </c>
      <c r="S152" t="s">
        <v>44</v>
      </c>
      <c r="T152" t="s">
        <v>44</v>
      </c>
      <c r="U152">
        <v>1</v>
      </c>
      <c r="V152" t="s">
        <v>45</v>
      </c>
      <c r="W152">
        <v>33</v>
      </c>
      <c r="X152">
        <v>15</v>
      </c>
      <c r="Y152">
        <v>9</v>
      </c>
      <c r="Z152">
        <v>6</v>
      </c>
      <c r="AA152">
        <v>0</v>
      </c>
      <c r="AB152">
        <v>3</v>
      </c>
      <c r="AC152">
        <v>1</v>
      </c>
      <c r="AD152">
        <v>4</v>
      </c>
      <c r="AE152">
        <v>4</v>
      </c>
      <c r="AF152">
        <v>4</v>
      </c>
      <c r="AG152">
        <v>4</v>
      </c>
      <c r="AH152">
        <v>5</v>
      </c>
      <c r="AI152">
        <v>5</v>
      </c>
      <c r="AJ152">
        <v>3</v>
      </c>
      <c r="AK152">
        <v>3</v>
      </c>
      <c r="AL152">
        <v>4</v>
      </c>
      <c r="AM152">
        <v>4</v>
      </c>
      <c r="AN152">
        <v>2</v>
      </c>
      <c r="AO152">
        <v>2</v>
      </c>
      <c r="AP152">
        <v>3</v>
      </c>
      <c r="AQ152">
        <v>2</v>
      </c>
      <c r="AR152" s="61" t="s">
        <v>192</v>
      </c>
      <c r="AS152" s="61">
        <v>35.705366900000001</v>
      </c>
    </row>
    <row r="153" spans="1:49" x14ac:dyDescent="0.3">
      <c r="A153">
        <v>18</v>
      </c>
      <c r="B153">
        <v>1</v>
      </c>
      <c r="C153" t="s">
        <v>52</v>
      </c>
      <c r="D153">
        <v>2</v>
      </c>
      <c r="E153" t="s">
        <v>50</v>
      </c>
      <c r="F153" t="s">
        <v>47</v>
      </c>
      <c r="G153" s="61">
        <v>21.58389592</v>
      </c>
      <c r="H153">
        <v>88</v>
      </c>
      <c r="I153" t="s">
        <v>43</v>
      </c>
      <c r="J153" t="s">
        <v>192</v>
      </c>
      <c r="K153">
        <v>135</v>
      </c>
      <c r="L153">
        <v>275</v>
      </c>
      <c r="M153">
        <v>305</v>
      </c>
      <c r="N153">
        <v>143</v>
      </c>
      <c r="O153">
        <v>315</v>
      </c>
      <c r="P153">
        <v>0</v>
      </c>
      <c r="Q153" t="s">
        <v>44</v>
      </c>
      <c r="R153">
        <v>8</v>
      </c>
      <c r="S153" t="s">
        <v>44</v>
      </c>
      <c r="T153" t="s">
        <v>44</v>
      </c>
      <c r="U153">
        <v>2</v>
      </c>
      <c r="V153" t="s">
        <v>45</v>
      </c>
      <c r="W153">
        <v>33</v>
      </c>
      <c r="X153">
        <v>15</v>
      </c>
      <c r="Y153">
        <v>9</v>
      </c>
      <c r="Z153">
        <v>6</v>
      </c>
      <c r="AA153">
        <v>0</v>
      </c>
      <c r="AB153">
        <v>3</v>
      </c>
      <c r="AC153">
        <v>1</v>
      </c>
      <c r="AD153">
        <v>4</v>
      </c>
      <c r="AE153">
        <v>4</v>
      </c>
      <c r="AF153">
        <v>4</v>
      </c>
      <c r="AG153">
        <v>4</v>
      </c>
      <c r="AH153">
        <v>5</v>
      </c>
      <c r="AI153">
        <v>5</v>
      </c>
      <c r="AJ153">
        <v>3</v>
      </c>
      <c r="AK153">
        <v>3</v>
      </c>
      <c r="AL153">
        <v>4</v>
      </c>
      <c r="AM153">
        <v>4</v>
      </c>
      <c r="AN153">
        <v>2</v>
      </c>
      <c r="AO153">
        <v>2</v>
      </c>
      <c r="AP153">
        <v>3</v>
      </c>
      <c r="AQ153">
        <v>2</v>
      </c>
      <c r="AR153" s="61" t="s">
        <v>192</v>
      </c>
      <c r="AS153" s="61">
        <v>39.080954239999997</v>
      </c>
    </row>
    <row r="154" spans="1:49" x14ac:dyDescent="0.3">
      <c r="A154">
        <v>18</v>
      </c>
      <c r="B154">
        <v>1</v>
      </c>
      <c r="C154" t="s">
        <v>52</v>
      </c>
      <c r="D154">
        <v>2</v>
      </c>
      <c r="E154" t="s">
        <v>51</v>
      </c>
      <c r="F154" t="s">
        <v>42</v>
      </c>
      <c r="G154" s="61">
        <v>31.5162534</v>
      </c>
      <c r="H154">
        <v>81</v>
      </c>
      <c r="I154" t="s">
        <v>43</v>
      </c>
      <c r="J154">
        <v>270</v>
      </c>
      <c r="K154" t="s">
        <v>192</v>
      </c>
      <c r="L154">
        <v>140</v>
      </c>
      <c r="M154" t="s">
        <v>192</v>
      </c>
      <c r="N154">
        <v>302</v>
      </c>
      <c r="O154">
        <v>119</v>
      </c>
      <c r="P154">
        <v>0</v>
      </c>
      <c r="Q154" t="s">
        <v>44</v>
      </c>
      <c r="R154">
        <v>9</v>
      </c>
      <c r="S154" t="s">
        <v>44</v>
      </c>
      <c r="T154" t="s">
        <v>44</v>
      </c>
      <c r="U154">
        <v>3</v>
      </c>
      <c r="V154" t="s">
        <v>45</v>
      </c>
      <c r="W154">
        <v>33</v>
      </c>
      <c r="X154">
        <v>15</v>
      </c>
      <c r="Y154">
        <v>9</v>
      </c>
      <c r="Z154">
        <v>6</v>
      </c>
      <c r="AA154">
        <v>0</v>
      </c>
      <c r="AB154">
        <v>3</v>
      </c>
      <c r="AC154">
        <v>1</v>
      </c>
      <c r="AD154">
        <v>4</v>
      </c>
      <c r="AE154">
        <v>4</v>
      </c>
      <c r="AF154">
        <v>4</v>
      </c>
      <c r="AG154">
        <v>4</v>
      </c>
      <c r="AH154">
        <v>5</v>
      </c>
      <c r="AI154">
        <v>5</v>
      </c>
      <c r="AJ154">
        <v>3</v>
      </c>
      <c r="AK154">
        <v>3</v>
      </c>
      <c r="AL154">
        <v>4</v>
      </c>
      <c r="AM154">
        <v>4</v>
      </c>
      <c r="AN154">
        <v>2</v>
      </c>
      <c r="AO154">
        <v>2</v>
      </c>
      <c r="AP154">
        <v>3</v>
      </c>
      <c r="AQ154">
        <v>2</v>
      </c>
      <c r="AR154" s="61" t="s">
        <v>192</v>
      </c>
      <c r="AS154" s="61">
        <v>40.361743339999997</v>
      </c>
    </row>
    <row r="155" spans="1:49" x14ac:dyDescent="0.3">
      <c r="A155">
        <v>18</v>
      </c>
      <c r="B155">
        <v>1</v>
      </c>
      <c r="C155" t="s">
        <v>52</v>
      </c>
      <c r="D155">
        <v>2</v>
      </c>
      <c r="E155" t="s">
        <v>49</v>
      </c>
      <c r="F155" t="s">
        <v>47</v>
      </c>
      <c r="G155" s="61">
        <v>21.431573019999998</v>
      </c>
      <c r="H155">
        <v>79</v>
      </c>
      <c r="I155" t="s">
        <v>43</v>
      </c>
      <c r="J155" t="s">
        <v>192</v>
      </c>
      <c r="K155">
        <v>305</v>
      </c>
      <c r="L155">
        <v>200</v>
      </c>
      <c r="M155">
        <v>200</v>
      </c>
      <c r="N155">
        <v>346</v>
      </c>
      <c r="O155">
        <v>179</v>
      </c>
      <c r="P155">
        <v>5</v>
      </c>
      <c r="Q155" t="s">
        <v>43</v>
      </c>
      <c r="R155">
        <v>10</v>
      </c>
      <c r="S155" t="s">
        <v>44</v>
      </c>
      <c r="T155" t="s">
        <v>44</v>
      </c>
      <c r="U155">
        <v>4</v>
      </c>
      <c r="V155" t="s">
        <v>45</v>
      </c>
      <c r="W155">
        <v>33</v>
      </c>
      <c r="X155">
        <v>15</v>
      </c>
      <c r="Y155">
        <v>9</v>
      </c>
      <c r="Z155">
        <v>6</v>
      </c>
      <c r="AA155">
        <v>0</v>
      </c>
      <c r="AB155">
        <v>3</v>
      </c>
      <c r="AC155">
        <v>1</v>
      </c>
      <c r="AD155">
        <v>4</v>
      </c>
      <c r="AE155">
        <v>4</v>
      </c>
      <c r="AF155">
        <v>4</v>
      </c>
      <c r="AG155">
        <v>4</v>
      </c>
      <c r="AH155">
        <v>5</v>
      </c>
      <c r="AI155">
        <v>5</v>
      </c>
      <c r="AJ155">
        <v>3</v>
      </c>
      <c r="AK155">
        <v>3</v>
      </c>
      <c r="AL155">
        <v>4</v>
      </c>
      <c r="AM155">
        <v>4</v>
      </c>
      <c r="AN155">
        <v>2</v>
      </c>
      <c r="AO155">
        <v>2</v>
      </c>
      <c r="AP155">
        <v>3</v>
      </c>
      <c r="AQ155">
        <v>2</v>
      </c>
      <c r="AR155" s="61" t="s">
        <v>192</v>
      </c>
      <c r="AS155" s="61">
        <v>35.705366900000001</v>
      </c>
    </row>
    <row r="156" spans="1:49" x14ac:dyDescent="0.3">
      <c r="A156">
        <v>18</v>
      </c>
      <c r="B156">
        <v>1</v>
      </c>
      <c r="C156" t="s">
        <v>52</v>
      </c>
      <c r="D156">
        <v>2</v>
      </c>
      <c r="E156" t="s">
        <v>50</v>
      </c>
      <c r="F156" t="s">
        <v>42</v>
      </c>
      <c r="G156" s="61">
        <v>18.276114700000001</v>
      </c>
      <c r="H156">
        <v>71</v>
      </c>
      <c r="I156" t="s">
        <v>43</v>
      </c>
      <c r="J156">
        <v>220</v>
      </c>
      <c r="K156" t="s">
        <v>192</v>
      </c>
      <c r="L156">
        <v>270</v>
      </c>
      <c r="M156" t="s">
        <v>192</v>
      </c>
      <c r="N156">
        <v>143</v>
      </c>
      <c r="O156">
        <v>315</v>
      </c>
      <c r="P156">
        <v>10</v>
      </c>
      <c r="Q156" t="s">
        <v>44</v>
      </c>
      <c r="R156">
        <v>11</v>
      </c>
      <c r="S156" t="s">
        <v>44</v>
      </c>
      <c r="T156" t="s">
        <v>44</v>
      </c>
      <c r="U156">
        <v>5</v>
      </c>
      <c r="V156" t="s">
        <v>45</v>
      </c>
      <c r="W156">
        <v>33</v>
      </c>
      <c r="X156">
        <v>15</v>
      </c>
      <c r="Y156">
        <v>9</v>
      </c>
      <c r="Z156">
        <v>6</v>
      </c>
      <c r="AA156">
        <v>0</v>
      </c>
      <c r="AB156">
        <v>3</v>
      </c>
      <c r="AC156">
        <v>1</v>
      </c>
      <c r="AD156">
        <v>4</v>
      </c>
      <c r="AE156">
        <v>4</v>
      </c>
      <c r="AF156">
        <v>4</v>
      </c>
      <c r="AG156">
        <v>4</v>
      </c>
      <c r="AH156">
        <v>5</v>
      </c>
      <c r="AI156">
        <v>5</v>
      </c>
      <c r="AJ156">
        <v>3</v>
      </c>
      <c r="AK156">
        <v>3</v>
      </c>
      <c r="AL156">
        <v>4</v>
      </c>
      <c r="AM156">
        <v>4</v>
      </c>
      <c r="AN156">
        <v>2</v>
      </c>
      <c r="AO156">
        <v>2</v>
      </c>
      <c r="AP156">
        <v>3</v>
      </c>
      <c r="AQ156">
        <v>2</v>
      </c>
      <c r="AR156" s="61" t="s">
        <v>192</v>
      </c>
      <c r="AS156" s="61">
        <v>39.080954239999997</v>
      </c>
    </row>
    <row r="157" spans="1:49" x14ac:dyDescent="0.3">
      <c r="A157">
        <v>18</v>
      </c>
      <c r="B157">
        <v>1</v>
      </c>
      <c r="C157" t="s">
        <v>52</v>
      </c>
      <c r="D157">
        <v>2</v>
      </c>
      <c r="E157" t="s">
        <v>51</v>
      </c>
      <c r="F157" t="s">
        <v>47</v>
      </c>
      <c r="G157" s="61">
        <v>24.034689440000001</v>
      </c>
      <c r="H157">
        <v>67</v>
      </c>
      <c r="I157" t="s">
        <v>43</v>
      </c>
      <c r="J157" t="s">
        <v>192</v>
      </c>
      <c r="K157">
        <v>300</v>
      </c>
      <c r="L157">
        <v>145</v>
      </c>
      <c r="M157">
        <v>90</v>
      </c>
      <c r="N157">
        <v>302</v>
      </c>
      <c r="O157">
        <v>119</v>
      </c>
      <c r="P157">
        <v>10</v>
      </c>
      <c r="Q157" t="s">
        <v>44</v>
      </c>
      <c r="R157">
        <v>12</v>
      </c>
      <c r="S157" t="s">
        <v>44</v>
      </c>
      <c r="T157" t="s">
        <v>44</v>
      </c>
      <c r="U157">
        <v>6</v>
      </c>
      <c r="V157" t="s">
        <v>45</v>
      </c>
      <c r="W157">
        <v>33</v>
      </c>
      <c r="X157">
        <v>15</v>
      </c>
      <c r="Y157">
        <v>9</v>
      </c>
      <c r="Z157">
        <v>6</v>
      </c>
      <c r="AA157">
        <v>0</v>
      </c>
      <c r="AB157">
        <v>3</v>
      </c>
      <c r="AC157">
        <v>1</v>
      </c>
      <c r="AD157">
        <v>4</v>
      </c>
      <c r="AE157">
        <v>4</v>
      </c>
      <c r="AF157">
        <v>4</v>
      </c>
      <c r="AG157">
        <v>4</v>
      </c>
      <c r="AH157">
        <v>5</v>
      </c>
      <c r="AI157">
        <v>5</v>
      </c>
      <c r="AJ157">
        <v>3</v>
      </c>
      <c r="AK157">
        <v>3</v>
      </c>
      <c r="AL157">
        <v>4</v>
      </c>
      <c r="AM157">
        <v>4</v>
      </c>
      <c r="AN157">
        <v>2</v>
      </c>
      <c r="AO157">
        <v>2</v>
      </c>
      <c r="AP157">
        <v>3</v>
      </c>
      <c r="AQ157">
        <v>2</v>
      </c>
      <c r="AR157" s="61" t="s">
        <v>192</v>
      </c>
      <c r="AS157" s="61">
        <v>40.361743339999997</v>
      </c>
    </row>
    <row r="158" spans="1:49" x14ac:dyDescent="0.3">
      <c r="A158">
        <v>19</v>
      </c>
      <c r="B158">
        <v>1</v>
      </c>
      <c r="C158" t="s">
        <v>52</v>
      </c>
      <c r="D158">
        <v>1</v>
      </c>
      <c r="E158" t="s">
        <v>49</v>
      </c>
      <c r="F158" t="s">
        <v>42</v>
      </c>
      <c r="G158" s="61">
        <v>56.95280657</v>
      </c>
      <c r="H158">
        <v>192</v>
      </c>
      <c r="I158" t="s">
        <v>43</v>
      </c>
      <c r="J158">
        <v>350</v>
      </c>
      <c r="K158" t="s">
        <v>192</v>
      </c>
      <c r="L158">
        <v>190</v>
      </c>
      <c r="M158" t="s">
        <v>192</v>
      </c>
      <c r="N158">
        <v>346</v>
      </c>
      <c r="O158">
        <v>179</v>
      </c>
      <c r="P158">
        <v>0</v>
      </c>
      <c r="Q158" t="s">
        <v>44</v>
      </c>
      <c r="R158">
        <v>1</v>
      </c>
      <c r="S158" t="s">
        <v>44</v>
      </c>
      <c r="T158" t="s">
        <v>44</v>
      </c>
      <c r="U158">
        <v>1</v>
      </c>
      <c r="V158" t="s">
        <v>45</v>
      </c>
      <c r="W158">
        <v>46</v>
      </c>
      <c r="X158">
        <v>30</v>
      </c>
      <c r="Y158">
        <v>10</v>
      </c>
      <c r="Z158">
        <v>20</v>
      </c>
      <c r="AA158">
        <v>0</v>
      </c>
      <c r="AB158">
        <v>5</v>
      </c>
      <c r="AC158">
        <v>1</v>
      </c>
      <c r="AD158">
        <v>5</v>
      </c>
      <c r="AE158">
        <v>5</v>
      </c>
      <c r="AF158">
        <v>5</v>
      </c>
      <c r="AG158">
        <v>5</v>
      </c>
      <c r="AH158">
        <v>5</v>
      </c>
      <c r="AI158">
        <v>5</v>
      </c>
      <c r="AJ158">
        <v>5</v>
      </c>
      <c r="AK158">
        <v>5</v>
      </c>
      <c r="AL158">
        <v>2</v>
      </c>
      <c r="AM158">
        <v>4</v>
      </c>
      <c r="AN158">
        <v>1</v>
      </c>
      <c r="AO158">
        <v>5</v>
      </c>
      <c r="AP158">
        <v>2</v>
      </c>
      <c r="AQ158">
        <v>2</v>
      </c>
      <c r="AR158" s="61" t="s">
        <v>192</v>
      </c>
      <c r="AS158" s="61">
        <v>35.705366900000001</v>
      </c>
    </row>
    <row r="159" spans="1:49" x14ac:dyDescent="0.3">
      <c r="A159">
        <v>19</v>
      </c>
      <c r="B159">
        <v>1</v>
      </c>
      <c r="C159" t="s">
        <v>52</v>
      </c>
      <c r="D159">
        <v>1</v>
      </c>
      <c r="E159" t="s">
        <v>50</v>
      </c>
      <c r="F159" t="s">
        <v>47</v>
      </c>
      <c r="G159" s="61">
        <v>35.502139390000004</v>
      </c>
      <c r="H159">
        <v>132</v>
      </c>
      <c r="I159" t="s">
        <v>43</v>
      </c>
      <c r="J159" t="s">
        <v>192</v>
      </c>
      <c r="K159">
        <v>185</v>
      </c>
      <c r="L159">
        <v>350</v>
      </c>
      <c r="M159">
        <v>290</v>
      </c>
      <c r="N159">
        <v>143</v>
      </c>
      <c r="O159">
        <v>315</v>
      </c>
      <c r="P159">
        <v>0</v>
      </c>
      <c r="Q159" t="s">
        <v>44</v>
      </c>
      <c r="R159">
        <v>2</v>
      </c>
      <c r="S159" t="s">
        <v>44</v>
      </c>
      <c r="T159" t="s">
        <v>44</v>
      </c>
      <c r="U159">
        <v>2</v>
      </c>
      <c r="V159" t="s">
        <v>45</v>
      </c>
      <c r="W159">
        <v>46</v>
      </c>
      <c r="X159">
        <v>30</v>
      </c>
      <c r="Y159">
        <v>10</v>
      </c>
      <c r="Z159">
        <v>20</v>
      </c>
      <c r="AA159">
        <v>0</v>
      </c>
      <c r="AB159">
        <v>5</v>
      </c>
      <c r="AC159">
        <v>1</v>
      </c>
      <c r="AD159">
        <v>5</v>
      </c>
      <c r="AE159">
        <v>5</v>
      </c>
      <c r="AF159">
        <v>5</v>
      </c>
      <c r="AG159">
        <v>5</v>
      </c>
      <c r="AH159">
        <v>5</v>
      </c>
      <c r="AI159">
        <v>5</v>
      </c>
      <c r="AJ159">
        <v>5</v>
      </c>
      <c r="AK159">
        <v>5</v>
      </c>
      <c r="AL159">
        <v>2</v>
      </c>
      <c r="AM159">
        <v>4</v>
      </c>
      <c r="AN159">
        <v>1</v>
      </c>
      <c r="AO159">
        <v>5</v>
      </c>
      <c r="AP159">
        <v>2</v>
      </c>
      <c r="AQ159">
        <v>2</v>
      </c>
      <c r="AR159" s="61" t="s">
        <v>192</v>
      </c>
      <c r="AS159" s="61">
        <v>39.080954239999997</v>
      </c>
    </row>
    <row r="160" spans="1:49" x14ac:dyDescent="0.3">
      <c r="A160">
        <v>19</v>
      </c>
      <c r="B160">
        <v>1</v>
      </c>
      <c r="C160" t="s">
        <v>52</v>
      </c>
      <c r="D160">
        <v>1</v>
      </c>
      <c r="E160" t="s">
        <v>51</v>
      </c>
      <c r="F160" t="s">
        <v>42</v>
      </c>
      <c r="G160" s="61">
        <v>28.798771859999999</v>
      </c>
      <c r="H160">
        <v>76</v>
      </c>
      <c r="I160" t="s">
        <v>43</v>
      </c>
      <c r="J160">
        <v>235</v>
      </c>
      <c r="K160" t="s">
        <v>192</v>
      </c>
      <c r="L160">
        <v>80</v>
      </c>
      <c r="M160" t="s">
        <v>192</v>
      </c>
      <c r="N160">
        <v>302</v>
      </c>
      <c r="O160">
        <v>119</v>
      </c>
      <c r="P160">
        <v>0</v>
      </c>
      <c r="Q160" t="s">
        <v>44</v>
      </c>
      <c r="R160">
        <v>3</v>
      </c>
      <c r="S160" t="s">
        <v>44</v>
      </c>
      <c r="T160" t="s">
        <v>44</v>
      </c>
      <c r="U160">
        <v>3</v>
      </c>
      <c r="V160" t="s">
        <v>45</v>
      </c>
      <c r="W160">
        <v>46</v>
      </c>
      <c r="X160">
        <v>30</v>
      </c>
      <c r="Y160">
        <v>10</v>
      </c>
      <c r="Z160">
        <v>20</v>
      </c>
      <c r="AA160">
        <v>0</v>
      </c>
      <c r="AB160">
        <v>5</v>
      </c>
      <c r="AC160">
        <v>1</v>
      </c>
      <c r="AD160">
        <v>5</v>
      </c>
      <c r="AE160">
        <v>5</v>
      </c>
      <c r="AF160">
        <v>5</v>
      </c>
      <c r="AG160">
        <v>5</v>
      </c>
      <c r="AH160">
        <v>5</v>
      </c>
      <c r="AI160">
        <v>5</v>
      </c>
      <c r="AJ160">
        <v>5</v>
      </c>
      <c r="AK160">
        <v>5</v>
      </c>
      <c r="AL160">
        <v>2</v>
      </c>
      <c r="AM160">
        <v>4</v>
      </c>
      <c r="AN160">
        <v>1</v>
      </c>
      <c r="AO160">
        <v>5</v>
      </c>
      <c r="AP160">
        <v>2</v>
      </c>
      <c r="AQ160">
        <v>2</v>
      </c>
      <c r="AR160" s="61" t="s">
        <v>192</v>
      </c>
      <c r="AS160" s="61">
        <v>40.361743339999997</v>
      </c>
    </row>
    <row r="161" spans="1:49" x14ac:dyDescent="0.3">
      <c r="A161">
        <v>19</v>
      </c>
      <c r="B161">
        <v>1</v>
      </c>
      <c r="C161" t="s">
        <v>52</v>
      </c>
      <c r="D161">
        <v>1</v>
      </c>
      <c r="E161" t="s">
        <v>49</v>
      </c>
      <c r="F161" t="s">
        <v>47</v>
      </c>
      <c r="G161" s="61">
        <v>19.059894270000001</v>
      </c>
      <c r="H161">
        <v>67</v>
      </c>
      <c r="I161" t="s">
        <v>43</v>
      </c>
      <c r="J161" t="s">
        <v>192</v>
      </c>
      <c r="K161">
        <v>340</v>
      </c>
      <c r="L161">
        <v>125</v>
      </c>
      <c r="M161">
        <v>190</v>
      </c>
      <c r="N161">
        <v>346</v>
      </c>
      <c r="O161">
        <v>179</v>
      </c>
      <c r="P161">
        <v>0</v>
      </c>
      <c r="Q161" t="s">
        <v>44</v>
      </c>
      <c r="R161">
        <v>4</v>
      </c>
      <c r="S161" t="s">
        <v>44</v>
      </c>
      <c r="T161" t="s">
        <v>44</v>
      </c>
      <c r="U161">
        <v>4</v>
      </c>
      <c r="V161" t="s">
        <v>45</v>
      </c>
      <c r="W161">
        <v>46</v>
      </c>
      <c r="X161">
        <v>30</v>
      </c>
      <c r="Y161">
        <v>10</v>
      </c>
      <c r="Z161">
        <v>20</v>
      </c>
      <c r="AA161">
        <v>0</v>
      </c>
      <c r="AB161">
        <v>5</v>
      </c>
      <c r="AC161">
        <v>1</v>
      </c>
      <c r="AD161">
        <v>5</v>
      </c>
      <c r="AE161">
        <v>5</v>
      </c>
      <c r="AF161">
        <v>5</v>
      </c>
      <c r="AG161">
        <v>5</v>
      </c>
      <c r="AH161">
        <v>5</v>
      </c>
      <c r="AI161">
        <v>5</v>
      </c>
      <c r="AJ161">
        <v>5</v>
      </c>
      <c r="AK161">
        <v>5</v>
      </c>
      <c r="AL161">
        <v>2</v>
      </c>
      <c r="AM161">
        <v>4</v>
      </c>
      <c r="AN161">
        <v>1</v>
      </c>
      <c r="AO161">
        <v>5</v>
      </c>
      <c r="AP161">
        <v>2</v>
      </c>
      <c r="AQ161">
        <v>2</v>
      </c>
      <c r="AR161" s="61" t="s">
        <v>192</v>
      </c>
      <c r="AS161" s="61">
        <v>35.705366900000001</v>
      </c>
    </row>
    <row r="162" spans="1:49" x14ac:dyDescent="0.3">
      <c r="A162">
        <v>19</v>
      </c>
      <c r="B162">
        <v>1</v>
      </c>
      <c r="C162" t="s">
        <v>52</v>
      </c>
      <c r="D162">
        <v>1</v>
      </c>
      <c r="E162" t="s">
        <v>50</v>
      </c>
      <c r="F162" t="s">
        <v>42</v>
      </c>
      <c r="G162" s="61">
        <v>37.035956589999998</v>
      </c>
      <c r="H162">
        <v>133</v>
      </c>
      <c r="I162" t="s">
        <v>43</v>
      </c>
      <c r="J162">
        <v>110</v>
      </c>
      <c r="K162" t="s">
        <v>192</v>
      </c>
      <c r="L162">
        <v>345</v>
      </c>
      <c r="M162" t="s">
        <v>192</v>
      </c>
      <c r="N162">
        <v>143</v>
      </c>
      <c r="O162">
        <v>315</v>
      </c>
      <c r="P162">
        <v>0</v>
      </c>
      <c r="Q162" t="s">
        <v>44</v>
      </c>
      <c r="R162">
        <v>5</v>
      </c>
      <c r="S162" t="s">
        <v>44</v>
      </c>
      <c r="T162" t="s">
        <v>44</v>
      </c>
      <c r="U162">
        <v>5</v>
      </c>
      <c r="V162" t="s">
        <v>45</v>
      </c>
      <c r="W162">
        <v>46</v>
      </c>
      <c r="X162">
        <v>30</v>
      </c>
      <c r="Y162">
        <v>10</v>
      </c>
      <c r="Z162">
        <v>20</v>
      </c>
      <c r="AA162">
        <v>0</v>
      </c>
      <c r="AB162">
        <v>5</v>
      </c>
      <c r="AC162">
        <v>1</v>
      </c>
      <c r="AD162">
        <v>5</v>
      </c>
      <c r="AE162">
        <v>5</v>
      </c>
      <c r="AF162">
        <v>5</v>
      </c>
      <c r="AG162">
        <v>5</v>
      </c>
      <c r="AH162">
        <v>5</v>
      </c>
      <c r="AI162">
        <v>5</v>
      </c>
      <c r="AJ162">
        <v>5</v>
      </c>
      <c r="AK162">
        <v>5</v>
      </c>
      <c r="AL162">
        <v>2</v>
      </c>
      <c r="AM162">
        <v>4</v>
      </c>
      <c r="AN162">
        <v>1</v>
      </c>
      <c r="AO162">
        <v>5</v>
      </c>
      <c r="AP162">
        <v>2</v>
      </c>
      <c r="AQ162">
        <v>2</v>
      </c>
      <c r="AR162" s="61" t="s">
        <v>192</v>
      </c>
      <c r="AS162" s="61">
        <v>39.080954239999997</v>
      </c>
    </row>
    <row r="163" spans="1:49" x14ac:dyDescent="0.3">
      <c r="A163">
        <v>19</v>
      </c>
      <c r="B163">
        <v>1</v>
      </c>
      <c r="C163" t="s">
        <v>52</v>
      </c>
      <c r="D163">
        <v>1</v>
      </c>
      <c r="E163" t="s">
        <v>51</v>
      </c>
      <c r="F163" t="s">
        <v>47</v>
      </c>
      <c r="G163" s="61">
        <v>23.257338300000001</v>
      </c>
      <c r="H163">
        <v>64</v>
      </c>
      <c r="I163" t="s">
        <v>43</v>
      </c>
      <c r="J163" t="s">
        <v>192</v>
      </c>
      <c r="K163">
        <v>320</v>
      </c>
      <c r="L163">
        <v>60</v>
      </c>
      <c r="M163">
        <v>115</v>
      </c>
      <c r="N163">
        <v>302</v>
      </c>
      <c r="O163">
        <v>119</v>
      </c>
      <c r="P163">
        <v>1</v>
      </c>
      <c r="Q163" t="s">
        <v>43</v>
      </c>
      <c r="R163">
        <v>6</v>
      </c>
      <c r="S163" t="s">
        <v>44</v>
      </c>
      <c r="T163" t="s">
        <v>44</v>
      </c>
      <c r="U163">
        <v>6</v>
      </c>
      <c r="V163" t="s">
        <v>45</v>
      </c>
      <c r="W163">
        <v>46</v>
      </c>
      <c r="X163">
        <v>30</v>
      </c>
      <c r="Y163">
        <v>10</v>
      </c>
      <c r="Z163">
        <v>20</v>
      </c>
      <c r="AA163">
        <v>0</v>
      </c>
      <c r="AB163">
        <v>5</v>
      </c>
      <c r="AC163">
        <v>1</v>
      </c>
      <c r="AD163">
        <v>5</v>
      </c>
      <c r="AE163">
        <v>5</v>
      </c>
      <c r="AF163">
        <v>5</v>
      </c>
      <c r="AG163">
        <v>5</v>
      </c>
      <c r="AH163">
        <v>5</v>
      </c>
      <c r="AI163">
        <v>5</v>
      </c>
      <c r="AJ163">
        <v>5</v>
      </c>
      <c r="AK163">
        <v>5</v>
      </c>
      <c r="AL163">
        <v>2</v>
      </c>
      <c r="AM163">
        <v>4</v>
      </c>
      <c r="AN163">
        <v>1</v>
      </c>
      <c r="AO163">
        <v>5</v>
      </c>
      <c r="AP163">
        <v>2</v>
      </c>
      <c r="AQ163">
        <v>2</v>
      </c>
      <c r="AR163" s="61" t="s">
        <v>192</v>
      </c>
      <c r="AS163" s="61">
        <v>40.361743339999997</v>
      </c>
    </row>
    <row r="164" spans="1:49" x14ac:dyDescent="0.3">
      <c r="A164">
        <v>19</v>
      </c>
      <c r="B164">
        <v>2</v>
      </c>
      <c r="C164" t="s">
        <v>52</v>
      </c>
      <c r="D164">
        <v>1</v>
      </c>
      <c r="E164" t="s">
        <v>41</v>
      </c>
      <c r="F164" t="s">
        <v>47</v>
      </c>
      <c r="G164" s="61">
        <v>16.354761230000001</v>
      </c>
      <c r="H164">
        <v>38</v>
      </c>
      <c r="I164" t="s">
        <v>43</v>
      </c>
      <c r="J164" t="s">
        <v>192</v>
      </c>
      <c r="K164">
        <v>255</v>
      </c>
      <c r="L164">
        <v>55</v>
      </c>
      <c r="M164">
        <v>55</v>
      </c>
      <c r="N164">
        <v>97</v>
      </c>
      <c r="O164">
        <v>85</v>
      </c>
      <c r="P164">
        <v>1</v>
      </c>
      <c r="Q164" t="s">
        <v>44</v>
      </c>
      <c r="R164">
        <v>7</v>
      </c>
      <c r="S164" t="s">
        <v>44</v>
      </c>
      <c r="T164" t="s">
        <v>44</v>
      </c>
      <c r="U164">
        <v>1</v>
      </c>
      <c r="V164" t="s">
        <v>45</v>
      </c>
      <c r="W164">
        <v>46</v>
      </c>
      <c r="X164">
        <v>30</v>
      </c>
      <c r="Y164">
        <v>10</v>
      </c>
      <c r="Z164">
        <v>20</v>
      </c>
      <c r="AA164">
        <v>0</v>
      </c>
      <c r="AB164">
        <v>5</v>
      </c>
      <c r="AC164">
        <v>1</v>
      </c>
      <c r="AD164">
        <v>5</v>
      </c>
      <c r="AE164">
        <v>5</v>
      </c>
      <c r="AF164">
        <v>5</v>
      </c>
      <c r="AG164">
        <v>5</v>
      </c>
      <c r="AH164">
        <v>5</v>
      </c>
      <c r="AI164">
        <v>5</v>
      </c>
      <c r="AJ164">
        <v>5</v>
      </c>
      <c r="AK164">
        <v>5</v>
      </c>
      <c r="AL164">
        <v>2</v>
      </c>
      <c r="AM164">
        <v>4</v>
      </c>
      <c r="AN164">
        <v>1</v>
      </c>
      <c r="AO164">
        <v>5</v>
      </c>
      <c r="AP164">
        <v>2</v>
      </c>
      <c r="AQ164">
        <v>2</v>
      </c>
      <c r="AR164" s="61">
        <v>38.400174839999998</v>
      </c>
      <c r="AS164" s="61">
        <v>26.426438950000001</v>
      </c>
    </row>
    <row r="165" spans="1:49" x14ac:dyDescent="0.3">
      <c r="A165">
        <v>19</v>
      </c>
      <c r="B165">
        <v>2</v>
      </c>
      <c r="C165" t="s">
        <v>52</v>
      </c>
      <c r="D165">
        <v>1</v>
      </c>
      <c r="E165" t="s">
        <v>46</v>
      </c>
      <c r="F165" t="s">
        <v>42</v>
      </c>
      <c r="G165" s="61">
        <v>49.632717890000002</v>
      </c>
      <c r="H165">
        <v>120</v>
      </c>
      <c r="I165" t="s">
        <v>44</v>
      </c>
      <c r="J165">
        <v>30</v>
      </c>
      <c r="K165" t="s">
        <v>192</v>
      </c>
      <c r="L165">
        <v>190</v>
      </c>
      <c r="M165" t="s">
        <v>192</v>
      </c>
      <c r="N165">
        <v>358</v>
      </c>
      <c r="O165">
        <v>195</v>
      </c>
      <c r="P165">
        <v>0</v>
      </c>
      <c r="Q165" t="s">
        <v>44</v>
      </c>
      <c r="R165">
        <v>8</v>
      </c>
      <c r="S165" t="s">
        <v>44</v>
      </c>
      <c r="T165" t="s">
        <v>44</v>
      </c>
      <c r="U165">
        <v>2</v>
      </c>
      <c r="V165" t="s">
        <v>45</v>
      </c>
      <c r="W165">
        <v>46</v>
      </c>
      <c r="X165">
        <v>30</v>
      </c>
      <c r="Y165">
        <v>10</v>
      </c>
      <c r="Z165">
        <v>20</v>
      </c>
      <c r="AA165">
        <v>0</v>
      </c>
      <c r="AB165">
        <v>5</v>
      </c>
      <c r="AC165">
        <v>1</v>
      </c>
      <c r="AD165">
        <v>5</v>
      </c>
      <c r="AE165">
        <v>5</v>
      </c>
      <c r="AF165">
        <v>5</v>
      </c>
      <c r="AG165">
        <v>5</v>
      </c>
      <c r="AH165">
        <v>5</v>
      </c>
      <c r="AI165">
        <v>5</v>
      </c>
      <c r="AJ165">
        <v>5</v>
      </c>
      <c r="AK165">
        <v>5</v>
      </c>
      <c r="AL165">
        <v>2</v>
      </c>
      <c r="AM165">
        <v>4</v>
      </c>
      <c r="AN165">
        <v>1</v>
      </c>
      <c r="AO165">
        <v>5</v>
      </c>
      <c r="AP165">
        <v>2</v>
      </c>
      <c r="AQ165">
        <v>2</v>
      </c>
      <c r="AR165" s="61">
        <v>40.361743339999997</v>
      </c>
      <c r="AS165" s="61">
        <v>107.75817290000001</v>
      </c>
      <c r="AT165">
        <v>1550</v>
      </c>
      <c r="AU165">
        <v>320</v>
      </c>
      <c r="AV165">
        <v>1</v>
      </c>
      <c r="AW165" s="61">
        <v>39.611199999999997</v>
      </c>
    </row>
    <row r="166" spans="1:49" x14ac:dyDescent="0.3">
      <c r="A166">
        <v>19</v>
      </c>
      <c r="B166">
        <v>2</v>
      </c>
      <c r="C166" t="s">
        <v>52</v>
      </c>
      <c r="D166">
        <v>1</v>
      </c>
      <c r="E166" t="s">
        <v>48</v>
      </c>
      <c r="F166" t="s">
        <v>47</v>
      </c>
      <c r="G166" s="61">
        <v>80.474256389999994</v>
      </c>
      <c r="H166">
        <v>210</v>
      </c>
      <c r="I166" t="s">
        <v>43</v>
      </c>
      <c r="J166" t="s">
        <v>192</v>
      </c>
      <c r="K166">
        <v>300</v>
      </c>
      <c r="L166">
        <v>110</v>
      </c>
      <c r="M166">
        <v>105</v>
      </c>
      <c r="N166">
        <v>115</v>
      </c>
      <c r="O166">
        <v>117</v>
      </c>
      <c r="P166">
        <v>0</v>
      </c>
      <c r="Q166" t="s">
        <v>44</v>
      </c>
      <c r="R166">
        <v>9</v>
      </c>
      <c r="S166" t="s">
        <v>44</v>
      </c>
      <c r="T166" t="s">
        <v>44</v>
      </c>
      <c r="U166">
        <v>3</v>
      </c>
      <c r="V166" t="s">
        <v>45</v>
      </c>
      <c r="W166">
        <v>46</v>
      </c>
      <c r="X166">
        <v>30</v>
      </c>
      <c r="Y166">
        <v>10</v>
      </c>
      <c r="Z166">
        <v>20</v>
      </c>
      <c r="AA166">
        <v>0</v>
      </c>
      <c r="AB166">
        <v>5</v>
      </c>
      <c r="AC166">
        <v>1</v>
      </c>
      <c r="AD166">
        <v>5</v>
      </c>
      <c r="AE166">
        <v>5</v>
      </c>
      <c r="AF166">
        <v>5</v>
      </c>
      <c r="AG166">
        <v>5</v>
      </c>
      <c r="AH166">
        <v>5</v>
      </c>
      <c r="AI166">
        <v>5</v>
      </c>
      <c r="AJ166">
        <v>5</v>
      </c>
      <c r="AK166">
        <v>5</v>
      </c>
      <c r="AL166">
        <v>2</v>
      </c>
      <c r="AM166">
        <v>4</v>
      </c>
      <c r="AN166">
        <v>1</v>
      </c>
      <c r="AO166">
        <v>5</v>
      </c>
      <c r="AP166">
        <v>2</v>
      </c>
      <c r="AQ166">
        <v>2</v>
      </c>
      <c r="AR166" s="61">
        <v>165.03049709999999</v>
      </c>
      <c r="AS166" s="61">
        <v>143.01544340000001</v>
      </c>
    </row>
    <row r="167" spans="1:49" x14ac:dyDescent="0.3">
      <c r="A167">
        <v>19</v>
      </c>
      <c r="B167">
        <v>2</v>
      </c>
      <c r="C167" t="s">
        <v>52</v>
      </c>
      <c r="D167">
        <v>1</v>
      </c>
      <c r="E167" t="s">
        <v>41</v>
      </c>
      <c r="F167" t="s">
        <v>42</v>
      </c>
      <c r="G167" s="61">
        <v>14.27888093</v>
      </c>
      <c r="H167">
        <v>25</v>
      </c>
      <c r="I167" t="s">
        <v>43</v>
      </c>
      <c r="J167">
        <v>290</v>
      </c>
      <c r="K167" t="s">
        <v>192</v>
      </c>
      <c r="L167">
        <v>55</v>
      </c>
      <c r="M167" t="s">
        <v>192</v>
      </c>
      <c r="N167">
        <v>97</v>
      </c>
      <c r="O167">
        <v>85</v>
      </c>
      <c r="P167">
        <v>0</v>
      </c>
      <c r="Q167" t="s">
        <v>44</v>
      </c>
      <c r="R167">
        <v>10</v>
      </c>
      <c r="S167" t="s">
        <v>44</v>
      </c>
      <c r="T167" t="s">
        <v>44</v>
      </c>
      <c r="U167">
        <v>4</v>
      </c>
      <c r="V167" t="s">
        <v>45</v>
      </c>
      <c r="W167">
        <v>46</v>
      </c>
      <c r="X167">
        <v>30</v>
      </c>
      <c r="Y167">
        <v>10</v>
      </c>
      <c r="Z167">
        <v>20</v>
      </c>
      <c r="AA167">
        <v>0</v>
      </c>
      <c r="AB167">
        <v>5</v>
      </c>
      <c r="AC167">
        <v>1</v>
      </c>
      <c r="AD167">
        <v>5</v>
      </c>
      <c r="AE167">
        <v>5</v>
      </c>
      <c r="AF167">
        <v>5</v>
      </c>
      <c r="AG167">
        <v>5</v>
      </c>
      <c r="AH167">
        <v>5</v>
      </c>
      <c r="AI167">
        <v>5</v>
      </c>
      <c r="AJ167">
        <v>5</v>
      </c>
      <c r="AK167">
        <v>5</v>
      </c>
      <c r="AL167">
        <v>2</v>
      </c>
      <c r="AM167">
        <v>4</v>
      </c>
      <c r="AN167">
        <v>1</v>
      </c>
      <c r="AO167">
        <v>5</v>
      </c>
      <c r="AP167">
        <v>2</v>
      </c>
      <c r="AQ167">
        <v>2</v>
      </c>
      <c r="AR167" s="61">
        <v>38.400174839999998</v>
      </c>
      <c r="AS167" s="61">
        <v>26.426438950000001</v>
      </c>
    </row>
    <row r="168" spans="1:49" x14ac:dyDescent="0.3">
      <c r="A168">
        <v>19</v>
      </c>
      <c r="B168">
        <v>2</v>
      </c>
      <c r="C168" t="s">
        <v>52</v>
      </c>
      <c r="D168">
        <v>1</v>
      </c>
      <c r="E168" t="s">
        <v>46</v>
      </c>
      <c r="F168" t="s">
        <v>47</v>
      </c>
      <c r="G168" s="61">
        <v>51.441320480000002</v>
      </c>
      <c r="H168">
        <v>139</v>
      </c>
      <c r="I168" t="s">
        <v>43</v>
      </c>
      <c r="J168" t="s">
        <v>192</v>
      </c>
      <c r="K168">
        <v>300</v>
      </c>
      <c r="L168">
        <v>220</v>
      </c>
      <c r="M168">
        <v>220</v>
      </c>
      <c r="N168">
        <v>358</v>
      </c>
      <c r="O168">
        <v>195</v>
      </c>
      <c r="P168">
        <v>1</v>
      </c>
      <c r="Q168" t="s">
        <v>44</v>
      </c>
      <c r="R168">
        <v>11</v>
      </c>
      <c r="S168" t="s">
        <v>44</v>
      </c>
      <c r="T168" t="s">
        <v>44</v>
      </c>
      <c r="U168">
        <v>5</v>
      </c>
      <c r="V168" t="s">
        <v>45</v>
      </c>
      <c r="W168">
        <v>46</v>
      </c>
      <c r="X168">
        <v>30</v>
      </c>
      <c r="Y168">
        <v>10</v>
      </c>
      <c r="Z168">
        <v>20</v>
      </c>
      <c r="AA168">
        <v>0</v>
      </c>
      <c r="AB168">
        <v>5</v>
      </c>
      <c r="AC168">
        <v>1</v>
      </c>
      <c r="AD168">
        <v>5</v>
      </c>
      <c r="AE168">
        <v>5</v>
      </c>
      <c r="AF168">
        <v>5</v>
      </c>
      <c r="AG168">
        <v>5</v>
      </c>
      <c r="AH168">
        <v>5</v>
      </c>
      <c r="AI168">
        <v>5</v>
      </c>
      <c r="AJ168">
        <v>5</v>
      </c>
      <c r="AK168">
        <v>5</v>
      </c>
      <c r="AL168">
        <v>2</v>
      </c>
      <c r="AM168">
        <v>4</v>
      </c>
      <c r="AN168">
        <v>1</v>
      </c>
      <c r="AO168">
        <v>5</v>
      </c>
      <c r="AP168">
        <v>2</v>
      </c>
      <c r="AQ168">
        <v>2</v>
      </c>
      <c r="AR168" s="61">
        <v>40.361743339999997</v>
      </c>
      <c r="AS168" s="61">
        <v>107.75817290000001</v>
      </c>
    </row>
    <row r="169" spans="1:49" x14ac:dyDescent="0.3">
      <c r="A169">
        <v>19</v>
      </c>
      <c r="B169">
        <v>2</v>
      </c>
      <c r="C169" t="s">
        <v>52</v>
      </c>
      <c r="D169">
        <v>1</v>
      </c>
      <c r="E169" t="s">
        <v>48</v>
      </c>
      <c r="F169" t="s">
        <v>42</v>
      </c>
      <c r="G169" s="61">
        <v>70.073320010000003</v>
      </c>
      <c r="H169">
        <v>165</v>
      </c>
      <c r="I169" t="s">
        <v>44</v>
      </c>
      <c r="J169">
        <v>320</v>
      </c>
      <c r="K169" t="s">
        <v>192</v>
      </c>
      <c r="L169">
        <v>110</v>
      </c>
      <c r="M169" t="s">
        <v>192</v>
      </c>
      <c r="N169">
        <v>115</v>
      </c>
      <c r="O169">
        <v>117</v>
      </c>
      <c r="P169">
        <v>1</v>
      </c>
      <c r="Q169" t="s">
        <v>43</v>
      </c>
      <c r="R169">
        <v>12</v>
      </c>
      <c r="S169" t="s">
        <v>44</v>
      </c>
      <c r="T169" t="s">
        <v>44</v>
      </c>
      <c r="U169">
        <v>6</v>
      </c>
      <c r="V169" t="s">
        <v>45</v>
      </c>
      <c r="W169">
        <v>46</v>
      </c>
      <c r="X169">
        <v>30</v>
      </c>
      <c r="Y169">
        <v>10</v>
      </c>
      <c r="Z169">
        <v>20</v>
      </c>
      <c r="AA169">
        <v>0</v>
      </c>
      <c r="AB169">
        <v>5</v>
      </c>
      <c r="AC169">
        <v>1</v>
      </c>
      <c r="AD169">
        <v>5</v>
      </c>
      <c r="AE169">
        <v>5</v>
      </c>
      <c r="AF169">
        <v>5</v>
      </c>
      <c r="AG169">
        <v>5</v>
      </c>
      <c r="AH169">
        <v>5</v>
      </c>
      <c r="AI169">
        <v>5</v>
      </c>
      <c r="AJ169">
        <v>5</v>
      </c>
      <c r="AK169">
        <v>5</v>
      </c>
      <c r="AL169">
        <v>2</v>
      </c>
      <c r="AM169">
        <v>4</v>
      </c>
      <c r="AN169">
        <v>1</v>
      </c>
      <c r="AO169">
        <v>5</v>
      </c>
      <c r="AP169">
        <v>2</v>
      </c>
      <c r="AQ169">
        <v>2</v>
      </c>
      <c r="AR169" s="61">
        <v>165.03049709999999</v>
      </c>
      <c r="AS169" s="61">
        <v>143.01544340000001</v>
      </c>
      <c r="AT169" t="s">
        <v>192</v>
      </c>
      <c r="AU169" t="s">
        <v>192</v>
      </c>
      <c r="AV169">
        <v>3</v>
      </c>
      <c r="AW169" s="61" t="s">
        <v>192</v>
      </c>
    </row>
    <row r="170" spans="1:49" x14ac:dyDescent="0.3">
      <c r="A170">
        <v>20</v>
      </c>
      <c r="B170">
        <v>1</v>
      </c>
      <c r="C170" t="s">
        <v>40</v>
      </c>
      <c r="D170">
        <v>1</v>
      </c>
      <c r="E170" t="s">
        <v>49</v>
      </c>
      <c r="F170" t="s">
        <v>47</v>
      </c>
      <c r="G170" s="61">
        <v>26.262608</v>
      </c>
      <c r="H170">
        <v>75</v>
      </c>
      <c r="I170" t="s">
        <v>43</v>
      </c>
      <c r="J170" t="s">
        <v>192</v>
      </c>
      <c r="K170">
        <v>360</v>
      </c>
      <c r="L170">
        <v>85</v>
      </c>
      <c r="M170">
        <v>190</v>
      </c>
      <c r="N170">
        <v>346</v>
      </c>
      <c r="O170">
        <v>179</v>
      </c>
      <c r="P170">
        <v>0</v>
      </c>
      <c r="Q170" t="s">
        <v>44</v>
      </c>
      <c r="R170">
        <v>1</v>
      </c>
      <c r="S170" t="s">
        <v>44</v>
      </c>
      <c r="T170" t="s">
        <v>44</v>
      </c>
      <c r="U170">
        <v>1</v>
      </c>
      <c r="V170" t="s">
        <v>45</v>
      </c>
      <c r="W170">
        <v>58</v>
      </c>
      <c r="X170">
        <v>39</v>
      </c>
      <c r="Y170">
        <v>35</v>
      </c>
      <c r="Z170">
        <v>4</v>
      </c>
      <c r="AA170">
        <v>0</v>
      </c>
      <c r="AB170">
        <v>4</v>
      </c>
      <c r="AC170">
        <v>1</v>
      </c>
      <c r="AD170">
        <v>5</v>
      </c>
      <c r="AE170">
        <v>5</v>
      </c>
      <c r="AF170">
        <v>5</v>
      </c>
      <c r="AG170">
        <v>5</v>
      </c>
      <c r="AH170">
        <v>5</v>
      </c>
      <c r="AI170">
        <v>5</v>
      </c>
      <c r="AJ170">
        <v>5</v>
      </c>
      <c r="AK170">
        <v>4</v>
      </c>
      <c r="AL170">
        <v>1</v>
      </c>
      <c r="AM170">
        <v>4</v>
      </c>
      <c r="AN170">
        <v>1</v>
      </c>
      <c r="AO170">
        <v>4</v>
      </c>
      <c r="AP170">
        <v>2</v>
      </c>
      <c r="AQ170">
        <v>2</v>
      </c>
      <c r="AR170" s="61" t="s">
        <v>192</v>
      </c>
      <c r="AS170" s="61">
        <v>35.705366900000001</v>
      </c>
    </row>
    <row r="171" spans="1:49" x14ac:dyDescent="0.3">
      <c r="A171">
        <v>20</v>
      </c>
      <c r="B171">
        <v>1</v>
      </c>
      <c r="C171" t="s">
        <v>40</v>
      </c>
      <c r="D171">
        <v>1</v>
      </c>
      <c r="E171" t="s">
        <v>50</v>
      </c>
      <c r="F171" t="s">
        <v>42</v>
      </c>
      <c r="G171" s="61">
        <v>58.806511090000001</v>
      </c>
      <c r="H171">
        <v>180</v>
      </c>
      <c r="I171" t="s">
        <v>44</v>
      </c>
      <c r="J171">
        <v>290</v>
      </c>
      <c r="K171" t="s">
        <v>192</v>
      </c>
      <c r="L171">
        <v>170</v>
      </c>
      <c r="M171" t="s">
        <v>192</v>
      </c>
      <c r="N171">
        <v>143</v>
      </c>
      <c r="O171">
        <v>315</v>
      </c>
      <c r="P171">
        <v>10</v>
      </c>
      <c r="Q171" t="s">
        <v>44</v>
      </c>
      <c r="R171">
        <v>2</v>
      </c>
      <c r="S171" t="s">
        <v>44</v>
      </c>
      <c r="T171" t="s">
        <v>44</v>
      </c>
      <c r="U171">
        <v>2</v>
      </c>
      <c r="V171" t="s">
        <v>45</v>
      </c>
      <c r="W171">
        <v>58</v>
      </c>
      <c r="X171">
        <v>39</v>
      </c>
      <c r="Y171">
        <v>35</v>
      </c>
      <c r="Z171">
        <v>4</v>
      </c>
      <c r="AA171">
        <v>0</v>
      </c>
      <c r="AB171">
        <v>4</v>
      </c>
      <c r="AC171">
        <v>1</v>
      </c>
      <c r="AD171">
        <v>5</v>
      </c>
      <c r="AE171">
        <v>5</v>
      </c>
      <c r="AF171">
        <v>5</v>
      </c>
      <c r="AG171">
        <v>5</v>
      </c>
      <c r="AH171">
        <v>5</v>
      </c>
      <c r="AI171">
        <v>5</v>
      </c>
      <c r="AJ171">
        <v>5</v>
      </c>
      <c r="AK171">
        <v>4</v>
      </c>
      <c r="AL171">
        <v>1</v>
      </c>
      <c r="AM171">
        <v>4</v>
      </c>
      <c r="AN171">
        <v>1</v>
      </c>
      <c r="AO171">
        <v>4</v>
      </c>
      <c r="AP171">
        <v>2</v>
      </c>
      <c r="AQ171">
        <v>2</v>
      </c>
      <c r="AR171" s="61" t="s">
        <v>192</v>
      </c>
      <c r="AS171" s="61">
        <v>39.080954239999997</v>
      </c>
    </row>
    <row r="172" spans="1:49" x14ac:dyDescent="0.3">
      <c r="A172">
        <v>20</v>
      </c>
      <c r="B172">
        <v>1</v>
      </c>
      <c r="C172" t="s">
        <v>40</v>
      </c>
      <c r="D172">
        <v>1</v>
      </c>
      <c r="E172" t="s">
        <v>51</v>
      </c>
      <c r="F172" t="s">
        <v>47</v>
      </c>
      <c r="G172" s="61">
        <v>23.219564299999998</v>
      </c>
      <c r="H172">
        <v>56</v>
      </c>
      <c r="I172" t="s">
        <v>43</v>
      </c>
      <c r="J172" t="s">
        <v>192</v>
      </c>
      <c r="K172">
        <v>305</v>
      </c>
      <c r="L172">
        <v>35</v>
      </c>
      <c r="M172">
        <v>85</v>
      </c>
      <c r="N172">
        <v>302</v>
      </c>
      <c r="O172">
        <v>119</v>
      </c>
      <c r="P172">
        <v>25</v>
      </c>
      <c r="Q172" t="s">
        <v>53</v>
      </c>
      <c r="R172">
        <v>3</v>
      </c>
      <c r="S172" t="s">
        <v>44</v>
      </c>
      <c r="T172" t="s">
        <v>44</v>
      </c>
      <c r="U172">
        <v>3</v>
      </c>
      <c r="V172" t="s">
        <v>45</v>
      </c>
      <c r="W172">
        <v>58</v>
      </c>
      <c r="X172">
        <v>39</v>
      </c>
      <c r="Y172">
        <v>35</v>
      </c>
      <c r="Z172">
        <v>4</v>
      </c>
      <c r="AA172">
        <v>0</v>
      </c>
      <c r="AB172">
        <v>4</v>
      </c>
      <c r="AC172">
        <v>1</v>
      </c>
      <c r="AD172">
        <v>5</v>
      </c>
      <c r="AE172">
        <v>5</v>
      </c>
      <c r="AF172">
        <v>5</v>
      </c>
      <c r="AG172">
        <v>5</v>
      </c>
      <c r="AH172">
        <v>5</v>
      </c>
      <c r="AI172">
        <v>5</v>
      </c>
      <c r="AJ172">
        <v>5</v>
      </c>
      <c r="AK172">
        <v>4</v>
      </c>
      <c r="AL172">
        <v>1</v>
      </c>
      <c r="AM172">
        <v>4</v>
      </c>
      <c r="AN172">
        <v>1</v>
      </c>
      <c r="AO172">
        <v>4</v>
      </c>
      <c r="AP172">
        <v>2</v>
      </c>
      <c r="AQ172">
        <v>2</v>
      </c>
      <c r="AR172" s="61" t="s">
        <v>192</v>
      </c>
      <c r="AS172" s="61">
        <v>40.361743339999997</v>
      </c>
    </row>
    <row r="173" spans="1:49" x14ac:dyDescent="0.3">
      <c r="A173">
        <v>20</v>
      </c>
      <c r="B173">
        <v>1</v>
      </c>
      <c r="C173" t="s">
        <v>40</v>
      </c>
      <c r="D173">
        <v>1</v>
      </c>
      <c r="E173" t="s">
        <v>49</v>
      </c>
      <c r="F173" t="s">
        <v>42</v>
      </c>
      <c r="G173" s="61">
        <v>72.857453640000003</v>
      </c>
      <c r="H173">
        <v>240</v>
      </c>
      <c r="I173" t="s">
        <v>44</v>
      </c>
      <c r="J173">
        <v>340</v>
      </c>
      <c r="K173" t="s">
        <v>192</v>
      </c>
      <c r="L173">
        <v>160</v>
      </c>
      <c r="M173" t="s">
        <v>192</v>
      </c>
      <c r="N173">
        <v>346</v>
      </c>
      <c r="O173">
        <v>179</v>
      </c>
      <c r="P173">
        <v>40</v>
      </c>
      <c r="Q173" t="s">
        <v>44</v>
      </c>
      <c r="R173">
        <v>4</v>
      </c>
      <c r="S173" t="s">
        <v>44</v>
      </c>
      <c r="T173" t="s">
        <v>44</v>
      </c>
      <c r="U173">
        <v>4</v>
      </c>
      <c r="V173" t="s">
        <v>45</v>
      </c>
      <c r="W173">
        <v>58</v>
      </c>
      <c r="X173">
        <v>39</v>
      </c>
      <c r="Y173">
        <v>35</v>
      </c>
      <c r="Z173">
        <v>4</v>
      </c>
      <c r="AA173">
        <v>0</v>
      </c>
      <c r="AB173">
        <v>4</v>
      </c>
      <c r="AC173">
        <v>1</v>
      </c>
      <c r="AD173">
        <v>5</v>
      </c>
      <c r="AE173">
        <v>5</v>
      </c>
      <c r="AF173">
        <v>5</v>
      </c>
      <c r="AG173">
        <v>5</v>
      </c>
      <c r="AH173">
        <v>5</v>
      </c>
      <c r="AI173">
        <v>5</v>
      </c>
      <c r="AJ173">
        <v>5</v>
      </c>
      <c r="AK173">
        <v>4</v>
      </c>
      <c r="AL173">
        <v>1</v>
      </c>
      <c r="AM173">
        <v>4</v>
      </c>
      <c r="AN173">
        <v>1</v>
      </c>
      <c r="AO173">
        <v>4</v>
      </c>
      <c r="AP173">
        <v>2</v>
      </c>
      <c r="AQ173">
        <v>2</v>
      </c>
      <c r="AR173" s="61" t="s">
        <v>192</v>
      </c>
      <c r="AS173" s="61">
        <v>35.705366900000001</v>
      </c>
    </row>
    <row r="174" spans="1:49" x14ac:dyDescent="0.3">
      <c r="A174">
        <v>20</v>
      </c>
      <c r="B174">
        <v>1</v>
      </c>
      <c r="C174" t="s">
        <v>40</v>
      </c>
      <c r="D174">
        <v>1</v>
      </c>
      <c r="E174" t="s">
        <v>50</v>
      </c>
      <c r="F174" t="s">
        <v>47</v>
      </c>
      <c r="G174" s="61">
        <v>32.867864509999997</v>
      </c>
      <c r="H174">
        <v>119</v>
      </c>
      <c r="I174" t="s">
        <v>43</v>
      </c>
      <c r="J174" t="s">
        <v>192</v>
      </c>
      <c r="K174">
        <v>130</v>
      </c>
      <c r="L174">
        <v>60</v>
      </c>
      <c r="M174">
        <v>325</v>
      </c>
      <c r="N174">
        <v>143</v>
      </c>
      <c r="O174">
        <v>315</v>
      </c>
      <c r="P174">
        <v>60</v>
      </c>
      <c r="Q174" t="s">
        <v>43</v>
      </c>
      <c r="R174">
        <v>5</v>
      </c>
      <c r="S174" t="s">
        <v>44</v>
      </c>
      <c r="T174" t="s">
        <v>44</v>
      </c>
      <c r="U174">
        <v>5</v>
      </c>
      <c r="V174" t="s">
        <v>45</v>
      </c>
      <c r="W174">
        <v>58</v>
      </c>
      <c r="X174">
        <v>39</v>
      </c>
      <c r="Y174">
        <v>35</v>
      </c>
      <c r="Z174">
        <v>4</v>
      </c>
      <c r="AA174">
        <v>0</v>
      </c>
      <c r="AB174">
        <v>4</v>
      </c>
      <c r="AC174">
        <v>1</v>
      </c>
      <c r="AD174">
        <v>5</v>
      </c>
      <c r="AE174">
        <v>5</v>
      </c>
      <c r="AF174">
        <v>5</v>
      </c>
      <c r="AG174">
        <v>5</v>
      </c>
      <c r="AH174">
        <v>5</v>
      </c>
      <c r="AI174">
        <v>5</v>
      </c>
      <c r="AJ174">
        <v>5</v>
      </c>
      <c r="AK174">
        <v>4</v>
      </c>
      <c r="AL174">
        <v>1</v>
      </c>
      <c r="AM174">
        <v>4</v>
      </c>
      <c r="AN174">
        <v>1</v>
      </c>
      <c r="AO174">
        <v>4</v>
      </c>
      <c r="AP174">
        <v>2</v>
      </c>
      <c r="AQ174">
        <v>2</v>
      </c>
      <c r="AR174" s="61" t="s">
        <v>192</v>
      </c>
      <c r="AS174" s="61">
        <v>39.080954239999997</v>
      </c>
    </row>
    <row r="175" spans="1:49" x14ac:dyDescent="0.3">
      <c r="A175">
        <v>20</v>
      </c>
      <c r="B175">
        <v>1</v>
      </c>
      <c r="C175" t="s">
        <v>40</v>
      </c>
      <c r="D175">
        <v>1</v>
      </c>
      <c r="E175" t="s">
        <v>51</v>
      </c>
      <c r="F175" t="s">
        <v>42</v>
      </c>
      <c r="G175" s="61">
        <v>58.826558220000003</v>
      </c>
      <c r="H175">
        <v>149</v>
      </c>
      <c r="I175" t="s">
        <v>43</v>
      </c>
      <c r="J175">
        <v>195</v>
      </c>
      <c r="K175" t="s">
        <v>192</v>
      </c>
      <c r="L175">
        <v>80</v>
      </c>
      <c r="M175" t="s">
        <v>192</v>
      </c>
      <c r="N175">
        <v>302</v>
      </c>
      <c r="O175">
        <v>119</v>
      </c>
      <c r="P175">
        <v>50</v>
      </c>
      <c r="Q175" t="s">
        <v>43</v>
      </c>
      <c r="R175">
        <v>6</v>
      </c>
      <c r="S175" t="s">
        <v>44</v>
      </c>
      <c r="T175" t="s">
        <v>44</v>
      </c>
      <c r="U175">
        <v>6</v>
      </c>
      <c r="V175" t="s">
        <v>45</v>
      </c>
      <c r="W175">
        <v>58</v>
      </c>
      <c r="X175">
        <v>39</v>
      </c>
      <c r="Y175">
        <v>35</v>
      </c>
      <c r="Z175">
        <v>4</v>
      </c>
      <c r="AA175">
        <v>0</v>
      </c>
      <c r="AB175">
        <v>4</v>
      </c>
      <c r="AC175">
        <v>1</v>
      </c>
      <c r="AD175">
        <v>5</v>
      </c>
      <c r="AE175">
        <v>5</v>
      </c>
      <c r="AF175">
        <v>5</v>
      </c>
      <c r="AG175">
        <v>5</v>
      </c>
      <c r="AH175">
        <v>5</v>
      </c>
      <c r="AI175">
        <v>5</v>
      </c>
      <c r="AJ175">
        <v>5</v>
      </c>
      <c r="AK175">
        <v>4</v>
      </c>
      <c r="AL175">
        <v>1</v>
      </c>
      <c r="AM175">
        <v>4</v>
      </c>
      <c r="AN175">
        <v>1</v>
      </c>
      <c r="AO175">
        <v>4</v>
      </c>
      <c r="AP175">
        <v>2</v>
      </c>
      <c r="AQ175">
        <v>2</v>
      </c>
      <c r="AR175" s="61" t="s">
        <v>192</v>
      </c>
      <c r="AS175" s="61">
        <v>40.361743339999997</v>
      </c>
    </row>
    <row r="176" spans="1:49" x14ac:dyDescent="0.3">
      <c r="A176">
        <v>20</v>
      </c>
      <c r="B176">
        <v>2</v>
      </c>
      <c r="C176" t="s">
        <v>40</v>
      </c>
      <c r="D176">
        <v>1</v>
      </c>
      <c r="E176" t="s">
        <v>41</v>
      </c>
      <c r="F176" t="s">
        <v>42</v>
      </c>
      <c r="G176" s="61">
        <v>20.902633689999998</v>
      </c>
      <c r="H176">
        <v>53</v>
      </c>
      <c r="I176" t="s">
        <v>43</v>
      </c>
      <c r="J176">
        <v>305</v>
      </c>
      <c r="K176" t="s">
        <v>192</v>
      </c>
      <c r="L176">
        <v>50</v>
      </c>
      <c r="M176" t="s">
        <v>192</v>
      </c>
      <c r="N176">
        <v>97</v>
      </c>
      <c r="O176">
        <v>85</v>
      </c>
      <c r="P176">
        <v>80</v>
      </c>
      <c r="Q176" t="s">
        <v>43</v>
      </c>
      <c r="R176">
        <v>7</v>
      </c>
      <c r="S176" t="s">
        <v>44</v>
      </c>
      <c r="T176" t="s">
        <v>44</v>
      </c>
      <c r="U176">
        <v>1</v>
      </c>
      <c r="V176" t="s">
        <v>45</v>
      </c>
      <c r="W176">
        <v>58</v>
      </c>
      <c r="X176">
        <v>39</v>
      </c>
      <c r="Y176">
        <v>35</v>
      </c>
      <c r="Z176">
        <v>4</v>
      </c>
      <c r="AA176">
        <v>0</v>
      </c>
      <c r="AB176">
        <v>4</v>
      </c>
      <c r="AC176">
        <v>1</v>
      </c>
      <c r="AD176">
        <v>5</v>
      </c>
      <c r="AE176">
        <v>5</v>
      </c>
      <c r="AF176">
        <v>5</v>
      </c>
      <c r="AG176">
        <v>5</v>
      </c>
      <c r="AH176">
        <v>5</v>
      </c>
      <c r="AI176">
        <v>5</v>
      </c>
      <c r="AJ176">
        <v>5</v>
      </c>
      <c r="AK176">
        <v>4</v>
      </c>
      <c r="AL176">
        <v>1</v>
      </c>
      <c r="AM176">
        <v>4</v>
      </c>
      <c r="AN176">
        <v>1</v>
      </c>
      <c r="AO176">
        <v>4</v>
      </c>
      <c r="AP176">
        <v>2</v>
      </c>
      <c r="AQ176">
        <v>2</v>
      </c>
      <c r="AR176" s="61">
        <v>38.400174839999998</v>
      </c>
      <c r="AS176" s="61">
        <v>26.426438950000001</v>
      </c>
    </row>
    <row r="177" spans="1:49" x14ac:dyDescent="0.3">
      <c r="A177">
        <v>20</v>
      </c>
      <c r="B177">
        <v>2</v>
      </c>
      <c r="C177" t="s">
        <v>40</v>
      </c>
      <c r="D177">
        <v>1</v>
      </c>
      <c r="E177" t="s">
        <v>46</v>
      </c>
      <c r="F177" t="s">
        <v>47</v>
      </c>
      <c r="G177" s="61">
        <v>49.96096163</v>
      </c>
      <c r="H177">
        <v>119</v>
      </c>
      <c r="I177" t="s">
        <v>43</v>
      </c>
      <c r="J177" t="s">
        <v>192</v>
      </c>
      <c r="K177">
        <v>305</v>
      </c>
      <c r="L177">
        <v>145</v>
      </c>
      <c r="M177">
        <v>175</v>
      </c>
      <c r="N177">
        <v>358</v>
      </c>
      <c r="O177">
        <v>195</v>
      </c>
      <c r="P177">
        <v>80</v>
      </c>
      <c r="Q177" t="s">
        <v>43</v>
      </c>
      <c r="R177">
        <v>8</v>
      </c>
      <c r="S177" t="s">
        <v>44</v>
      </c>
      <c r="T177" t="s">
        <v>44</v>
      </c>
      <c r="U177">
        <v>2</v>
      </c>
      <c r="V177" t="s">
        <v>45</v>
      </c>
      <c r="W177">
        <v>58</v>
      </c>
      <c r="X177">
        <v>39</v>
      </c>
      <c r="Y177">
        <v>35</v>
      </c>
      <c r="Z177">
        <v>4</v>
      </c>
      <c r="AA177">
        <v>0</v>
      </c>
      <c r="AB177">
        <v>4</v>
      </c>
      <c r="AC177">
        <v>1</v>
      </c>
      <c r="AD177">
        <v>5</v>
      </c>
      <c r="AE177">
        <v>5</v>
      </c>
      <c r="AF177">
        <v>5</v>
      </c>
      <c r="AG177">
        <v>5</v>
      </c>
      <c r="AH177">
        <v>5</v>
      </c>
      <c r="AI177">
        <v>5</v>
      </c>
      <c r="AJ177">
        <v>5</v>
      </c>
      <c r="AK177">
        <v>4</v>
      </c>
      <c r="AL177">
        <v>1</v>
      </c>
      <c r="AM177">
        <v>4</v>
      </c>
      <c r="AN177">
        <v>1</v>
      </c>
      <c r="AO177">
        <v>4</v>
      </c>
      <c r="AP177">
        <v>2</v>
      </c>
      <c r="AQ177">
        <v>2</v>
      </c>
      <c r="AR177" s="61">
        <v>40.361743339999997</v>
      </c>
      <c r="AS177" s="61">
        <v>107.75817290000001</v>
      </c>
    </row>
    <row r="178" spans="1:49" x14ac:dyDescent="0.3">
      <c r="A178">
        <v>20</v>
      </c>
      <c r="B178">
        <v>2</v>
      </c>
      <c r="C178" t="s">
        <v>40</v>
      </c>
      <c r="D178">
        <v>1</v>
      </c>
      <c r="E178" t="s">
        <v>48</v>
      </c>
      <c r="F178" t="s">
        <v>42</v>
      </c>
      <c r="G178" s="61">
        <v>36.762312219999998</v>
      </c>
      <c r="H178">
        <v>96</v>
      </c>
      <c r="I178" t="s">
        <v>44</v>
      </c>
      <c r="J178">
        <v>250</v>
      </c>
      <c r="K178" t="s">
        <v>192</v>
      </c>
      <c r="L178">
        <v>125</v>
      </c>
      <c r="M178" t="s">
        <v>192</v>
      </c>
      <c r="N178">
        <v>115</v>
      </c>
      <c r="O178">
        <v>117</v>
      </c>
      <c r="P178">
        <v>40</v>
      </c>
      <c r="Q178" t="s">
        <v>43</v>
      </c>
      <c r="R178">
        <v>9</v>
      </c>
      <c r="S178" t="s">
        <v>44</v>
      </c>
      <c r="T178" t="s">
        <v>44</v>
      </c>
      <c r="U178">
        <v>3</v>
      </c>
      <c r="V178" t="s">
        <v>45</v>
      </c>
      <c r="W178">
        <v>58</v>
      </c>
      <c r="X178">
        <v>39</v>
      </c>
      <c r="Y178">
        <v>35</v>
      </c>
      <c r="Z178">
        <v>4</v>
      </c>
      <c r="AA178">
        <v>0</v>
      </c>
      <c r="AB178">
        <v>4</v>
      </c>
      <c r="AC178">
        <v>1</v>
      </c>
      <c r="AD178">
        <v>5</v>
      </c>
      <c r="AE178">
        <v>5</v>
      </c>
      <c r="AF178">
        <v>5</v>
      </c>
      <c r="AG178">
        <v>5</v>
      </c>
      <c r="AH178">
        <v>5</v>
      </c>
      <c r="AI178">
        <v>5</v>
      </c>
      <c r="AJ178">
        <v>5</v>
      </c>
      <c r="AK178">
        <v>4</v>
      </c>
      <c r="AL178">
        <v>1</v>
      </c>
      <c r="AM178">
        <v>4</v>
      </c>
      <c r="AN178">
        <v>1</v>
      </c>
      <c r="AO178">
        <v>4</v>
      </c>
      <c r="AP178">
        <v>2</v>
      </c>
      <c r="AQ178">
        <v>2</v>
      </c>
      <c r="AR178" s="61">
        <v>165.03049709999999</v>
      </c>
      <c r="AS178" s="61">
        <v>143.01544340000001</v>
      </c>
      <c r="AT178">
        <v>1540</v>
      </c>
      <c r="AU178">
        <v>1310</v>
      </c>
      <c r="AV178">
        <v>1</v>
      </c>
      <c r="AW178" s="61">
        <v>105.5838</v>
      </c>
    </row>
    <row r="179" spans="1:49" x14ac:dyDescent="0.3">
      <c r="A179">
        <v>20</v>
      </c>
      <c r="B179">
        <v>2</v>
      </c>
      <c r="C179" t="s">
        <v>40</v>
      </c>
      <c r="D179">
        <v>1</v>
      </c>
      <c r="E179" t="s">
        <v>41</v>
      </c>
      <c r="F179" t="s">
        <v>47</v>
      </c>
      <c r="G179" s="61">
        <v>15.670104800000001</v>
      </c>
      <c r="H179">
        <v>35</v>
      </c>
      <c r="I179" t="s">
        <v>43</v>
      </c>
      <c r="J179" t="s">
        <v>192</v>
      </c>
      <c r="K179">
        <v>275</v>
      </c>
      <c r="L179">
        <v>70</v>
      </c>
      <c r="M179">
        <v>85</v>
      </c>
      <c r="N179">
        <v>97</v>
      </c>
      <c r="O179">
        <v>85</v>
      </c>
      <c r="P179">
        <v>90</v>
      </c>
      <c r="Q179" t="s">
        <v>43</v>
      </c>
      <c r="R179">
        <v>10</v>
      </c>
      <c r="S179" t="s">
        <v>44</v>
      </c>
      <c r="T179" t="s">
        <v>44</v>
      </c>
      <c r="U179">
        <v>4</v>
      </c>
      <c r="V179" t="s">
        <v>45</v>
      </c>
      <c r="W179">
        <v>58</v>
      </c>
      <c r="X179">
        <v>39</v>
      </c>
      <c r="Y179">
        <v>35</v>
      </c>
      <c r="Z179">
        <v>4</v>
      </c>
      <c r="AA179">
        <v>0</v>
      </c>
      <c r="AB179">
        <v>4</v>
      </c>
      <c r="AC179">
        <v>1</v>
      </c>
      <c r="AD179">
        <v>5</v>
      </c>
      <c r="AE179">
        <v>5</v>
      </c>
      <c r="AF179">
        <v>5</v>
      </c>
      <c r="AG179">
        <v>5</v>
      </c>
      <c r="AH179">
        <v>5</v>
      </c>
      <c r="AI179">
        <v>5</v>
      </c>
      <c r="AJ179">
        <v>5</v>
      </c>
      <c r="AK179">
        <v>4</v>
      </c>
      <c r="AL179">
        <v>1</v>
      </c>
      <c r="AM179">
        <v>4</v>
      </c>
      <c r="AN179">
        <v>1</v>
      </c>
      <c r="AO179">
        <v>4</v>
      </c>
      <c r="AP179">
        <v>2</v>
      </c>
      <c r="AQ179">
        <v>2</v>
      </c>
      <c r="AR179" s="61">
        <v>38.400174839999998</v>
      </c>
      <c r="AS179" s="61">
        <v>26.426438950000001</v>
      </c>
    </row>
    <row r="180" spans="1:49" x14ac:dyDescent="0.3">
      <c r="A180">
        <v>20</v>
      </c>
      <c r="B180">
        <v>2</v>
      </c>
      <c r="C180" t="s">
        <v>40</v>
      </c>
      <c r="D180">
        <v>1</v>
      </c>
      <c r="E180" t="s">
        <v>46</v>
      </c>
      <c r="F180" t="s">
        <v>42</v>
      </c>
      <c r="G180" s="61">
        <v>25.571338449999999</v>
      </c>
      <c r="H180">
        <v>75</v>
      </c>
      <c r="I180" t="s">
        <v>44</v>
      </c>
      <c r="J180">
        <v>70</v>
      </c>
      <c r="K180" t="s">
        <v>192</v>
      </c>
      <c r="L180">
        <v>200</v>
      </c>
      <c r="M180" t="s">
        <v>192</v>
      </c>
      <c r="N180">
        <v>358</v>
      </c>
      <c r="O180">
        <v>195</v>
      </c>
      <c r="P180">
        <v>0</v>
      </c>
      <c r="Q180" t="s">
        <v>44</v>
      </c>
      <c r="R180">
        <v>11</v>
      </c>
      <c r="S180" t="s">
        <v>44</v>
      </c>
      <c r="T180" t="s">
        <v>44</v>
      </c>
      <c r="U180">
        <v>5</v>
      </c>
      <c r="V180" t="s">
        <v>45</v>
      </c>
      <c r="W180">
        <v>58</v>
      </c>
      <c r="X180">
        <v>39</v>
      </c>
      <c r="Y180">
        <v>35</v>
      </c>
      <c r="Z180">
        <v>4</v>
      </c>
      <c r="AA180">
        <v>0</v>
      </c>
      <c r="AB180">
        <v>4</v>
      </c>
      <c r="AC180">
        <v>1</v>
      </c>
      <c r="AD180">
        <v>5</v>
      </c>
      <c r="AE180">
        <v>5</v>
      </c>
      <c r="AF180">
        <v>5</v>
      </c>
      <c r="AG180">
        <v>5</v>
      </c>
      <c r="AH180">
        <v>5</v>
      </c>
      <c r="AI180">
        <v>5</v>
      </c>
      <c r="AJ180">
        <v>5</v>
      </c>
      <c r="AK180">
        <v>4</v>
      </c>
      <c r="AL180">
        <v>1</v>
      </c>
      <c r="AM180">
        <v>4</v>
      </c>
      <c r="AN180">
        <v>1</v>
      </c>
      <c r="AO180">
        <v>4</v>
      </c>
      <c r="AP180">
        <v>2</v>
      </c>
      <c r="AQ180">
        <v>2</v>
      </c>
      <c r="AR180" s="61">
        <v>40.361743339999997</v>
      </c>
      <c r="AS180" s="61">
        <v>107.75817290000001</v>
      </c>
      <c r="AT180">
        <v>1770</v>
      </c>
      <c r="AU180">
        <v>1110</v>
      </c>
      <c r="AV180">
        <v>1</v>
      </c>
      <c r="AW180" s="61">
        <v>88.573999999999998</v>
      </c>
    </row>
    <row r="181" spans="1:49" x14ac:dyDescent="0.3">
      <c r="A181">
        <v>20</v>
      </c>
      <c r="B181">
        <v>2</v>
      </c>
      <c r="C181" t="s">
        <v>40</v>
      </c>
      <c r="D181">
        <v>1</v>
      </c>
      <c r="E181" t="s">
        <v>48</v>
      </c>
      <c r="F181" t="s">
        <v>47</v>
      </c>
      <c r="G181" s="61">
        <v>79.989999879999999</v>
      </c>
      <c r="H181">
        <v>264</v>
      </c>
      <c r="I181" t="s">
        <v>43</v>
      </c>
      <c r="J181" t="s">
        <v>192</v>
      </c>
      <c r="K181">
        <v>280</v>
      </c>
      <c r="L181">
        <v>315</v>
      </c>
      <c r="M181">
        <v>70</v>
      </c>
      <c r="N181">
        <v>115</v>
      </c>
      <c r="O181">
        <v>117</v>
      </c>
      <c r="P181">
        <v>40</v>
      </c>
      <c r="Q181" t="s">
        <v>44</v>
      </c>
      <c r="R181">
        <v>12</v>
      </c>
      <c r="S181" t="s">
        <v>44</v>
      </c>
      <c r="T181" t="s">
        <v>44</v>
      </c>
      <c r="U181">
        <v>6</v>
      </c>
      <c r="V181" t="s">
        <v>45</v>
      </c>
      <c r="W181">
        <v>58</v>
      </c>
      <c r="X181">
        <v>39</v>
      </c>
      <c r="Y181">
        <v>35</v>
      </c>
      <c r="Z181">
        <v>4</v>
      </c>
      <c r="AA181">
        <v>0</v>
      </c>
      <c r="AB181">
        <v>4</v>
      </c>
      <c r="AC181">
        <v>1</v>
      </c>
      <c r="AD181">
        <v>5</v>
      </c>
      <c r="AE181">
        <v>5</v>
      </c>
      <c r="AF181">
        <v>5</v>
      </c>
      <c r="AG181">
        <v>5</v>
      </c>
      <c r="AH181">
        <v>5</v>
      </c>
      <c r="AI181">
        <v>5</v>
      </c>
      <c r="AJ181">
        <v>5</v>
      </c>
      <c r="AK181">
        <v>4</v>
      </c>
      <c r="AL181">
        <v>1</v>
      </c>
      <c r="AM181">
        <v>4</v>
      </c>
      <c r="AN181">
        <v>1</v>
      </c>
      <c r="AO181">
        <v>4</v>
      </c>
      <c r="AP181">
        <v>2</v>
      </c>
      <c r="AQ181">
        <v>2</v>
      </c>
      <c r="AR181" s="61">
        <v>165.03049709999999</v>
      </c>
      <c r="AS181" s="61">
        <v>143.01544340000001</v>
      </c>
    </row>
    <row r="182" spans="1:49" x14ac:dyDescent="0.3">
      <c r="A182">
        <v>21</v>
      </c>
      <c r="B182">
        <v>2</v>
      </c>
      <c r="C182" t="s">
        <v>52</v>
      </c>
      <c r="D182">
        <v>2</v>
      </c>
      <c r="E182" t="s">
        <v>41</v>
      </c>
      <c r="F182" t="s">
        <v>47</v>
      </c>
      <c r="G182" s="61">
        <v>20.56518329</v>
      </c>
      <c r="H182">
        <v>39</v>
      </c>
      <c r="I182" t="s">
        <v>43</v>
      </c>
      <c r="J182" t="s">
        <v>192</v>
      </c>
      <c r="K182">
        <v>230</v>
      </c>
      <c r="L182">
        <v>130</v>
      </c>
      <c r="M182">
        <v>40</v>
      </c>
      <c r="N182">
        <v>97</v>
      </c>
      <c r="O182">
        <v>85</v>
      </c>
      <c r="P182">
        <v>0</v>
      </c>
      <c r="Q182" t="s">
        <v>44</v>
      </c>
      <c r="R182">
        <v>1</v>
      </c>
      <c r="S182" t="s">
        <v>44</v>
      </c>
      <c r="T182" t="s">
        <v>44</v>
      </c>
      <c r="U182">
        <v>1</v>
      </c>
      <c r="V182" t="s">
        <v>45</v>
      </c>
      <c r="W182">
        <v>34</v>
      </c>
      <c r="X182">
        <v>22</v>
      </c>
      <c r="Y182">
        <v>10</v>
      </c>
      <c r="Z182">
        <v>12</v>
      </c>
      <c r="AA182">
        <v>0</v>
      </c>
      <c r="AB182">
        <v>5</v>
      </c>
      <c r="AC182">
        <v>2</v>
      </c>
      <c r="AD182">
        <v>4</v>
      </c>
      <c r="AE182">
        <v>5</v>
      </c>
      <c r="AF182">
        <v>5</v>
      </c>
      <c r="AG182">
        <v>5</v>
      </c>
      <c r="AH182">
        <v>5</v>
      </c>
      <c r="AI182">
        <v>5</v>
      </c>
      <c r="AJ182">
        <v>5</v>
      </c>
      <c r="AK182">
        <v>5</v>
      </c>
      <c r="AL182">
        <v>3</v>
      </c>
      <c r="AM182">
        <v>5</v>
      </c>
      <c r="AN182">
        <v>2</v>
      </c>
      <c r="AO182">
        <v>4</v>
      </c>
      <c r="AP182">
        <v>1</v>
      </c>
      <c r="AQ182">
        <v>1</v>
      </c>
      <c r="AR182" s="61">
        <v>38.400174839999998</v>
      </c>
      <c r="AS182" s="61">
        <v>26.426438950000001</v>
      </c>
    </row>
    <row r="183" spans="1:49" x14ac:dyDescent="0.3">
      <c r="A183">
        <v>21</v>
      </c>
      <c r="B183">
        <v>2</v>
      </c>
      <c r="C183" t="s">
        <v>52</v>
      </c>
      <c r="D183">
        <v>2</v>
      </c>
      <c r="E183" t="s">
        <v>46</v>
      </c>
      <c r="F183" t="s">
        <v>42</v>
      </c>
      <c r="G183" s="61">
        <v>21.533277080000001</v>
      </c>
      <c r="H183">
        <v>66</v>
      </c>
      <c r="I183" t="s">
        <v>44</v>
      </c>
      <c r="J183">
        <v>205</v>
      </c>
      <c r="K183" t="s">
        <v>192</v>
      </c>
      <c r="L183">
        <v>70</v>
      </c>
      <c r="M183" t="s">
        <v>192</v>
      </c>
      <c r="N183">
        <v>358</v>
      </c>
      <c r="O183">
        <v>195</v>
      </c>
      <c r="P183">
        <v>0</v>
      </c>
      <c r="Q183" t="s">
        <v>44</v>
      </c>
      <c r="R183">
        <v>2</v>
      </c>
      <c r="S183" t="s">
        <v>44</v>
      </c>
      <c r="T183" t="s">
        <v>44</v>
      </c>
      <c r="U183">
        <v>2</v>
      </c>
      <c r="V183" t="s">
        <v>45</v>
      </c>
      <c r="W183">
        <v>34</v>
      </c>
      <c r="X183">
        <v>22</v>
      </c>
      <c r="Y183">
        <v>10</v>
      </c>
      <c r="Z183">
        <v>12</v>
      </c>
      <c r="AA183">
        <v>0</v>
      </c>
      <c r="AB183">
        <v>5</v>
      </c>
      <c r="AC183">
        <v>2</v>
      </c>
      <c r="AD183">
        <v>4</v>
      </c>
      <c r="AE183">
        <v>5</v>
      </c>
      <c r="AF183">
        <v>5</v>
      </c>
      <c r="AG183">
        <v>5</v>
      </c>
      <c r="AH183">
        <v>5</v>
      </c>
      <c r="AI183">
        <v>5</v>
      </c>
      <c r="AJ183">
        <v>5</v>
      </c>
      <c r="AK183">
        <v>5</v>
      </c>
      <c r="AL183">
        <v>3</v>
      </c>
      <c r="AM183">
        <v>5</v>
      </c>
      <c r="AN183">
        <v>2</v>
      </c>
      <c r="AO183">
        <v>4</v>
      </c>
      <c r="AP183">
        <v>1</v>
      </c>
      <c r="AQ183">
        <v>1</v>
      </c>
      <c r="AR183" s="61">
        <v>40.361743339999997</v>
      </c>
      <c r="AS183" s="61">
        <v>107.75817290000001</v>
      </c>
      <c r="AT183">
        <v>410</v>
      </c>
      <c r="AU183">
        <v>780</v>
      </c>
      <c r="AV183">
        <v>1</v>
      </c>
      <c r="AW183" s="61">
        <v>80.906800000000004</v>
      </c>
    </row>
    <row r="184" spans="1:49" x14ac:dyDescent="0.3">
      <c r="A184">
        <v>21</v>
      </c>
      <c r="B184">
        <v>2</v>
      </c>
      <c r="C184" t="s">
        <v>52</v>
      </c>
      <c r="D184">
        <v>2</v>
      </c>
      <c r="E184" t="s">
        <v>48</v>
      </c>
      <c r="F184" t="s">
        <v>47</v>
      </c>
      <c r="G184" s="61">
        <v>135.37645610000001</v>
      </c>
      <c r="H184">
        <v>418</v>
      </c>
      <c r="I184" t="s">
        <v>43</v>
      </c>
      <c r="J184" t="s">
        <v>192</v>
      </c>
      <c r="K184">
        <v>305</v>
      </c>
      <c r="L184">
        <v>270</v>
      </c>
      <c r="M184">
        <v>145</v>
      </c>
      <c r="N184">
        <v>115</v>
      </c>
      <c r="O184">
        <v>117</v>
      </c>
      <c r="P184">
        <v>0</v>
      </c>
      <c r="Q184" t="s">
        <v>44</v>
      </c>
      <c r="R184">
        <v>3</v>
      </c>
      <c r="S184" t="s">
        <v>44</v>
      </c>
      <c r="T184" t="s">
        <v>44</v>
      </c>
      <c r="U184">
        <v>3</v>
      </c>
      <c r="V184" t="s">
        <v>45</v>
      </c>
      <c r="W184">
        <v>34</v>
      </c>
      <c r="X184">
        <v>22</v>
      </c>
      <c r="Y184">
        <v>10</v>
      </c>
      <c r="Z184">
        <v>12</v>
      </c>
      <c r="AA184">
        <v>0</v>
      </c>
      <c r="AB184">
        <v>5</v>
      </c>
      <c r="AC184">
        <v>2</v>
      </c>
      <c r="AD184">
        <v>4</v>
      </c>
      <c r="AE184">
        <v>5</v>
      </c>
      <c r="AF184">
        <v>5</v>
      </c>
      <c r="AG184">
        <v>5</v>
      </c>
      <c r="AH184">
        <v>5</v>
      </c>
      <c r="AI184">
        <v>5</v>
      </c>
      <c r="AJ184">
        <v>5</v>
      </c>
      <c r="AK184">
        <v>5</v>
      </c>
      <c r="AL184">
        <v>3</v>
      </c>
      <c r="AM184">
        <v>5</v>
      </c>
      <c r="AN184">
        <v>2</v>
      </c>
      <c r="AO184">
        <v>4</v>
      </c>
      <c r="AP184">
        <v>1</v>
      </c>
      <c r="AQ184">
        <v>1</v>
      </c>
      <c r="AR184" s="61">
        <v>165.03049709999999</v>
      </c>
      <c r="AS184" s="61">
        <v>143.01544340000001</v>
      </c>
    </row>
    <row r="185" spans="1:49" x14ac:dyDescent="0.3">
      <c r="A185">
        <v>21</v>
      </c>
      <c r="B185">
        <v>2</v>
      </c>
      <c r="C185" t="s">
        <v>52</v>
      </c>
      <c r="D185">
        <v>2</v>
      </c>
      <c r="E185" t="s">
        <v>41</v>
      </c>
      <c r="F185" t="s">
        <v>42</v>
      </c>
      <c r="G185" s="61">
        <v>14.896259349999999</v>
      </c>
      <c r="H185">
        <v>32</v>
      </c>
      <c r="I185" t="s">
        <v>43</v>
      </c>
      <c r="J185">
        <v>250</v>
      </c>
      <c r="K185" t="s">
        <v>192</v>
      </c>
      <c r="L185">
        <v>115</v>
      </c>
      <c r="M185" t="s">
        <v>192</v>
      </c>
      <c r="N185">
        <v>97</v>
      </c>
      <c r="O185">
        <v>85</v>
      </c>
      <c r="P185">
        <v>0</v>
      </c>
      <c r="Q185" t="s">
        <v>44</v>
      </c>
      <c r="R185">
        <v>4</v>
      </c>
      <c r="S185" t="s">
        <v>44</v>
      </c>
      <c r="T185" t="s">
        <v>44</v>
      </c>
      <c r="U185">
        <v>4</v>
      </c>
      <c r="V185" t="s">
        <v>45</v>
      </c>
      <c r="W185">
        <v>34</v>
      </c>
      <c r="X185">
        <v>22</v>
      </c>
      <c r="Y185">
        <v>10</v>
      </c>
      <c r="Z185">
        <v>12</v>
      </c>
      <c r="AA185">
        <v>0</v>
      </c>
      <c r="AB185">
        <v>5</v>
      </c>
      <c r="AC185">
        <v>2</v>
      </c>
      <c r="AD185">
        <v>4</v>
      </c>
      <c r="AE185">
        <v>5</v>
      </c>
      <c r="AF185">
        <v>5</v>
      </c>
      <c r="AG185">
        <v>5</v>
      </c>
      <c r="AH185">
        <v>5</v>
      </c>
      <c r="AI185">
        <v>5</v>
      </c>
      <c r="AJ185">
        <v>5</v>
      </c>
      <c r="AK185">
        <v>5</v>
      </c>
      <c r="AL185">
        <v>3</v>
      </c>
      <c r="AM185">
        <v>5</v>
      </c>
      <c r="AN185">
        <v>2</v>
      </c>
      <c r="AO185">
        <v>4</v>
      </c>
      <c r="AP185">
        <v>1</v>
      </c>
      <c r="AQ185">
        <v>1</v>
      </c>
      <c r="AR185" s="61">
        <v>38.400174839999998</v>
      </c>
      <c r="AS185" s="61">
        <v>26.426438950000001</v>
      </c>
    </row>
    <row r="186" spans="1:49" x14ac:dyDescent="0.3">
      <c r="A186">
        <v>21</v>
      </c>
      <c r="B186">
        <v>2</v>
      </c>
      <c r="C186" t="s">
        <v>52</v>
      </c>
      <c r="D186">
        <v>2</v>
      </c>
      <c r="E186" t="s">
        <v>46</v>
      </c>
      <c r="F186" t="s">
        <v>47</v>
      </c>
      <c r="G186" s="61">
        <v>48.442603149999997</v>
      </c>
      <c r="H186">
        <v>124</v>
      </c>
      <c r="I186" t="s">
        <v>44</v>
      </c>
      <c r="J186" t="s">
        <v>192</v>
      </c>
      <c r="K186">
        <v>360</v>
      </c>
      <c r="L186">
        <v>330</v>
      </c>
      <c r="M186">
        <v>280</v>
      </c>
      <c r="N186">
        <v>358</v>
      </c>
      <c r="O186">
        <v>195</v>
      </c>
      <c r="P186">
        <v>0</v>
      </c>
      <c r="Q186" t="s">
        <v>44</v>
      </c>
      <c r="R186">
        <v>5</v>
      </c>
      <c r="S186" t="s">
        <v>44</v>
      </c>
      <c r="T186" t="s">
        <v>44</v>
      </c>
      <c r="U186">
        <v>5</v>
      </c>
      <c r="V186" t="s">
        <v>45</v>
      </c>
      <c r="W186">
        <v>34</v>
      </c>
      <c r="X186">
        <v>22</v>
      </c>
      <c r="Y186">
        <v>10</v>
      </c>
      <c r="Z186">
        <v>12</v>
      </c>
      <c r="AA186">
        <v>0</v>
      </c>
      <c r="AB186">
        <v>5</v>
      </c>
      <c r="AC186">
        <v>2</v>
      </c>
      <c r="AD186">
        <v>4</v>
      </c>
      <c r="AE186">
        <v>5</v>
      </c>
      <c r="AF186">
        <v>5</v>
      </c>
      <c r="AG186">
        <v>5</v>
      </c>
      <c r="AH186">
        <v>5</v>
      </c>
      <c r="AI186">
        <v>5</v>
      </c>
      <c r="AJ186">
        <v>5</v>
      </c>
      <c r="AK186">
        <v>5</v>
      </c>
      <c r="AL186">
        <v>3</v>
      </c>
      <c r="AM186">
        <v>5</v>
      </c>
      <c r="AN186">
        <v>2</v>
      </c>
      <c r="AO186">
        <v>4</v>
      </c>
      <c r="AP186">
        <v>1</v>
      </c>
      <c r="AQ186">
        <v>1</v>
      </c>
      <c r="AR186" s="61">
        <v>40.361743339999997</v>
      </c>
      <c r="AS186" s="61">
        <v>107.75817290000001</v>
      </c>
      <c r="AT186">
        <v>870</v>
      </c>
      <c r="AU186">
        <v>900</v>
      </c>
      <c r="AV186">
        <v>1</v>
      </c>
      <c r="AW186" s="61">
        <v>70.3446</v>
      </c>
    </row>
    <row r="187" spans="1:49" x14ac:dyDescent="0.3">
      <c r="A187">
        <v>21</v>
      </c>
      <c r="B187">
        <v>2</v>
      </c>
      <c r="C187" t="s">
        <v>52</v>
      </c>
      <c r="D187">
        <v>2</v>
      </c>
      <c r="E187" t="s">
        <v>48</v>
      </c>
      <c r="F187" t="s">
        <v>42</v>
      </c>
      <c r="G187" s="61">
        <v>30.7084738</v>
      </c>
      <c r="H187">
        <v>72</v>
      </c>
      <c r="I187" t="s">
        <v>44</v>
      </c>
      <c r="J187">
        <v>210</v>
      </c>
      <c r="K187" t="s">
        <v>192</v>
      </c>
      <c r="L187">
        <v>190</v>
      </c>
      <c r="M187" t="s">
        <v>192</v>
      </c>
      <c r="N187">
        <v>115</v>
      </c>
      <c r="O187">
        <v>117</v>
      </c>
      <c r="P187">
        <v>0</v>
      </c>
      <c r="Q187" t="s">
        <v>44</v>
      </c>
      <c r="R187">
        <v>6</v>
      </c>
      <c r="S187" t="s">
        <v>44</v>
      </c>
      <c r="T187" t="s">
        <v>44</v>
      </c>
      <c r="U187">
        <v>6</v>
      </c>
      <c r="V187" t="s">
        <v>45</v>
      </c>
      <c r="W187">
        <v>34</v>
      </c>
      <c r="X187">
        <v>22</v>
      </c>
      <c r="Y187">
        <v>10</v>
      </c>
      <c r="Z187">
        <v>12</v>
      </c>
      <c r="AA187">
        <v>0</v>
      </c>
      <c r="AB187">
        <v>5</v>
      </c>
      <c r="AC187">
        <v>2</v>
      </c>
      <c r="AD187">
        <v>4</v>
      </c>
      <c r="AE187">
        <v>5</v>
      </c>
      <c r="AF187">
        <v>5</v>
      </c>
      <c r="AG187">
        <v>5</v>
      </c>
      <c r="AH187">
        <v>5</v>
      </c>
      <c r="AI187">
        <v>5</v>
      </c>
      <c r="AJ187">
        <v>5</v>
      </c>
      <c r="AK187">
        <v>5</v>
      </c>
      <c r="AL187">
        <v>3</v>
      </c>
      <c r="AM187">
        <v>5</v>
      </c>
      <c r="AN187">
        <v>2</v>
      </c>
      <c r="AO187">
        <v>4</v>
      </c>
      <c r="AP187">
        <v>1</v>
      </c>
      <c r="AQ187">
        <v>1</v>
      </c>
      <c r="AR187" s="61">
        <v>165.03049709999999</v>
      </c>
      <c r="AS187" s="61">
        <v>143.01544340000001</v>
      </c>
      <c r="AT187">
        <v>1790</v>
      </c>
      <c r="AU187">
        <v>970</v>
      </c>
      <c r="AV187">
        <v>1</v>
      </c>
      <c r="AW187" s="61">
        <v>110.7076</v>
      </c>
    </row>
    <row r="188" spans="1:49" x14ac:dyDescent="0.3">
      <c r="A188">
        <v>21</v>
      </c>
      <c r="B188">
        <v>1</v>
      </c>
      <c r="C188" t="s">
        <v>52</v>
      </c>
      <c r="D188">
        <v>2</v>
      </c>
      <c r="E188" t="s">
        <v>49</v>
      </c>
      <c r="F188" t="s">
        <v>42</v>
      </c>
      <c r="G188" s="61">
        <v>80.958868800000005</v>
      </c>
      <c r="H188">
        <v>240</v>
      </c>
      <c r="I188" t="s">
        <v>44</v>
      </c>
      <c r="J188">
        <v>20</v>
      </c>
      <c r="K188" t="s">
        <v>192</v>
      </c>
      <c r="L188">
        <v>80</v>
      </c>
      <c r="M188" t="s">
        <v>192</v>
      </c>
      <c r="N188">
        <v>346</v>
      </c>
      <c r="O188">
        <v>179</v>
      </c>
      <c r="P188">
        <v>0</v>
      </c>
      <c r="Q188" t="s">
        <v>44</v>
      </c>
      <c r="R188">
        <v>7</v>
      </c>
      <c r="S188" t="s">
        <v>44</v>
      </c>
      <c r="T188" t="s">
        <v>44</v>
      </c>
      <c r="U188">
        <v>1</v>
      </c>
      <c r="V188" t="s">
        <v>45</v>
      </c>
      <c r="W188">
        <v>34</v>
      </c>
      <c r="X188">
        <v>22</v>
      </c>
      <c r="Y188">
        <v>10</v>
      </c>
      <c r="Z188">
        <v>12</v>
      </c>
      <c r="AA188">
        <v>0</v>
      </c>
      <c r="AB188">
        <v>5</v>
      </c>
      <c r="AC188">
        <v>2</v>
      </c>
      <c r="AD188">
        <v>4</v>
      </c>
      <c r="AE188">
        <v>5</v>
      </c>
      <c r="AF188">
        <v>5</v>
      </c>
      <c r="AG188">
        <v>5</v>
      </c>
      <c r="AH188">
        <v>5</v>
      </c>
      <c r="AI188">
        <v>5</v>
      </c>
      <c r="AJ188">
        <v>5</v>
      </c>
      <c r="AK188">
        <v>5</v>
      </c>
      <c r="AL188">
        <v>3</v>
      </c>
      <c r="AM188">
        <v>5</v>
      </c>
      <c r="AN188">
        <v>2</v>
      </c>
      <c r="AO188">
        <v>4</v>
      </c>
      <c r="AP188">
        <v>1</v>
      </c>
      <c r="AQ188">
        <v>1</v>
      </c>
      <c r="AR188" s="61" t="s">
        <v>192</v>
      </c>
      <c r="AS188" s="61">
        <v>35.705366900000001</v>
      </c>
    </row>
    <row r="189" spans="1:49" x14ac:dyDescent="0.3">
      <c r="A189">
        <v>21</v>
      </c>
      <c r="B189">
        <v>1</v>
      </c>
      <c r="C189" t="s">
        <v>52</v>
      </c>
      <c r="D189">
        <v>2</v>
      </c>
      <c r="E189" t="s">
        <v>50</v>
      </c>
      <c r="F189" t="s">
        <v>47</v>
      </c>
      <c r="G189" s="61">
        <v>25.948999780000001</v>
      </c>
      <c r="H189">
        <v>86</v>
      </c>
      <c r="I189" t="s">
        <v>43</v>
      </c>
      <c r="J189" t="s">
        <v>192</v>
      </c>
      <c r="K189">
        <v>205</v>
      </c>
      <c r="L189">
        <v>125</v>
      </c>
      <c r="M189">
        <v>345</v>
      </c>
      <c r="N189">
        <v>143</v>
      </c>
      <c r="O189">
        <v>315</v>
      </c>
      <c r="P189">
        <v>0</v>
      </c>
      <c r="Q189" t="s">
        <v>44</v>
      </c>
      <c r="R189">
        <v>8</v>
      </c>
      <c r="S189" t="s">
        <v>44</v>
      </c>
      <c r="T189" t="s">
        <v>44</v>
      </c>
      <c r="U189">
        <v>2</v>
      </c>
      <c r="V189" t="s">
        <v>45</v>
      </c>
      <c r="W189">
        <v>34</v>
      </c>
      <c r="X189">
        <v>22</v>
      </c>
      <c r="Y189">
        <v>10</v>
      </c>
      <c r="Z189">
        <v>12</v>
      </c>
      <c r="AA189">
        <v>0</v>
      </c>
      <c r="AB189">
        <v>5</v>
      </c>
      <c r="AC189">
        <v>2</v>
      </c>
      <c r="AD189">
        <v>4</v>
      </c>
      <c r="AE189">
        <v>5</v>
      </c>
      <c r="AF189">
        <v>5</v>
      </c>
      <c r="AG189">
        <v>5</v>
      </c>
      <c r="AH189">
        <v>5</v>
      </c>
      <c r="AI189">
        <v>5</v>
      </c>
      <c r="AJ189">
        <v>5</v>
      </c>
      <c r="AK189">
        <v>5</v>
      </c>
      <c r="AL189">
        <v>3</v>
      </c>
      <c r="AM189">
        <v>5</v>
      </c>
      <c r="AN189">
        <v>2</v>
      </c>
      <c r="AO189">
        <v>4</v>
      </c>
      <c r="AP189">
        <v>1</v>
      </c>
      <c r="AQ189">
        <v>1</v>
      </c>
      <c r="AR189" s="61" t="s">
        <v>192</v>
      </c>
      <c r="AS189" s="61">
        <v>39.080954239999997</v>
      </c>
    </row>
    <row r="190" spans="1:49" x14ac:dyDescent="0.3">
      <c r="A190">
        <v>21</v>
      </c>
      <c r="B190">
        <v>1</v>
      </c>
      <c r="C190" t="s">
        <v>52</v>
      </c>
      <c r="D190">
        <v>2</v>
      </c>
      <c r="E190" t="s">
        <v>51</v>
      </c>
      <c r="F190" t="s">
        <v>42</v>
      </c>
      <c r="G190" s="61">
        <v>39.620835390000003</v>
      </c>
      <c r="H190">
        <v>117</v>
      </c>
      <c r="I190" t="s">
        <v>43</v>
      </c>
      <c r="J190">
        <v>330</v>
      </c>
      <c r="K190" t="s">
        <v>192</v>
      </c>
      <c r="L190">
        <v>200</v>
      </c>
      <c r="M190" t="s">
        <v>192</v>
      </c>
      <c r="N190">
        <v>302</v>
      </c>
      <c r="O190">
        <v>119</v>
      </c>
      <c r="P190">
        <v>0</v>
      </c>
      <c r="Q190" t="s">
        <v>44</v>
      </c>
      <c r="R190">
        <v>9</v>
      </c>
      <c r="S190" t="s">
        <v>44</v>
      </c>
      <c r="T190" t="s">
        <v>44</v>
      </c>
      <c r="U190">
        <v>3</v>
      </c>
      <c r="V190" t="s">
        <v>45</v>
      </c>
      <c r="W190">
        <v>34</v>
      </c>
      <c r="X190">
        <v>22</v>
      </c>
      <c r="Y190">
        <v>10</v>
      </c>
      <c r="Z190">
        <v>12</v>
      </c>
      <c r="AA190">
        <v>0</v>
      </c>
      <c r="AB190">
        <v>5</v>
      </c>
      <c r="AC190">
        <v>2</v>
      </c>
      <c r="AD190">
        <v>4</v>
      </c>
      <c r="AE190">
        <v>5</v>
      </c>
      <c r="AF190">
        <v>5</v>
      </c>
      <c r="AG190">
        <v>5</v>
      </c>
      <c r="AH190">
        <v>5</v>
      </c>
      <c r="AI190">
        <v>5</v>
      </c>
      <c r="AJ190">
        <v>5</v>
      </c>
      <c r="AK190">
        <v>5</v>
      </c>
      <c r="AL190">
        <v>3</v>
      </c>
      <c r="AM190">
        <v>5</v>
      </c>
      <c r="AN190">
        <v>2</v>
      </c>
      <c r="AO190">
        <v>4</v>
      </c>
      <c r="AP190">
        <v>1</v>
      </c>
      <c r="AQ190">
        <v>1</v>
      </c>
      <c r="AR190" s="61" t="s">
        <v>192</v>
      </c>
      <c r="AS190" s="61">
        <v>40.361743339999997</v>
      </c>
    </row>
    <row r="191" spans="1:49" x14ac:dyDescent="0.3">
      <c r="A191">
        <v>21</v>
      </c>
      <c r="B191">
        <v>1</v>
      </c>
      <c r="C191" t="s">
        <v>52</v>
      </c>
      <c r="D191">
        <v>2</v>
      </c>
      <c r="E191" t="s">
        <v>49</v>
      </c>
      <c r="F191" t="s">
        <v>47</v>
      </c>
      <c r="G191" s="61">
        <v>40.389945519999998</v>
      </c>
      <c r="H191">
        <v>140</v>
      </c>
      <c r="I191" t="s">
        <v>43</v>
      </c>
      <c r="J191" t="s">
        <v>192</v>
      </c>
      <c r="K191">
        <v>335</v>
      </c>
      <c r="L191">
        <v>165</v>
      </c>
      <c r="M191">
        <v>195</v>
      </c>
      <c r="N191">
        <v>346</v>
      </c>
      <c r="O191">
        <v>179</v>
      </c>
      <c r="P191">
        <v>0</v>
      </c>
      <c r="Q191" t="s">
        <v>44</v>
      </c>
      <c r="R191">
        <v>10</v>
      </c>
      <c r="S191" t="s">
        <v>44</v>
      </c>
      <c r="T191" t="s">
        <v>44</v>
      </c>
      <c r="U191">
        <v>4</v>
      </c>
      <c r="V191" t="s">
        <v>45</v>
      </c>
      <c r="W191">
        <v>34</v>
      </c>
      <c r="X191">
        <v>22</v>
      </c>
      <c r="Y191">
        <v>10</v>
      </c>
      <c r="Z191">
        <v>12</v>
      </c>
      <c r="AA191">
        <v>0</v>
      </c>
      <c r="AB191">
        <v>5</v>
      </c>
      <c r="AC191">
        <v>2</v>
      </c>
      <c r="AD191">
        <v>4</v>
      </c>
      <c r="AE191">
        <v>5</v>
      </c>
      <c r="AF191">
        <v>5</v>
      </c>
      <c r="AG191">
        <v>5</v>
      </c>
      <c r="AH191">
        <v>5</v>
      </c>
      <c r="AI191">
        <v>5</v>
      </c>
      <c r="AJ191">
        <v>5</v>
      </c>
      <c r="AK191">
        <v>5</v>
      </c>
      <c r="AL191">
        <v>3</v>
      </c>
      <c r="AM191">
        <v>5</v>
      </c>
      <c r="AN191">
        <v>2</v>
      </c>
      <c r="AO191">
        <v>4</v>
      </c>
      <c r="AP191">
        <v>1</v>
      </c>
      <c r="AQ191">
        <v>1</v>
      </c>
      <c r="AR191" s="61" t="s">
        <v>192</v>
      </c>
      <c r="AS191" s="61">
        <v>35.705366900000001</v>
      </c>
    </row>
    <row r="192" spans="1:49" x14ac:dyDescent="0.3">
      <c r="A192">
        <v>21</v>
      </c>
      <c r="B192">
        <v>1</v>
      </c>
      <c r="C192" t="s">
        <v>52</v>
      </c>
      <c r="D192">
        <v>2</v>
      </c>
      <c r="E192" t="s">
        <v>50</v>
      </c>
      <c r="F192" t="s">
        <v>42</v>
      </c>
      <c r="G192" s="61">
        <v>41.463978760000003</v>
      </c>
      <c r="H192">
        <v>143</v>
      </c>
      <c r="I192" t="s">
        <v>43</v>
      </c>
      <c r="J192">
        <v>115</v>
      </c>
      <c r="K192" t="s">
        <v>192</v>
      </c>
      <c r="L192">
        <v>120</v>
      </c>
      <c r="M192" t="s">
        <v>192</v>
      </c>
      <c r="N192">
        <v>143</v>
      </c>
      <c r="O192">
        <v>315</v>
      </c>
      <c r="P192">
        <v>25</v>
      </c>
      <c r="Q192" t="s">
        <v>44</v>
      </c>
      <c r="R192">
        <v>11</v>
      </c>
      <c r="S192" t="s">
        <v>44</v>
      </c>
      <c r="T192" t="s">
        <v>44</v>
      </c>
      <c r="U192">
        <v>5</v>
      </c>
      <c r="V192" t="s">
        <v>45</v>
      </c>
      <c r="W192">
        <v>34</v>
      </c>
      <c r="X192">
        <v>22</v>
      </c>
      <c r="Y192">
        <v>10</v>
      </c>
      <c r="Z192">
        <v>12</v>
      </c>
      <c r="AA192">
        <v>0</v>
      </c>
      <c r="AB192">
        <v>5</v>
      </c>
      <c r="AC192">
        <v>2</v>
      </c>
      <c r="AD192">
        <v>4</v>
      </c>
      <c r="AE192">
        <v>5</v>
      </c>
      <c r="AF192">
        <v>5</v>
      </c>
      <c r="AG192">
        <v>5</v>
      </c>
      <c r="AH192">
        <v>5</v>
      </c>
      <c r="AI192">
        <v>5</v>
      </c>
      <c r="AJ192">
        <v>5</v>
      </c>
      <c r="AK192">
        <v>5</v>
      </c>
      <c r="AL192">
        <v>3</v>
      </c>
      <c r="AM192">
        <v>5</v>
      </c>
      <c r="AN192">
        <v>2</v>
      </c>
      <c r="AO192">
        <v>4</v>
      </c>
      <c r="AP192">
        <v>1</v>
      </c>
      <c r="AQ192">
        <v>1</v>
      </c>
      <c r="AR192" s="61" t="s">
        <v>192</v>
      </c>
      <c r="AS192" s="61">
        <v>39.080954239999997</v>
      </c>
    </row>
    <row r="193" spans="1:49" x14ac:dyDescent="0.3">
      <c r="A193">
        <v>21</v>
      </c>
      <c r="B193">
        <v>1</v>
      </c>
      <c r="C193" t="s">
        <v>52</v>
      </c>
      <c r="D193">
        <v>2</v>
      </c>
      <c r="E193" t="s">
        <v>51</v>
      </c>
      <c r="F193" t="s">
        <v>47</v>
      </c>
      <c r="G193" s="61">
        <v>26.655567680000001</v>
      </c>
      <c r="H193">
        <v>100</v>
      </c>
      <c r="I193" t="s">
        <v>43</v>
      </c>
      <c r="J193" t="s">
        <v>192</v>
      </c>
      <c r="K193">
        <v>290</v>
      </c>
      <c r="L193">
        <v>125</v>
      </c>
      <c r="M193">
        <v>115</v>
      </c>
      <c r="N193">
        <v>302</v>
      </c>
      <c r="O193">
        <v>119</v>
      </c>
      <c r="P193">
        <v>25</v>
      </c>
      <c r="Q193" t="s">
        <v>53</v>
      </c>
      <c r="R193">
        <v>12</v>
      </c>
      <c r="S193" t="s">
        <v>44</v>
      </c>
      <c r="T193" t="s">
        <v>44</v>
      </c>
      <c r="U193">
        <v>6</v>
      </c>
      <c r="V193" t="s">
        <v>45</v>
      </c>
      <c r="W193">
        <v>34</v>
      </c>
      <c r="X193">
        <v>22</v>
      </c>
      <c r="Y193">
        <v>10</v>
      </c>
      <c r="Z193">
        <v>12</v>
      </c>
      <c r="AA193">
        <v>0</v>
      </c>
      <c r="AB193">
        <v>5</v>
      </c>
      <c r="AC193">
        <v>2</v>
      </c>
      <c r="AD193">
        <v>4</v>
      </c>
      <c r="AE193">
        <v>5</v>
      </c>
      <c r="AF193">
        <v>5</v>
      </c>
      <c r="AG193">
        <v>5</v>
      </c>
      <c r="AH193">
        <v>5</v>
      </c>
      <c r="AI193">
        <v>5</v>
      </c>
      <c r="AJ193">
        <v>5</v>
      </c>
      <c r="AK193">
        <v>5</v>
      </c>
      <c r="AL193">
        <v>3</v>
      </c>
      <c r="AM193">
        <v>5</v>
      </c>
      <c r="AN193">
        <v>2</v>
      </c>
      <c r="AO193">
        <v>4</v>
      </c>
      <c r="AP193">
        <v>1</v>
      </c>
      <c r="AQ193">
        <v>1</v>
      </c>
      <c r="AR193" s="61" t="s">
        <v>192</v>
      </c>
      <c r="AS193" s="61">
        <v>40.361743339999997</v>
      </c>
    </row>
    <row r="194" spans="1:49" x14ac:dyDescent="0.3">
      <c r="A194">
        <v>23</v>
      </c>
      <c r="B194">
        <v>2</v>
      </c>
      <c r="C194" t="s">
        <v>52</v>
      </c>
      <c r="D194">
        <v>2</v>
      </c>
      <c r="E194" t="s">
        <v>41</v>
      </c>
      <c r="F194" t="s">
        <v>47</v>
      </c>
      <c r="G194" s="61">
        <v>34.76348883</v>
      </c>
      <c r="H194">
        <v>96</v>
      </c>
      <c r="I194" t="s">
        <v>43</v>
      </c>
      <c r="J194" t="s">
        <v>192</v>
      </c>
      <c r="K194">
        <v>285</v>
      </c>
      <c r="L194">
        <v>40</v>
      </c>
      <c r="M194">
        <v>70</v>
      </c>
      <c r="N194">
        <v>97</v>
      </c>
      <c r="O194">
        <v>85</v>
      </c>
      <c r="P194">
        <v>0</v>
      </c>
      <c r="Q194" t="s">
        <v>44</v>
      </c>
      <c r="R194">
        <v>1</v>
      </c>
      <c r="S194" t="s">
        <v>44</v>
      </c>
      <c r="T194" t="s">
        <v>44</v>
      </c>
      <c r="U194">
        <v>1</v>
      </c>
      <c r="V194" t="s">
        <v>45</v>
      </c>
      <c r="W194">
        <v>22</v>
      </c>
      <c r="X194">
        <v>1.5</v>
      </c>
      <c r="Y194">
        <v>1</v>
      </c>
      <c r="Z194">
        <v>0.5</v>
      </c>
      <c r="AA194">
        <v>0</v>
      </c>
      <c r="AB194">
        <v>4</v>
      </c>
      <c r="AC194">
        <v>2</v>
      </c>
      <c r="AD194">
        <v>4</v>
      </c>
      <c r="AE194">
        <v>4</v>
      </c>
      <c r="AF194">
        <v>3</v>
      </c>
      <c r="AG194">
        <v>4</v>
      </c>
      <c r="AH194">
        <v>5</v>
      </c>
      <c r="AI194">
        <v>5</v>
      </c>
      <c r="AJ194">
        <v>4</v>
      </c>
      <c r="AK194">
        <v>3</v>
      </c>
      <c r="AL194">
        <v>2</v>
      </c>
      <c r="AM194">
        <v>4</v>
      </c>
      <c r="AN194">
        <v>1</v>
      </c>
      <c r="AO194">
        <v>4</v>
      </c>
      <c r="AP194">
        <v>2</v>
      </c>
      <c r="AQ194">
        <v>2</v>
      </c>
      <c r="AR194" s="61">
        <v>38.400174839999998</v>
      </c>
      <c r="AS194" s="61">
        <v>26.426438950000001</v>
      </c>
    </row>
    <row r="195" spans="1:49" x14ac:dyDescent="0.3">
      <c r="A195">
        <v>23</v>
      </c>
      <c r="B195">
        <v>2</v>
      </c>
      <c r="C195" t="s">
        <v>52</v>
      </c>
      <c r="D195">
        <v>2</v>
      </c>
      <c r="E195" t="s">
        <v>46</v>
      </c>
      <c r="F195" t="s">
        <v>42</v>
      </c>
      <c r="G195" s="61">
        <v>36.259110270000001</v>
      </c>
      <c r="H195">
        <v>122</v>
      </c>
      <c r="I195" t="s">
        <v>44</v>
      </c>
      <c r="J195">
        <v>65</v>
      </c>
      <c r="K195" t="s">
        <v>192</v>
      </c>
      <c r="L195">
        <v>280</v>
      </c>
      <c r="M195" t="s">
        <v>192</v>
      </c>
      <c r="N195">
        <v>358</v>
      </c>
      <c r="O195">
        <v>195</v>
      </c>
      <c r="P195">
        <v>30</v>
      </c>
      <c r="Q195" t="s">
        <v>43</v>
      </c>
      <c r="R195">
        <v>2</v>
      </c>
      <c r="S195" t="s">
        <v>44</v>
      </c>
      <c r="T195" t="s">
        <v>44</v>
      </c>
      <c r="U195">
        <v>2</v>
      </c>
      <c r="V195" t="s">
        <v>45</v>
      </c>
      <c r="W195">
        <v>22</v>
      </c>
      <c r="X195">
        <v>1.5</v>
      </c>
      <c r="Y195">
        <v>1</v>
      </c>
      <c r="Z195">
        <v>0.5</v>
      </c>
      <c r="AA195">
        <v>0</v>
      </c>
      <c r="AB195">
        <v>4</v>
      </c>
      <c r="AC195">
        <v>2</v>
      </c>
      <c r="AD195">
        <v>4</v>
      </c>
      <c r="AE195">
        <v>4</v>
      </c>
      <c r="AF195">
        <v>3</v>
      </c>
      <c r="AG195">
        <v>4</v>
      </c>
      <c r="AH195">
        <v>5</v>
      </c>
      <c r="AI195">
        <v>5</v>
      </c>
      <c r="AJ195">
        <v>4</v>
      </c>
      <c r="AK195">
        <v>3</v>
      </c>
      <c r="AL195">
        <v>2</v>
      </c>
      <c r="AM195">
        <v>4</v>
      </c>
      <c r="AN195">
        <v>1</v>
      </c>
      <c r="AO195">
        <v>4</v>
      </c>
      <c r="AP195">
        <v>2</v>
      </c>
      <c r="AQ195">
        <v>2</v>
      </c>
      <c r="AR195" s="61">
        <v>40.361743339999997</v>
      </c>
      <c r="AS195" s="61">
        <v>107.75817290000001</v>
      </c>
      <c r="AT195">
        <v>880</v>
      </c>
      <c r="AU195">
        <v>2340</v>
      </c>
      <c r="AV195">
        <v>1</v>
      </c>
      <c r="AW195" s="61">
        <v>57.939799999999998</v>
      </c>
    </row>
    <row r="196" spans="1:49" x14ac:dyDescent="0.3">
      <c r="A196">
        <v>23</v>
      </c>
      <c r="B196">
        <v>2</v>
      </c>
      <c r="C196" t="s">
        <v>52</v>
      </c>
      <c r="D196">
        <v>2</v>
      </c>
      <c r="E196" t="s">
        <v>48</v>
      </c>
      <c r="F196" t="s">
        <v>47</v>
      </c>
      <c r="G196" s="61">
        <v>84.74024009</v>
      </c>
      <c r="H196">
        <v>317</v>
      </c>
      <c r="I196" t="s">
        <v>43</v>
      </c>
      <c r="J196" t="s">
        <v>192</v>
      </c>
      <c r="K196">
        <v>255</v>
      </c>
      <c r="L196">
        <v>325</v>
      </c>
      <c r="M196">
        <v>105</v>
      </c>
      <c r="N196">
        <v>115</v>
      </c>
      <c r="O196">
        <v>117</v>
      </c>
      <c r="P196">
        <v>0</v>
      </c>
      <c r="Q196" t="s">
        <v>44</v>
      </c>
      <c r="R196">
        <v>3</v>
      </c>
      <c r="S196" t="s">
        <v>44</v>
      </c>
      <c r="T196" t="s">
        <v>44</v>
      </c>
      <c r="U196">
        <v>3</v>
      </c>
      <c r="V196" t="s">
        <v>45</v>
      </c>
      <c r="W196">
        <v>22</v>
      </c>
      <c r="X196">
        <v>1.5</v>
      </c>
      <c r="Y196">
        <v>1</v>
      </c>
      <c r="Z196">
        <v>0.5</v>
      </c>
      <c r="AA196">
        <v>0</v>
      </c>
      <c r="AB196">
        <v>4</v>
      </c>
      <c r="AC196">
        <v>2</v>
      </c>
      <c r="AD196">
        <v>4</v>
      </c>
      <c r="AE196">
        <v>4</v>
      </c>
      <c r="AF196">
        <v>3</v>
      </c>
      <c r="AG196">
        <v>4</v>
      </c>
      <c r="AH196">
        <v>5</v>
      </c>
      <c r="AI196">
        <v>5</v>
      </c>
      <c r="AJ196">
        <v>4</v>
      </c>
      <c r="AK196">
        <v>3</v>
      </c>
      <c r="AL196">
        <v>2</v>
      </c>
      <c r="AM196">
        <v>4</v>
      </c>
      <c r="AN196">
        <v>1</v>
      </c>
      <c r="AO196">
        <v>4</v>
      </c>
      <c r="AP196">
        <v>2</v>
      </c>
      <c r="AQ196">
        <v>2</v>
      </c>
      <c r="AR196" s="61">
        <v>165.03049709999999</v>
      </c>
      <c r="AS196" s="61">
        <v>143.01544340000001</v>
      </c>
    </row>
    <row r="197" spans="1:49" x14ac:dyDescent="0.3">
      <c r="A197">
        <v>23</v>
      </c>
      <c r="B197">
        <v>2</v>
      </c>
      <c r="C197" t="s">
        <v>52</v>
      </c>
      <c r="D197">
        <v>2</v>
      </c>
      <c r="E197" t="s">
        <v>41</v>
      </c>
      <c r="F197" t="s">
        <v>42</v>
      </c>
      <c r="G197" s="61">
        <v>32.77179958</v>
      </c>
      <c r="H197">
        <v>46</v>
      </c>
      <c r="I197" t="s">
        <v>43</v>
      </c>
      <c r="J197">
        <v>260</v>
      </c>
      <c r="K197" t="s">
        <v>192</v>
      </c>
      <c r="L197">
        <v>80</v>
      </c>
      <c r="M197" t="s">
        <v>192</v>
      </c>
      <c r="N197">
        <v>97</v>
      </c>
      <c r="O197">
        <v>85</v>
      </c>
      <c r="P197">
        <v>80</v>
      </c>
      <c r="Q197" t="s">
        <v>43</v>
      </c>
      <c r="R197">
        <v>4</v>
      </c>
      <c r="S197" t="s">
        <v>44</v>
      </c>
      <c r="T197" t="s">
        <v>44</v>
      </c>
      <c r="U197">
        <v>4</v>
      </c>
      <c r="V197" t="s">
        <v>45</v>
      </c>
      <c r="W197">
        <v>22</v>
      </c>
      <c r="X197">
        <v>1.5</v>
      </c>
      <c r="Y197">
        <v>1</v>
      </c>
      <c r="Z197">
        <v>0.5</v>
      </c>
      <c r="AA197">
        <v>0</v>
      </c>
      <c r="AB197">
        <v>4</v>
      </c>
      <c r="AC197">
        <v>2</v>
      </c>
      <c r="AD197">
        <v>4</v>
      </c>
      <c r="AE197">
        <v>4</v>
      </c>
      <c r="AF197">
        <v>3</v>
      </c>
      <c r="AG197">
        <v>4</v>
      </c>
      <c r="AH197">
        <v>5</v>
      </c>
      <c r="AI197">
        <v>5</v>
      </c>
      <c r="AJ197">
        <v>4</v>
      </c>
      <c r="AK197">
        <v>3</v>
      </c>
      <c r="AL197">
        <v>2</v>
      </c>
      <c r="AM197">
        <v>4</v>
      </c>
      <c r="AN197">
        <v>1</v>
      </c>
      <c r="AO197">
        <v>4</v>
      </c>
      <c r="AP197">
        <v>2</v>
      </c>
      <c r="AQ197">
        <v>2</v>
      </c>
      <c r="AR197" s="61">
        <v>38.400174839999998</v>
      </c>
      <c r="AS197" s="61">
        <v>26.426438950000001</v>
      </c>
    </row>
    <row r="198" spans="1:49" x14ac:dyDescent="0.3">
      <c r="A198">
        <v>23</v>
      </c>
      <c r="B198">
        <v>2</v>
      </c>
      <c r="C198" t="s">
        <v>52</v>
      </c>
      <c r="D198">
        <v>2</v>
      </c>
      <c r="E198" t="s">
        <v>46</v>
      </c>
      <c r="F198" t="s">
        <v>47</v>
      </c>
      <c r="G198" s="61">
        <v>47.795375649999997</v>
      </c>
      <c r="H198">
        <v>153</v>
      </c>
      <c r="I198" t="s">
        <v>43</v>
      </c>
      <c r="J198" t="s">
        <v>192</v>
      </c>
      <c r="K198">
        <v>345</v>
      </c>
      <c r="L198">
        <v>230</v>
      </c>
      <c r="M198">
        <v>195</v>
      </c>
      <c r="N198">
        <v>358</v>
      </c>
      <c r="O198">
        <v>195</v>
      </c>
      <c r="P198">
        <v>20</v>
      </c>
      <c r="Q198" t="s">
        <v>44</v>
      </c>
      <c r="R198">
        <v>5</v>
      </c>
      <c r="S198" t="s">
        <v>44</v>
      </c>
      <c r="T198" t="s">
        <v>44</v>
      </c>
      <c r="U198">
        <v>5</v>
      </c>
      <c r="V198" t="s">
        <v>45</v>
      </c>
      <c r="W198">
        <v>22</v>
      </c>
      <c r="X198">
        <v>1.5</v>
      </c>
      <c r="Y198">
        <v>1</v>
      </c>
      <c r="Z198">
        <v>0.5</v>
      </c>
      <c r="AA198">
        <v>0</v>
      </c>
      <c r="AB198">
        <v>4</v>
      </c>
      <c r="AC198">
        <v>2</v>
      </c>
      <c r="AD198">
        <v>4</v>
      </c>
      <c r="AE198">
        <v>4</v>
      </c>
      <c r="AF198">
        <v>3</v>
      </c>
      <c r="AG198">
        <v>4</v>
      </c>
      <c r="AH198">
        <v>5</v>
      </c>
      <c r="AI198">
        <v>5</v>
      </c>
      <c r="AJ198">
        <v>4</v>
      </c>
      <c r="AK198">
        <v>3</v>
      </c>
      <c r="AL198">
        <v>2</v>
      </c>
      <c r="AM198">
        <v>4</v>
      </c>
      <c r="AN198">
        <v>1</v>
      </c>
      <c r="AO198">
        <v>4</v>
      </c>
      <c r="AP198">
        <v>2</v>
      </c>
      <c r="AQ198">
        <v>2</v>
      </c>
      <c r="AR198" s="61">
        <v>40.361743339999997</v>
      </c>
      <c r="AS198" s="61">
        <v>107.75817290000001</v>
      </c>
    </row>
    <row r="199" spans="1:49" x14ac:dyDescent="0.3">
      <c r="A199">
        <v>23</v>
      </c>
      <c r="B199">
        <v>2</v>
      </c>
      <c r="C199" t="s">
        <v>52</v>
      </c>
      <c r="D199">
        <v>2</v>
      </c>
      <c r="E199" t="s">
        <v>48</v>
      </c>
      <c r="F199" t="s">
        <v>42</v>
      </c>
      <c r="G199" s="61">
        <v>29.284488889999999</v>
      </c>
      <c r="H199">
        <v>98</v>
      </c>
      <c r="I199" t="s">
        <v>44</v>
      </c>
      <c r="J199">
        <v>265</v>
      </c>
      <c r="K199" t="s">
        <v>192</v>
      </c>
      <c r="L199">
        <v>135</v>
      </c>
      <c r="M199" t="s">
        <v>192</v>
      </c>
      <c r="N199">
        <v>115</v>
      </c>
      <c r="O199">
        <v>117</v>
      </c>
      <c r="P199">
        <v>10</v>
      </c>
      <c r="Q199" t="s">
        <v>43</v>
      </c>
      <c r="R199">
        <v>6</v>
      </c>
      <c r="S199" t="s">
        <v>44</v>
      </c>
      <c r="T199" t="s">
        <v>44</v>
      </c>
      <c r="U199">
        <v>6</v>
      </c>
      <c r="V199" t="s">
        <v>45</v>
      </c>
      <c r="W199">
        <v>22</v>
      </c>
      <c r="X199">
        <v>1.5</v>
      </c>
      <c r="Y199">
        <v>1</v>
      </c>
      <c r="Z199">
        <v>0.5</v>
      </c>
      <c r="AA199">
        <v>0</v>
      </c>
      <c r="AB199">
        <v>4</v>
      </c>
      <c r="AC199">
        <v>2</v>
      </c>
      <c r="AD199">
        <v>4</v>
      </c>
      <c r="AE199">
        <v>4</v>
      </c>
      <c r="AF199">
        <v>3</v>
      </c>
      <c r="AG199">
        <v>4</v>
      </c>
      <c r="AH199">
        <v>5</v>
      </c>
      <c r="AI199">
        <v>5</v>
      </c>
      <c r="AJ199">
        <v>4</v>
      </c>
      <c r="AK199">
        <v>3</v>
      </c>
      <c r="AL199">
        <v>2</v>
      </c>
      <c r="AM199">
        <v>4</v>
      </c>
      <c r="AN199">
        <v>1</v>
      </c>
      <c r="AO199">
        <v>4</v>
      </c>
      <c r="AP199">
        <v>2</v>
      </c>
      <c r="AQ199">
        <v>2</v>
      </c>
      <c r="AR199" s="61">
        <v>165.03049709999999</v>
      </c>
      <c r="AS199" s="61">
        <v>143.01544340000001</v>
      </c>
      <c r="AT199">
        <v>1570</v>
      </c>
      <c r="AU199">
        <v>1970</v>
      </c>
      <c r="AV199">
        <v>1</v>
      </c>
      <c r="AW199" s="61">
        <v>127.19119999999999</v>
      </c>
    </row>
    <row r="200" spans="1:49" x14ac:dyDescent="0.3">
      <c r="A200">
        <v>23</v>
      </c>
      <c r="B200">
        <v>1</v>
      </c>
      <c r="C200" t="s">
        <v>52</v>
      </c>
      <c r="D200">
        <v>2</v>
      </c>
      <c r="E200" t="s">
        <v>49</v>
      </c>
      <c r="F200" t="s">
        <v>42</v>
      </c>
      <c r="G200" s="61">
        <v>72.46309694</v>
      </c>
      <c r="H200">
        <v>240</v>
      </c>
      <c r="I200" t="s">
        <v>44</v>
      </c>
      <c r="J200">
        <v>355</v>
      </c>
      <c r="K200" t="s">
        <v>192</v>
      </c>
      <c r="L200">
        <v>205</v>
      </c>
      <c r="M200" t="s">
        <v>192</v>
      </c>
      <c r="N200">
        <v>346</v>
      </c>
      <c r="O200">
        <v>179</v>
      </c>
      <c r="P200">
        <v>50</v>
      </c>
      <c r="Q200" t="s">
        <v>43</v>
      </c>
      <c r="R200">
        <v>7</v>
      </c>
      <c r="S200" t="s">
        <v>44</v>
      </c>
      <c r="T200" t="s">
        <v>44</v>
      </c>
      <c r="U200">
        <v>1</v>
      </c>
      <c r="V200" t="s">
        <v>45</v>
      </c>
      <c r="W200">
        <v>22</v>
      </c>
      <c r="X200">
        <v>1.5</v>
      </c>
      <c r="Y200">
        <v>1</v>
      </c>
      <c r="Z200">
        <v>0.5</v>
      </c>
      <c r="AA200">
        <v>0</v>
      </c>
      <c r="AB200">
        <v>4</v>
      </c>
      <c r="AC200">
        <v>2</v>
      </c>
      <c r="AD200">
        <v>4</v>
      </c>
      <c r="AE200">
        <v>4</v>
      </c>
      <c r="AF200">
        <v>3</v>
      </c>
      <c r="AG200">
        <v>4</v>
      </c>
      <c r="AH200">
        <v>5</v>
      </c>
      <c r="AI200">
        <v>5</v>
      </c>
      <c r="AJ200">
        <v>4</v>
      </c>
      <c r="AK200">
        <v>3</v>
      </c>
      <c r="AL200">
        <v>2</v>
      </c>
      <c r="AM200">
        <v>4</v>
      </c>
      <c r="AN200">
        <v>1</v>
      </c>
      <c r="AO200">
        <v>4</v>
      </c>
      <c r="AP200">
        <v>2</v>
      </c>
      <c r="AQ200">
        <v>2</v>
      </c>
      <c r="AR200" s="61" t="s">
        <v>192</v>
      </c>
      <c r="AS200" s="61">
        <v>35.705366900000001</v>
      </c>
    </row>
    <row r="201" spans="1:49" x14ac:dyDescent="0.3">
      <c r="A201">
        <v>23</v>
      </c>
      <c r="B201">
        <v>1</v>
      </c>
      <c r="C201" t="s">
        <v>52</v>
      </c>
      <c r="D201">
        <v>2</v>
      </c>
      <c r="E201" t="s">
        <v>50</v>
      </c>
      <c r="F201" t="s">
        <v>47</v>
      </c>
      <c r="G201" s="61">
        <v>57.386483990000002</v>
      </c>
      <c r="H201">
        <v>180</v>
      </c>
      <c r="I201" t="s">
        <v>44</v>
      </c>
      <c r="J201" t="s">
        <v>192</v>
      </c>
      <c r="K201">
        <v>140</v>
      </c>
      <c r="L201">
        <v>295</v>
      </c>
      <c r="M201">
        <v>290</v>
      </c>
      <c r="N201">
        <v>143</v>
      </c>
      <c r="O201">
        <v>315</v>
      </c>
      <c r="P201">
        <v>50</v>
      </c>
      <c r="Q201" t="s">
        <v>43</v>
      </c>
      <c r="R201">
        <v>8</v>
      </c>
      <c r="S201" t="s">
        <v>44</v>
      </c>
      <c r="T201" t="s">
        <v>44</v>
      </c>
      <c r="U201">
        <v>2</v>
      </c>
      <c r="V201" t="s">
        <v>45</v>
      </c>
      <c r="W201">
        <v>22</v>
      </c>
      <c r="X201">
        <v>1.5</v>
      </c>
      <c r="Y201">
        <v>1</v>
      </c>
      <c r="Z201">
        <v>0.5</v>
      </c>
      <c r="AA201">
        <v>0</v>
      </c>
      <c r="AB201">
        <v>4</v>
      </c>
      <c r="AC201">
        <v>2</v>
      </c>
      <c r="AD201">
        <v>4</v>
      </c>
      <c r="AE201">
        <v>4</v>
      </c>
      <c r="AF201">
        <v>3</v>
      </c>
      <c r="AG201">
        <v>4</v>
      </c>
      <c r="AH201">
        <v>5</v>
      </c>
      <c r="AI201">
        <v>5</v>
      </c>
      <c r="AJ201">
        <v>4</v>
      </c>
      <c r="AK201">
        <v>3</v>
      </c>
      <c r="AL201">
        <v>2</v>
      </c>
      <c r="AM201">
        <v>4</v>
      </c>
      <c r="AN201">
        <v>1</v>
      </c>
      <c r="AO201">
        <v>4</v>
      </c>
      <c r="AP201">
        <v>2</v>
      </c>
      <c r="AQ201">
        <v>2</v>
      </c>
      <c r="AR201" s="61" t="s">
        <v>192</v>
      </c>
      <c r="AS201" s="61">
        <v>39.080954239999997</v>
      </c>
    </row>
    <row r="202" spans="1:49" x14ac:dyDescent="0.3">
      <c r="A202">
        <v>23</v>
      </c>
      <c r="B202">
        <v>1</v>
      </c>
      <c r="C202" t="s">
        <v>52</v>
      </c>
      <c r="D202">
        <v>2</v>
      </c>
      <c r="E202" t="s">
        <v>51</v>
      </c>
      <c r="F202" t="s">
        <v>42</v>
      </c>
      <c r="G202" s="61">
        <v>36.94897289</v>
      </c>
      <c r="H202">
        <v>133</v>
      </c>
      <c r="I202" t="s">
        <v>43</v>
      </c>
      <c r="J202">
        <v>255</v>
      </c>
      <c r="K202" t="s">
        <v>192</v>
      </c>
      <c r="L202">
        <v>160</v>
      </c>
      <c r="M202" t="s">
        <v>192</v>
      </c>
      <c r="N202">
        <v>302</v>
      </c>
      <c r="O202">
        <v>119</v>
      </c>
      <c r="P202">
        <v>50</v>
      </c>
      <c r="Q202" t="s">
        <v>43</v>
      </c>
      <c r="R202">
        <v>9</v>
      </c>
      <c r="S202" t="s">
        <v>44</v>
      </c>
      <c r="T202" t="s">
        <v>44</v>
      </c>
      <c r="U202">
        <v>3</v>
      </c>
      <c r="V202" t="s">
        <v>45</v>
      </c>
      <c r="W202">
        <v>22</v>
      </c>
      <c r="X202">
        <v>1.5</v>
      </c>
      <c r="Y202">
        <v>1</v>
      </c>
      <c r="Z202">
        <v>0.5</v>
      </c>
      <c r="AA202">
        <v>0</v>
      </c>
      <c r="AB202">
        <v>4</v>
      </c>
      <c r="AC202">
        <v>2</v>
      </c>
      <c r="AD202">
        <v>4</v>
      </c>
      <c r="AE202">
        <v>4</v>
      </c>
      <c r="AF202">
        <v>3</v>
      </c>
      <c r="AG202">
        <v>4</v>
      </c>
      <c r="AH202">
        <v>5</v>
      </c>
      <c r="AI202">
        <v>5</v>
      </c>
      <c r="AJ202">
        <v>4</v>
      </c>
      <c r="AK202">
        <v>3</v>
      </c>
      <c r="AL202">
        <v>2</v>
      </c>
      <c r="AM202">
        <v>4</v>
      </c>
      <c r="AN202">
        <v>1</v>
      </c>
      <c r="AO202">
        <v>4</v>
      </c>
      <c r="AP202">
        <v>2</v>
      </c>
      <c r="AQ202">
        <v>2</v>
      </c>
      <c r="AR202" s="61" t="s">
        <v>192</v>
      </c>
      <c r="AS202" s="61">
        <v>40.361743339999997</v>
      </c>
    </row>
    <row r="203" spans="1:49" x14ac:dyDescent="0.3">
      <c r="A203">
        <v>23</v>
      </c>
      <c r="B203">
        <v>1</v>
      </c>
      <c r="C203" t="s">
        <v>52</v>
      </c>
      <c r="D203">
        <v>2</v>
      </c>
      <c r="E203" t="s">
        <v>49</v>
      </c>
      <c r="F203" t="s">
        <v>47</v>
      </c>
      <c r="G203" s="61">
        <v>74.999637750000005</v>
      </c>
      <c r="H203">
        <v>228</v>
      </c>
      <c r="I203" t="s">
        <v>43</v>
      </c>
      <c r="J203" t="s">
        <v>192</v>
      </c>
      <c r="K203">
        <v>330</v>
      </c>
      <c r="L203">
        <v>265</v>
      </c>
      <c r="M203">
        <v>210</v>
      </c>
      <c r="N203">
        <v>346</v>
      </c>
      <c r="O203">
        <v>179</v>
      </c>
      <c r="P203">
        <v>20</v>
      </c>
      <c r="Q203" t="s">
        <v>43</v>
      </c>
      <c r="R203">
        <v>10</v>
      </c>
      <c r="S203" t="s">
        <v>44</v>
      </c>
      <c r="T203" t="s">
        <v>44</v>
      </c>
      <c r="U203">
        <v>4</v>
      </c>
      <c r="V203" t="s">
        <v>45</v>
      </c>
      <c r="W203">
        <v>22</v>
      </c>
      <c r="X203">
        <v>1.5</v>
      </c>
      <c r="Y203">
        <v>1</v>
      </c>
      <c r="Z203">
        <v>0.5</v>
      </c>
      <c r="AA203">
        <v>0</v>
      </c>
      <c r="AB203">
        <v>4</v>
      </c>
      <c r="AC203">
        <v>2</v>
      </c>
      <c r="AD203">
        <v>4</v>
      </c>
      <c r="AE203">
        <v>4</v>
      </c>
      <c r="AF203">
        <v>3</v>
      </c>
      <c r="AG203">
        <v>4</v>
      </c>
      <c r="AH203">
        <v>5</v>
      </c>
      <c r="AI203">
        <v>5</v>
      </c>
      <c r="AJ203">
        <v>4</v>
      </c>
      <c r="AK203">
        <v>3</v>
      </c>
      <c r="AL203">
        <v>2</v>
      </c>
      <c r="AM203">
        <v>4</v>
      </c>
      <c r="AN203">
        <v>1</v>
      </c>
      <c r="AO203">
        <v>4</v>
      </c>
      <c r="AP203">
        <v>2</v>
      </c>
      <c r="AQ203">
        <v>2</v>
      </c>
      <c r="AR203" s="61" t="s">
        <v>192</v>
      </c>
      <c r="AS203" s="61">
        <v>35.705366900000001</v>
      </c>
    </row>
    <row r="204" spans="1:49" x14ac:dyDescent="0.3">
      <c r="A204">
        <v>23</v>
      </c>
      <c r="B204">
        <v>1</v>
      </c>
      <c r="C204" t="s">
        <v>52</v>
      </c>
      <c r="D204">
        <v>2</v>
      </c>
      <c r="E204" t="s">
        <v>50</v>
      </c>
      <c r="F204" t="s">
        <v>42</v>
      </c>
      <c r="G204" s="61">
        <v>50.968551099999999</v>
      </c>
      <c r="H204">
        <v>180</v>
      </c>
      <c r="I204" t="s">
        <v>43</v>
      </c>
      <c r="J204">
        <v>95</v>
      </c>
      <c r="K204" t="s">
        <v>192</v>
      </c>
      <c r="L204">
        <v>305</v>
      </c>
      <c r="M204" t="s">
        <v>192</v>
      </c>
      <c r="N204">
        <v>143</v>
      </c>
      <c r="O204">
        <v>315</v>
      </c>
      <c r="P204">
        <v>50</v>
      </c>
      <c r="Q204" t="s">
        <v>43</v>
      </c>
      <c r="R204">
        <v>11</v>
      </c>
      <c r="S204" t="s">
        <v>44</v>
      </c>
      <c r="T204" t="s">
        <v>44</v>
      </c>
      <c r="U204">
        <v>5</v>
      </c>
      <c r="V204" t="s">
        <v>45</v>
      </c>
      <c r="W204">
        <v>22</v>
      </c>
      <c r="X204">
        <v>1.5</v>
      </c>
      <c r="Y204">
        <v>1</v>
      </c>
      <c r="Z204">
        <v>0.5</v>
      </c>
      <c r="AA204">
        <v>0</v>
      </c>
      <c r="AB204">
        <v>4</v>
      </c>
      <c r="AC204">
        <v>2</v>
      </c>
      <c r="AD204">
        <v>4</v>
      </c>
      <c r="AE204">
        <v>4</v>
      </c>
      <c r="AF204">
        <v>3</v>
      </c>
      <c r="AG204">
        <v>4</v>
      </c>
      <c r="AH204">
        <v>5</v>
      </c>
      <c r="AI204">
        <v>5</v>
      </c>
      <c r="AJ204">
        <v>4</v>
      </c>
      <c r="AK204">
        <v>3</v>
      </c>
      <c r="AL204">
        <v>2</v>
      </c>
      <c r="AM204">
        <v>4</v>
      </c>
      <c r="AN204">
        <v>1</v>
      </c>
      <c r="AO204">
        <v>4</v>
      </c>
      <c r="AP204">
        <v>2</v>
      </c>
      <c r="AQ204">
        <v>2</v>
      </c>
      <c r="AR204" s="61" t="s">
        <v>192</v>
      </c>
      <c r="AS204" s="61">
        <v>39.080954239999997</v>
      </c>
    </row>
    <row r="205" spans="1:49" x14ac:dyDescent="0.3">
      <c r="A205">
        <v>23</v>
      </c>
      <c r="B205">
        <v>1</v>
      </c>
      <c r="C205" t="s">
        <v>52</v>
      </c>
      <c r="D205">
        <v>2</v>
      </c>
      <c r="E205" t="s">
        <v>51</v>
      </c>
      <c r="F205" t="s">
        <v>47</v>
      </c>
      <c r="G205" s="61">
        <v>24.857512610000001</v>
      </c>
      <c r="H205">
        <v>80</v>
      </c>
      <c r="I205" t="s">
        <v>43</v>
      </c>
      <c r="J205" t="s">
        <v>192</v>
      </c>
      <c r="K205">
        <v>275</v>
      </c>
      <c r="L205">
        <v>135</v>
      </c>
      <c r="M205">
        <v>115</v>
      </c>
      <c r="N205">
        <v>302</v>
      </c>
      <c r="O205">
        <v>119</v>
      </c>
      <c r="P205">
        <v>30</v>
      </c>
      <c r="Q205" t="s">
        <v>43</v>
      </c>
      <c r="R205">
        <v>12</v>
      </c>
      <c r="S205" t="s">
        <v>44</v>
      </c>
      <c r="T205" t="s">
        <v>44</v>
      </c>
      <c r="U205">
        <v>6</v>
      </c>
      <c r="V205" t="s">
        <v>45</v>
      </c>
      <c r="W205">
        <v>22</v>
      </c>
      <c r="X205">
        <v>1.5</v>
      </c>
      <c r="Y205">
        <v>1</v>
      </c>
      <c r="Z205">
        <v>0.5</v>
      </c>
      <c r="AA205">
        <v>0</v>
      </c>
      <c r="AB205">
        <v>4</v>
      </c>
      <c r="AC205">
        <v>2</v>
      </c>
      <c r="AD205">
        <v>4</v>
      </c>
      <c r="AE205">
        <v>4</v>
      </c>
      <c r="AF205">
        <v>3</v>
      </c>
      <c r="AG205">
        <v>4</v>
      </c>
      <c r="AH205">
        <v>5</v>
      </c>
      <c r="AI205">
        <v>5</v>
      </c>
      <c r="AJ205">
        <v>4</v>
      </c>
      <c r="AK205">
        <v>3</v>
      </c>
      <c r="AL205">
        <v>2</v>
      </c>
      <c r="AM205">
        <v>4</v>
      </c>
      <c r="AN205">
        <v>1</v>
      </c>
      <c r="AO205">
        <v>4</v>
      </c>
      <c r="AP205">
        <v>2</v>
      </c>
      <c r="AQ205">
        <v>2</v>
      </c>
      <c r="AR205" s="61" t="s">
        <v>192</v>
      </c>
      <c r="AS205" s="61">
        <v>40.361743339999997</v>
      </c>
    </row>
    <row r="206" spans="1:49" x14ac:dyDescent="0.3">
      <c r="A206">
        <v>24</v>
      </c>
      <c r="B206">
        <v>1</v>
      </c>
      <c r="C206" t="s">
        <v>40</v>
      </c>
      <c r="D206">
        <v>1</v>
      </c>
      <c r="E206" t="s">
        <v>49</v>
      </c>
      <c r="F206" t="s">
        <v>47</v>
      </c>
      <c r="G206" s="61">
        <v>19.592950200000001</v>
      </c>
      <c r="H206">
        <v>52</v>
      </c>
      <c r="I206" t="s">
        <v>43</v>
      </c>
      <c r="J206" t="s">
        <v>192</v>
      </c>
      <c r="K206">
        <v>360</v>
      </c>
      <c r="L206">
        <v>180</v>
      </c>
      <c r="M206">
        <v>175</v>
      </c>
      <c r="N206">
        <v>346</v>
      </c>
      <c r="O206">
        <v>179</v>
      </c>
      <c r="P206">
        <v>0</v>
      </c>
      <c r="Q206" t="s">
        <v>44</v>
      </c>
      <c r="R206">
        <v>1</v>
      </c>
      <c r="S206" t="s">
        <v>44</v>
      </c>
      <c r="T206" t="s">
        <v>44</v>
      </c>
      <c r="U206">
        <v>1</v>
      </c>
      <c r="V206" t="s">
        <v>45</v>
      </c>
      <c r="W206">
        <v>37</v>
      </c>
      <c r="X206">
        <v>12</v>
      </c>
      <c r="Y206">
        <v>5</v>
      </c>
      <c r="Z206">
        <v>7</v>
      </c>
      <c r="AA206">
        <v>0</v>
      </c>
      <c r="AB206">
        <v>5</v>
      </c>
      <c r="AC206">
        <v>1</v>
      </c>
      <c r="AD206">
        <v>5</v>
      </c>
      <c r="AE206">
        <v>5</v>
      </c>
      <c r="AF206">
        <v>5</v>
      </c>
      <c r="AG206">
        <v>5</v>
      </c>
      <c r="AH206">
        <v>5</v>
      </c>
      <c r="AI206">
        <v>5</v>
      </c>
      <c r="AJ206">
        <v>5</v>
      </c>
      <c r="AK206">
        <v>5</v>
      </c>
      <c r="AL206">
        <v>3</v>
      </c>
      <c r="AM206">
        <v>4</v>
      </c>
      <c r="AN206">
        <v>1</v>
      </c>
      <c r="AO206">
        <v>5</v>
      </c>
      <c r="AP206">
        <v>2</v>
      </c>
      <c r="AQ206">
        <v>2</v>
      </c>
      <c r="AR206" s="61" t="s">
        <v>192</v>
      </c>
      <c r="AS206" s="61">
        <v>35.705366900000001</v>
      </c>
    </row>
    <row r="207" spans="1:49" x14ac:dyDescent="0.3">
      <c r="A207">
        <v>24</v>
      </c>
      <c r="B207">
        <v>1</v>
      </c>
      <c r="C207" t="s">
        <v>40</v>
      </c>
      <c r="D207">
        <v>1</v>
      </c>
      <c r="E207" t="s">
        <v>50</v>
      </c>
      <c r="F207" t="s">
        <v>42</v>
      </c>
      <c r="G207" s="61">
        <v>62.180636849999999</v>
      </c>
      <c r="H207">
        <v>180</v>
      </c>
      <c r="I207" t="s">
        <v>44</v>
      </c>
      <c r="J207">
        <v>185</v>
      </c>
      <c r="K207" t="s">
        <v>192</v>
      </c>
      <c r="L207">
        <v>270</v>
      </c>
      <c r="M207" t="s">
        <v>192</v>
      </c>
      <c r="N207">
        <v>143</v>
      </c>
      <c r="O207">
        <v>315</v>
      </c>
      <c r="P207">
        <v>0</v>
      </c>
      <c r="Q207" t="s">
        <v>44</v>
      </c>
      <c r="R207">
        <v>2</v>
      </c>
      <c r="S207" t="s">
        <v>44</v>
      </c>
      <c r="T207" t="s">
        <v>44</v>
      </c>
      <c r="U207">
        <v>2</v>
      </c>
      <c r="V207" t="s">
        <v>45</v>
      </c>
      <c r="W207">
        <v>37</v>
      </c>
      <c r="X207">
        <v>12</v>
      </c>
      <c r="Y207">
        <v>5</v>
      </c>
      <c r="Z207">
        <v>7</v>
      </c>
      <c r="AA207">
        <v>0</v>
      </c>
      <c r="AB207">
        <v>5</v>
      </c>
      <c r="AC207">
        <v>1</v>
      </c>
      <c r="AD207">
        <v>5</v>
      </c>
      <c r="AE207">
        <v>5</v>
      </c>
      <c r="AF207">
        <v>5</v>
      </c>
      <c r="AG207">
        <v>5</v>
      </c>
      <c r="AH207">
        <v>5</v>
      </c>
      <c r="AI207">
        <v>5</v>
      </c>
      <c r="AJ207">
        <v>5</v>
      </c>
      <c r="AK207">
        <v>5</v>
      </c>
      <c r="AL207">
        <v>3</v>
      </c>
      <c r="AM207">
        <v>4</v>
      </c>
      <c r="AN207">
        <v>1</v>
      </c>
      <c r="AO207">
        <v>5</v>
      </c>
      <c r="AP207">
        <v>2</v>
      </c>
      <c r="AQ207">
        <v>2</v>
      </c>
      <c r="AR207" s="61" t="s">
        <v>192</v>
      </c>
      <c r="AS207" s="61">
        <v>39.080954239999997</v>
      </c>
    </row>
    <row r="208" spans="1:49" x14ac:dyDescent="0.3">
      <c r="A208">
        <v>24</v>
      </c>
      <c r="B208">
        <v>1</v>
      </c>
      <c r="C208" t="s">
        <v>40</v>
      </c>
      <c r="D208">
        <v>1</v>
      </c>
      <c r="E208" t="s">
        <v>51</v>
      </c>
      <c r="F208" t="s">
        <v>47</v>
      </c>
      <c r="G208" s="61">
        <v>22.863434519999998</v>
      </c>
      <c r="H208">
        <v>50</v>
      </c>
      <c r="I208" t="s">
        <v>43</v>
      </c>
      <c r="J208" t="s">
        <v>192</v>
      </c>
      <c r="K208">
        <v>335</v>
      </c>
      <c r="L208">
        <v>75</v>
      </c>
      <c r="M208">
        <v>120</v>
      </c>
      <c r="N208">
        <v>302</v>
      </c>
      <c r="O208">
        <v>119</v>
      </c>
      <c r="P208">
        <v>0</v>
      </c>
      <c r="Q208" t="s">
        <v>44</v>
      </c>
      <c r="R208">
        <v>3</v>
      </c>
      <c r="S208" t="s">
        <v>44</v>
      </c>
      <c r="T208" t="s">
        <v>44</v>
      </c>
      <c r="U208">
        <v>3</v>
      </c>
      <c r="V208" t="s">
        <v>45</v>
      </c>
      <c r="W208">
        <v>37</v>
      </c>
      <c r="X208">
        <v>12</v>
      </c>
      <c r="Y208">
        <v>5</v>
      </c>
      <c r="Z208">
        <v>7</v>
      </c>
      <c r="AA208">
        <v>0</v>
      </c>
      <c r="AB208">
        <v>5</v>
      </c>
      <c r="AC208">
        <v>1</v>
      </c>
      <c r="AD208">
        <v>5</v>
      </c>
      <c r="AE208">
        <v>5</v>
      </c>
      <c r="AF208">
        <v>5</v>
      </c>
      <c r="AG208">
        <v>5</v>
      </c>
      <c r="AH208">
        <v>5</v>
      </c>
      <c r="AI208">
        <v>5</v>
      </c>
      <c r="AJ208">
        <v>5</v>
      </c>
      <c r="AK208">
        <v>5</v>
      </c>
      <c r="AL208">
        <v>3</v>
      </c>
      <c r="AM208">
        <v>4</v>
      </c>
      <c r="AN208">
        <v>1</v>
      </c>
      <c r="AO208">
        <v>5</v>
      </c>
      <c r="AP208">
        <v>2</v>
      </c>
      <c r="AQ208">
        <v>2</v>
      </c>
      <c r="AR208" s="61" t="s">
        <v>192</v>
      </c>
      <c r="AS208" s="61">
        <v>40.361743339999997</v>
      </c>
    </row>
    <row r="209" spans="1:49" x14ac:dyDescent="0.3">
      <c r="A209">
        <v>24</v>
      </c>
      <c r="B209">
        <v>1</v>
      </c>
      <c r="C209" t="s">
        <v>40</v>
      </c>
      <c r="D209">
        <v>1</v>
      </c>
      <c r="E209" t="s">
        <v>49</v>
      </c>
      <c r="F209" t="s">
        <v>42</v>
      </c>
      <c r="G209" s="61">
        <v>26.447387209999999</v>
      </c>
      <c r="H209">
        <v>63</v>
      </c>
      <c r="I209" t="s">
        <v>43</v>
      </c>
      <c r="J209">
        <v>10</v>
      </c>
      <c r="K209" t="s">
        <v>192</v>
      </c>
      <c r="L209">
        <v>165</v>
      </c>
      <c r="M209" t="s">
        <v>192</v>
      </c>
      <c r="N209">
        <v>346</v>
      </c>
      <c r="O209">
        <v>179</v>
      </c>
      <c r="P209">
        <v>0</v>
      </c>
      <c r="Q209" t="s">
        <v>44</v>
      </c>
      <c r="R209">
        <v>4</v>
      </c>
      <c r="S209" t="s">
        <v>44</v>
      </c>
      <c r="T209" t="s">
        <v>44</v>
      </c>
      <c r="U209">
        <v>4</v>
      </c>
      <c r="V209" t="s">
        <v>45</v>
      </c>
      <c r="W209">
        <v>37</v>
      </c>
      <c r="X209">
        <v>12</v>
      </c>
      <c r="Y209">
        <v>5</v>
      </c>
      <c r="Z209">
        <v>7</v>
      </c>
      <c r="AA209">
        <v>0</v>
      </c>
      <c r="AB209">
        <v>5</v>
      </c>
      <c r="AC209">
        <v>1</v>
      </c>
      <c r="AD209">
        <v>5</v>
      </c>
      <c r="AE209">
        <v>5</v>
      </c>
      <c r="AF209">
        <v>5</v>
      </c>
      <c r="AG209">
        <v>5</v>
      </c>
      <c r="AH209">
        <v>5</v>
      </c>
      <c r="AI209">
        <v>5</v>
      </c>
      <c r="AJ209">
        <v>5</v>
      </c>
      <c r="AK209">
        <v>5</v>
      </c>
      <c r="AL209">
        <v>3</v>
      </c>
      <c r="AM209">
        <v>4</v>
      </c>
      <c r="AN209">
        <v>1</v>
      </c>
      <c r="AO209">
        <v>5</v>
      </c>
      <c r="AP209">
        <v>2</v>
      </c>
      <c r="AQ209">
        <v>2</v>
      </c>
      <c r="AR209" s="61" t="s">
        <v>192</v>
      </c>
      <c r="AS209" s="61">
        <v>35.705366900000001</v>
      </c>
    </row>
    <row r="210" spans="1:49" x14ac:dyDescent="0.3">
      <c r="A210">
        <v>24</v>
      </c>
      <c r="B210">
        <v>1</v>
      </c>
      <c r="C210" t="s">
        <v>40</v>
      </c>
      <c r="D210">
        <v>1</v>
      </c>
      <c r="E210" t="s">
        <v>50</v>
      </c>
      <c r="F210" t="s">
        <v>47</v>
      </c>
      <c r="G210" s="61">
        <v>63.099672959999999</v>
      </c>
      <c r="H210">
        <v>180</v>
      </c>
      <c r="I210" t="s">
        <v>44</v>
      </c>
      <c r="J210" t="s">
        <v>192</v>
      </c>
      <c r="K210">
        <v>205</v>
      </c>
      <c r="L210">
        <v>20</v>
      </c>
      <c r="M210">
        <v>255</v>
      </c>
      <c r="N210">
        <v>143</v>
      </c>
      <c r="O210">
        <v>315</v>
      </c>
      <c r="P210">
        <v>0</v>
      </c>
      <c r="Q210" t="s">
        <v>44</v>
      </c>
      <c r="R210">
        <v>5</v>
      </c>
      <c r="S210" t="s">
        <v>44</v>
      </c>
      <c r="T210" t="s">
        <v>44</v>
      </c>
      <c r="U210">
        <v>5</v>
      </c>
      <c r="V210" t="s">
        <v>45</v>
      </c>
      <c r="W210">
        <v>37</v>
      </c>
      <c r="X210">
        <v>12</v>
      </c>
      <c r="Y210">
        <v>5</v>
      </c>
      <c r="Z210">
        <v>7</v>
      </c>
      <c r="AA210">
        <v>0</v>
      </c>
      <c r="AB210">
        <v>5</v>
      </c>
      <c r="AC210">
        <v>1</v>
      </c>
      <c r="AD210">
        <v>5</v>
      </c>
      <c r="AE210">
        <v>5</v>
      </c>
      <c r="AF210">
        <v>5</v>
      </c>
      <c r="AG210">
        <v>5</v>
      </c>
      <c r="AH210">
        <v>5</v>
      </c>
      <c r="AI210">
        <v>5</v>
      </c>
      <c r="AJ210">
        <v>5</v>
      </c>
      <c r="AK210">
        <v>5</v>
      </c>
      <c r="AL210">
        <v>3</v>
      </c>
      <c r="AM210">
        <v>4</v>
      </c>
      <c r="AN210">
        <v>1</v>
      </c>
      <c r="AO210">
        <v>5</v>
      </c>
      <c r="AP210">
        <v>2</v>
      </c>
      <c r="AQ210">
        <v>2</v>
      </c>
      <c r="AR210" s="61" t="s">
        <v>192</v>
      </c>
      <c r="AS210" s="61">
        <v>39.080954239999997</v>
      </c>
    </row>
    <row r="211" spans="1:49" x14ac:dyDescent="0.3">
      <c r="A211">
        <v>24</v>
      </c>
      <c r="B211">
        <v>1</v>
      </c>
      <c r="C211" t="s">
        <v>40</v>
      </c>
      <c r="D211">
        <v>1</v>
      </c>
      <c r="E211" t="s">
        <v>51</v>
      </c>
      <c r="F211" t="s">
        <v>42</v>
      </c>
      <c r="G211" s="61">
        <v>32.059970360000001</v>
      </c>
      <c r="H211">
        <v>66</v>
      </c>
      <c r="I211" t="s">
        <v>43</v>
      </c>
      <c r="J211">
        <v>275</v>
      </c>
      <c r="K211" t="s">
        <v>192</v>
      </c>
      <c r="L211">
        <v>140</v>
      </c>
      <c r="M211" t="s">
        <v>192</v>
      </c>
      <c r="N211">
        <v>302</v>
      </c>
      <c r="O211">
        <v>119</v>
      </c>
      <c r="P211">
        <v>0</v>
      </c>
      <c r="Q211" t="s">
        <v>44</v>
      </c>
      <c r="R211">
        <v>6</v>
      </c>
      <c r="S211" t="s">
        <v>44</v>
      </c>
      <c r="T211" t="s">
        <v>44</v>
      </c>
      <c r="U211">
        <v>6</v>
      </c>
      <c r="V211" t="s">
        <v>45</v>
      </c>
      <c r="W211">
        <v>37</v>
      </c>
      <c r="X211">
        <v>12</v>
      </c>
      <c r="Y211">
        <v>5</v>
      </c>
      <c r="Z211">
        <v>7</v>
      </c>
      <c r="AA211">
        <v>0</v>
      </c>
      <c r="AB211">
        <v>5</v>
      </c>
      <c r="AC211">
        <v>1</v>
      </c>
      <c r="AD211">
        <v>5</v>
      </c>
      <c r="AE211">
        <v>5</v>
      </c>
      <c r="AF211">
        <v>5</v>
      </c>
      <c r="AG211">
        <v>5</v>
      </c>
      <c r="AH211">
        <v>5</v>
      </c>
      <c r="AI211">
        <v>5</v>
      </c>
      <c r="AJ211">
        <v>5</v>
      </c>
      <c r="AK211">
        <v>5</v>
      </c>
      <c r="AL211">
        <v>3</v>
      </c>
      <c r="AM211">
        <v>4</v>
      </c>
      <c r="AN211">
        <v>1</v>
      </c>
      <c r="AO211">
        <v>5</v>
      </c>
      <c r="AP211">
        <v>2</v>
      </c>
      <c r="AQ211">
        <v>2</v>
      </c>
      <c r="AR211" s="61" t="s">
        <v>192</v>
      </c>
      <c r="AS211" s="61">
        <v>40.361743339999997</v>
      </c>
    </row>
    <row r="212" spans="1:49" x14ac:dyDescent="0.3">
      <c r="A212">
        <v>24</v>
      </c>
      <c r="B212">
        <v>2</v>
      </c>
      <c r="C212" t="s">
        <v>40</v>
      </c>
      <c r="D212">
        <v>1</v>
      </c>
      <c r="E212" t="s">
        <v>41</v>
      </c>
      <c r="F212" t="s">
        <v>42</v>
      </c>
      <c r="G212" s="61">
        <v>13.481471300000001</v>
      </c>
      <c r="H212">
        <v>25</v>
      </c>
      <c r="I212" t="s">
        <v>43</v>
      </c>
      <c r="J212">
        <v>340</v>
      </c>
      <c r="K212" t="s">
        <v>192</v>
      </c>
      <c r="L212">
        <v>35</v>
      </c>
      <c r="M212" t="s">
        <v>192</v>
      </c>
      <c r="N212">
        <v>97</v>
      </c>
      <c r="O212">
        <v>85</v>
      </c>
      <c r="P212">
        <v>0</v>
      </c>
      <c r="Q212" t="s">
        <v>44</v>
      </c>
      <c r="R212">
        <v>7</v>
      </c>
      <c r="S212" t="s">
        <v>44</v>
      </c>
      <c r="T212" t="s">
        <v>44</v>
      </c>
      <c r="U212">
        <v>1</v>
      </c>
      <c r="V212" t="s">
        <v>45</v>
      </c>
      <c r="W212">
        <v>37</v>
      </c>
      <c r="X212">
        <v>12</v>
      </c>
      <c r="Y212">
        <v>5</v>
      </c>
      <c r="Z212">
        <v>7</v>
      </c>
      <c r="AA212">
        <v>0</v>
      </c>
      <c r="AB212">
        <v>5</v>
      </c>
      <c r="AC212">
        <v>1</v>
      </c>
      <c r="AD212">
        <v>5</v>
      </c>
      <c r="AE212">
        <v>5</v>
      </c>
      <c r="AF212">
        <v>5</v>
      </c>
      <c r="AG212">
        <v>5</v>
      </c>
      <c r="AH212">
        <v>5</v>
      </c>
      <c r="AI212">
        <v>5</v>
      </c>
      <c r="AJ212">
        <v>5</v>
      </c>
      <c r="AK212">
        <v>5</v>
      </c>
      <c r="AL212">
        <v>3</v>
      </c>
      <c r="AM212">
        <v>4</v>
      </c>
      <c r="AN212">
        <v>1</v>
      </c>
      <c r="AO212">
        <v>5</v>
      </c>
      <c r="AP212">
        <v>2</v>
      </c>
      <c r="AQ212">
        <v>2</v>
      </c>
      <c r="AR212" s="61">
        <v>38.400174839999998</v>
      </c>
      <c r="AS212" s="61">
        <v>26.426438950000001</v>
      </c>
    </row>
    <row r="213" spans="1:49" x14ac:dyDescent="0.3">
      <c r="A213">
        <v>24</v>
      </c>
      <c r="B213">
        <v>2</v>
      </c>
      <c r="C213" t="s">
        <v>40</v>
      </c>
      <c r="D213">
        <v>1</v>
      </c>
      <c r="E213" t="s">
        <v>46</v>
      </c>
      <c r="F213" t="s">
        <v>47</v>
      </c>
      <c r="G213" s="61">
        <v>51.63506623</v>
      </c>
      <c r="H213">
        <v>104</v>
      </c>
      <c r="I213" t="s">
        <v>43</v>
      </c>
      <c r="J213" t="s">
        <v>192</v>
      </c>
      <c r="K213">
        <v>320</v>
      </c>
      <c r="L213">
        <v>230</v>
      </c>
      <c r="M213">
        <v>190</v>
      </c>
      <c r="N213">
        <v>358</v>
      </c>
      <c r="O213">
        <v>195</v>
      </c>
      <c r="P213">
        <v>0</v>
      </c>
      <c r="Q213" t="s">
        <v>44</v>
      </c>
      <c r="R213">
        <v>8</v>
      </c>
      <c r="S213" t="s">
        <v>44</v>
      </c>
      <c r="T213" t="s">
        <v>44</v>
      </c>
      <c r="U213">
        <v>2</v>
      </c>
      <c r="V213" t="s">
        <v>45</v>
      </c>
      <c r="W213">
        <v>37</v>
      </c>
      <c r="X213">
        <v>12</v>
      </c>
      <c r="Y213">
        <v>5</v>
      </c>
      <c r="Z213">
        <v>7</v>
      </c>
      <c r="AA213">
        <v>0</v>
      </c>
      <c r="AB213">
        <v>5</v>
      </c>
      <c r="AC213">
        <v>1</v>
      </c>
      <c r="AD213">
        <v>5</v>
      </c>
      <c r="AE213">
        <v>5</v>
      </c>
      <c r="AF213">
        <v>5</v>
      </c>
      <c r="AG213">
        <v>5</v>
      </c>
      <c r="AH213">
        <v>5</v>
      </c>
      <c r="AI213">
        <v>5</v>
      </c>
      <c r="AJ213">
        <v>5</v>
      </c>
      <c r="AK213">
        <v>5</v>
      </c>
      <c r="AL213">
        <v>3</v>
      </c>
      <c r="AM213">
        <v>4</v>
      </c>
      <c r="AN213">
        <v>1</v>
      </c>
      <c r="AO213">
        <v>5</v>
      </c>
      <c r="AP213">
        <v>2</v>
      </c>
      <c r="AQ213">
        <v>2</v>
      </c>
      <c r="AR213" s="61">
        <v>40.361743339999997</v>
      </c>
      <c r="AS213" s="61">
        <v>107.75817290000001</v>
      </c>
    </row>
    <row r="214" spans="1:49" x14ac:dyDescent="0.3">
      <c r="A214">
        <v>24</v>
      </c>
      <c r="B214">
        <v>2</v>
      </c>
      <c r="C214" t="s">
        <v>40</v>
      </c>
      <c r="D214">
        <v>1</v>
      </c>
      <c r="E214" t="s">
        <v>48</v>
      </c>
      <c r="F214" t="s">
        <v>42</v>
      </c>
      <c r="G214" s="61">
        <v>33.465976210000001</v>
      </c>
      <c r="H214">
        <v>69</v>
      </c>
      <c r="I214" t="s">
        <v>44</v>
      </c>
      <c r="J214">
        <v>350</v>
      </c>
      <c r="K214" t="s">
        <v>192</v>
      </c>
      <c r="L214">
        <v>35</v>
      </c>
      <c r="M214" t="s">
        <v>192</v>
      </c>
      <c r="N214">
        <v>115</v>
      </c>
      <c r="O214">
        <v>117</v>
      </c>
      <c r="P214">
        <v>0</v>
      </c>
      <c r="Q214" t="s">
        <v>44</v>
      </c>
      <c r="R214">
        <v>9</v>
      </c>
      <c r="S214" t="s">
        <v>44</v>
      </c>
      <c r="T214" t="s">
        <v>44</v>
      </c>
      <c r="U214">
        <v>3</v>
      </c>
      <c r="V214" t="s">
        <v>45</v>
      </c>
      <c r="W214">
        <v>37</v>
      </c>
      <c r="X214">
        <v>12</v>
      </c>
      <c r="Y214">
        <v>5</v>
      </c>
      <c r="Z214">
        <v>7</v>
      </c>
      <c r="AA214">
        <v>0</v>
      </c>
      <c r="AB214">
        <v>5</v>
      </c>
      <c r="AC214">
        <v>1</v>
      </c>
      <c r="AD214">
        <v>5</v>
      </c>
      <c r="AE214">
        <v>5</v>
      </c>
      <c r="AF214">
        <v>5</v>
      </c>
      <c r="AG214">
        <v>5</v>
      </c>
      <c r="AH214">
        <v>5</v>
      </c>
      <c r="AI214">
        <v>5</v>
      </c>
      <c r="AJ214">
        <v>5</v>
      </c>
      <c r="AK214">
        <v>5</v>
      </c>
      <c r="AL214">
        <v>3</v>
      </c>
      <c r="AM214">
        <v>4</v>
      </c>
      <c r="AN214">
        <v>1</v>
      </c>
      <c r="AO214">
        <v>5</v>
      </c>
      <c r="AP214">
        <v>2</v>
      </c>
      <c r="AQ214">
        <v>2</v>
      </c>
      <c r="AR214" s="61">
        <v>165.03049709999999</v>
      </c>
      <c r="AS214" s="61">
        <v>143.01544340000001</v>
      </c>
      <c r="AT214">
        <v>1700</v>
      </c>
      <c r="AU214">
        <v>730</v>
      </c>
      <c r="AV214">
        <v>1</v>
      </c>
      <c r="AW214" s="61">
        <v>116.82680000000001</v>
      </c>
    </row>
    <row r="215" spans="1:49" x14ac:dyDescent="0.3">
      <c r="A215">
        <v>24</v>
      </c>
      <c r="B215">
        <v>2</v>
      </c>
      <c r="C215" t="s">
        <v>40</v>
      </c>
      <c r="D215">
        <v>1</v>
      </c>
      <c r="E215" t="s">
        <v>41</v>
      </c>
      <c r="F215" t="s">
        <v>47</v>
      </c>
      <c r="G215" s="61">
        <v>13.97151232</v>
      </c>
      <c r="H215">
        <v>26</v>
      </c>
      <c r="I215" t="s">
        <v>43</v>
      </c>
      <c r="J215" t="s">
        <v>192</v>
      </c>
      <c r="K215">
        <v>280</v>
      </c>
      <c r="L215">
        <v>10</v>
      </c>
      <c r="M215">
        <v>80</v>
      </c>
      <c r="N215">
        <v>97</v>
      </c>
      <c r="O215">
        <v>85</v>
      </c>
      <c r="P215">
        <v>0</v>
      </c>
      <c r="Q215" t="s">
        <v>44</v>
      </c>
      <c r="R215">
        <v>10</v>
      </c>
      <c r="S215" t="s">
        <v>44</v>
      </c>
      <c r="T215" t="s">
        <v>44</v>
      </c>
      <c r="U215">
        <v>4</v>
      </c>
      <c r="V215" t="s">
        <v>45</v>
      </c>
      <c r="W215">
        <v>37</v>
      </c>
      <c r="X215">
        <v>12</v>
      </c>
      <c r="Y215">
        <v>5</v>
      </c>
      <c r="Z215">
        <v>7</v>
      </c>
      <c r="AA215">
        <v>0</v>
      </c>
      <c r="AB215">
        <v>5</v>
      </c>
      <c r="AC215">
        <v>1</v>
      </c>
      <c r="AD215">
        <v>5</v>
      </c>
      <c r="AE215">
        <v>5</v>
      </c>
      <c r="AF215">
        <v>5</v>
      </c>
      <c r="AG215">
        <v>5</v>
      </c>
      <c r="AH215">
        <v>5</v>
      </c>
      <c r="AI215">
        <v>5</v>
      </c>
      <c r="AJ215">
        <v>5</v>
      </c>
      <c r="AK215">
        <v>5</v>
      </c>
      <c r="AL215">
        <v>3</v>
      </c>
      <c r="AM215">
        <v>4</v>
      </c>
      <c r="AN215">
        <v>1</v>
      </c>
      <c r="AO215">
        <v>5</v>
      </c>
      <c r="AP215">
        <v>2</v>
      </c>
      <c r="AQ215">
        <v>2</v>
      </c>
      <c r="AR215" s="61">
        <v>38.400174839999998</v>
      </c>
      <c r="AS215" s="61">
        <v>26.426438950000001</v>
      </c>
    </row>
    <row r="216" spans="1:49" x14ac:dyDescent="0.3">
      <c r="A216">
        <v>24</v>
      </c>
      <c r="B216">
        <v>2</v>
      </c>
      <c r="C216" t="s">
        <v>40</v>
      </c>
      <c r="D216">
        <v>1</v>
      </c>
      <c r="E216" t="s">
        <v>46</v>
      </c>
      <c r="F216" t="s">
        <v>42</v>
      </c>
      <c r="G216" s="61">
        <v>21.728294049999999</v>
      </c>
      <c r="H216">
        <v>46</v>
      </c>
      <c r="I216" t="s">
        <v>44</v>
      </c>
      <c r="J216">
        <v>20</v>
      </c>
      <c r="K216" t="s">
        <v>192</v>
      </c>
      <c r="L216">
        <v>15</v>
      </c>
      <c r="M216" t="s">
        <v>192</v>
      </c>
      <c r="N216">
        <v>358</v>
      </c>
      <c r="O216">
        <v>195</v>
      </c>
      <c r="P216">
        <v>5</v>
      </c>
      <c r="Q216" t="s">
        <v>44</v>
      </c>
      <c r="R216">
        <v>11</v>
      </c>
      <c r="S216" t="s">
        <v>44</v>
      </c>
      <c r="T216" t="s">
        <v>44</v>
      </c>
      <c r="U216">
        <v>5</v>
      </c>
      <c r="V216" t="s">
        <v>45</v>
      </c>
      <c r="W216">
        <v>37</v>
      </c>
      <c r="X216">
        <v>12</v>
      </c>
      <c r="Y216">
        <v>5</v>
      </c>
      <c r="Z216">
        <v>7</v>
      </c>
      <c r="AA216">
        <v>0</v>
      </c>
      <c r="AB216">
        <v>5</v>
      </c>
      <c r="AC216">
        <v>1</v>
      </c>
      <c r="AD216">
        <v>5</v>
      </c>
      <c r="AE216">
        <v>5</v>
      </c>
      <c r="AF216">
        <v>5</v>
      </c>
      <c r="AG216">
        <v>5</v>
      </c>
      <c r="AH216">
        <v>5</v>
      </c>
      <c r="AI216">
        <v>5</v>
      </c>
      <c r="AJ216">
        <v>5</v>
      </c>
      <c r="AK216">
        <v>5</v>
      </c>
      <c r="AL216">
        <v>3</v>
      </c>
      <c r="AM216">
        <v>4</v>
      </c>
      <c r="AN216">
        <v>1</v>
      </c>
      <c r="AO216">
        <v>5</v>
      </c>
      <c r="AP216">
        <v>2</v>
      </c>
      <c r="AQ216">
        <v>2</v>
      </c>
      <c r="AR216" s="61">
        <v>40.361743339999997</v>
      </c>
      <c r="AS216" s="61">
        <v>107.75817290000001</v>
      </c>
      <c r="AT216">
        <v>270</v>
      </c>
      <c r="AU216">
        <v>890</v>
      </c>
      <c r="AV216">
        <v>1</v>
      </c>
      <c r="AW216" s="61">
        <v>80.382199999999997</v>
      </c>
    </row>
    <row r="217" spans="1:49" x14ac:dyDescent="0.3">
      <c r="A217">
        <v>24</v>
      </c>
      <c r="B217">
        <v>2</v>
      </c>
      <c r="C217" t="s">
        <v>40</v>
      </c>
      <c r="D217">
        <v>1</v>
      </c>
      <c r="E217" t="s">
        <v>48</v>
      </c>
      <c r="F217" t="s">
        <v>47</v>
      </c>
      <c r="G217" s="61">
        <v>79.845424969999996</v>
      </c>
      <c r="H217">
        <v>177</v>
      </c>
      <c r="I217" t="s">
        <v>43</v>
      </c>
      <c r="J217" t="s">
        <v>192</v>
      </c>
      <c r="K217">
        <v>280</v>
      </c>
      <c r="L217">
        <v>270</v>
      </c>
      <c r="M217">
        <v>80</v>
      </c>
      <c r="N217">
        <v>115</v>
      </c>
      <c r="O217">
        <v>117</v>
      </c>
      <c r="P217">
        <v>5</v>
      </c>
      <c r="Q217" t="s">
        <v>44</v>
      </c>
      <c r="R217">
        <v>12</v>
      </c>
      <c r="S217" t="s">
        <v>44</v>
      </c>
      <c r="T217" t="s">
        <v>44</v>
      </c>
      <c r="U217">
        <v>6</v>
      </c>
      <c r="V217" t="s">
        <v>45</v>
      </c>
      <c r="W217">
        <v>37</v>
      </c>
      <c r="X217">
        <v>12</v>
      </c>
      <c r="Y217">
        <v>5</v>
      </c>
      <c r="Z217">
        <v>7</v>
      </c>
      <c r="AA217">
        <v>0</v>
      </c>
      <c r="AB217">
        <v>5</v>
      </c>
      <c r="AC217">
        <v>1</v>
      </c>
      <c r="AD217">
        <v>5</v>
      </c>
      <c r="AE217">
        <v>5</v>
      </c>
      <c r="AF217">
        <v>5</v>
      </c>
      <c r="AG217">
        <v>5</v>
      </c>
      <c r="AH217">
        <v>5</v>
      </c>
      <c r="AI217">
        <v>5</v>
      </c>
      <c r="AJ217">
        <v>5</v>
      </c>
      <c r="AK217">
        <v>5</v>
      </c>
      <c r="AL217">
        <v>3</v>
      </c>
      <c r="AM217">
        <v>4</v>
      </c>
      <c r="AN217">
        <v>1</v>
      </c>
      <c r="AO217">
        <v>5</v>
      </c>
      <c r="AP217">
        <v>2</v>
      </c>
      <c r="AQ217">
        <v>2</v>
      </c>
      <c r="AR217" s="61">
        <v>165.03049709999999</v>
      </c>
      <c r="AS217" s="61">
        <v>143.01544340000001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7C1-9A1D-48AE-95B3-CC99E4365715}">
  <dimension ref="C2:L46"/>
  <sheetViews>
    <sheetView workbookViewId="0">
      <selection activeCell="L22" sqref="L22"/>
    </sheetView>
  </sheetViews>
  <sheetFormatPr defaultRowHeight="14.4" x14ac:dyDescent="0.3"/>
  <cols>
    <col min="2" max="3" width="11.77734375" customWidth="1"/>
    <col min="4" max="6" width="13.21875" customWidth="1"/>
    <col min="7" max="8" width="13.21875" style="2" customWidth="1"/>
    <col min="9" max="9" width="13.21875" customWidth="1"/>
  </cols>
  <sheetData>
    <row r="2" spans="3:12" ht="15" thickBot="1" x14ac:dyDescent="0.35">
      <c r="F2" s="3" t="s">
        <v>68</v>
      </c>
      <c r="G2" s="53" t="s">
        <v>69</v>
      </c>
      <c r="H2" s="54"/>
      <c r="I2" s="55"/>
    </row>
    <row r="3" spans="3:12" s="9" customFormat="1" ht="33.450000000000003" customHeight="1" thickBot="1" x14ac:dyDescent="0.35">
      <c r="C3" s="4" t="s">
        <v>70</v>
      </c>
      <c r="D3" s="5" t="s">
        <v>71</v>
      </c>
      <c r="E3" s="5" t="s">
        <v>72</v>
      </c>
      <c r="F3" s="6" t="s">
        <v>73</v>
      </c>
      <c r="G3" s="7" t="s">
        <v>74</v>
      </c>
      <c r="H3" s="8" t="s">
        <v>75</v>
      </c>
      <c r="I3" s="6" t="s">
        <v>76</v>
      </c>
    </row>
    <row r="4" spans="3:12" ht="15.6" x14ac:dyDescent="0.3">
      <c r="C4" s="10" t="s">
        <v>77</v>
      </c>
      <c r="D4" s="11">
        <v>1</v>
      </c>
      <c r="E4" s="11">
        <v>1</v>
      </c>
      <c r="F4" s="11">
        <v>1</v>
      </c>
      <c r="G4" s="10">
        <v>1</v>
      </c>
      <c r="H4" s="11">
        <v>7</v>
      </c>
      <c r="I4" s="12" t="s">
        <v>78</v>
      </c>
      <c r="K4" s="9"/>
      <c r="L4" s="13" t="s">
        <v>79</v>
      </c>
    </row>
    <row r="5" spans="3:12" ht="15.6" x14ac:dyDescent="0.3">
      <c r="C5" s="14" t="s">
        <v>77</v>
      </c>
      <c r="D5" s="15">
        <v>1</v>
      </c>
      <c r="E5" s="15">
        <v>2</v>
      </c>
      <c r="F5" s="15">
        <v>2</v>
      </c>
      <c r="G5" s="14">
        <v>2</v>
      </c>
      <c r="H5" s="15">
        <v>8</v>
      </c>
      <c r="I5" s="16" t="s">
        <v>80</v>
      </c>
      <c r="K5" s="9"/>
      <c r="L5" s="17" t="s">
        <v>81</v>
      </c>
    </row>
    <row r="6" spans="3:12" ht="15.6" x14ac:dyDescent="0.3">
      <c r="C6" s="14" t="s">
        <v>77</v>
      </c>
      <c r="D6" s="15">
        <v>1</v>
      </c>
      <c r="E6" s="15">
        <v>3</v>
      </c>
      <c r="F6" s="15">
        <v>3</v>
      </c>
      <c r="G6" s="14">
        <v>3</v>
      </c>
      <c r="H6" s="15">
        <v>9</v>
      </c>
      <c r="I6" s="16" t="s">
        <v>78</v>
      </c>
      <c r="K6" s="9"/>
      <c r="L6" s="17" t="s">
        <v>82</v>
      </c>
    </row>
    <row r="7" spans="3:12" ht="15.6" x14ac:dyDescent="0.3">
      <c r="C7" s="14" t="s">
        <v>77</v>
      </c>
      <c r="D7" s="15">
        <v>1</v>
      </c>
      <c r="E7" s="15">
        <v>4</v>
      </c>
      <c r="F7" s="15">
        <v>1</v>
      </c>
      <c r="G7" s="14">
        <v>4</v>
      </c>
      <c r="H7" s="15">
        <v>10</v>
      </c>
      <c r="I7" s="16" t="s">
        <v>80</v>
      </c>
      <c r="K7" s="9"/>
      <c r="L7" s="17" t="s">
        <v>83</v>
      </c>
    </row>
    <row r="8" spans="3:12" ht="15.6" x14ac:dyDescent="0.3">
      <c r="C8" s="14" t="s">
        <v>77</v>
      </c>
      <c r="D8" s="15">
        <v>1</v>
      </c>
      <c r="E8" s="15">
        <v>5</v>
      </c>
      <c r="F8" s="15">
        <v>2</v>
      </c>
      <c r="G8" s="14">
        <v>5</v>
      </c>
      <c r="H8" s="15">
        <v>11</v>
      </c>
      <c r="I8" s="16" t="s">
        <v>78</v>
      </c>
      <c r="K8" s="9"/>
      <c r="L8" s="17" t="s">
        <v>84</v>
      </c>
    </row>
    <row r="9" spans="3:12" ht="15.6" x14ac:dyDescent="0.3">
      <c r="C9" s="18" t="s">
        <v>77</v>
      </c>
      <c r="D9" s="19">
        <v>1</v>
      </c>
      <c r="E9" s="19">
        <v>6</v>
      </c>
      <c r="F9" s="19">
        <v>3</v>
      </c>
      <c r="G9" s="18">
        <v>6</v>
      </c>
      <c r="H9" s="19">
        <v>12</v>
      </c>
      <c r="I9" s="20" t="s">
        <v>80</v>
      </c>
      <c r="K9" s="9"/>
      <c r="L9" s="17" t="s">
        <v>85</v>
      </c>
    </row>
    <row r="10" spans="3:12" ht="15.6" x14ac:dyDescent="0.3">
      <c r="C10" s="21" t="s">
        <v>77</v>
      </c>
      <c r="D10" s="22">
        <v>2</v>
      </c>
      <c r="E10" s="22">
        <v>1</v>
      </c>
      <c r="F10" s="22">
        <v>2</v>
      </c>
      <c r="G10" s="21">
        <v>7</v>
      </c>
      <c r="H10" s="22">
        <v>1</v>
      </c>
      <c r="I10" s="23" t="s">
        <v>80</v>
      </c>
      <c r="K10" s="9"/>
      <c r="L10" s="17" t="s">
        <v>86</v>
      </c>
    </row>
    <row r="11" spans="3:12" ht="15.6" x14ac:dyDescent="0.3">
      <c r="C11" s="14" t="s">
        <v>77</v>
      </c>
      <c r="D11" s="15">
        <v>2</v>
      </c>
      <c r="E11" s="15">
        <v>2</v>
      </c>
      <c r="F11" s="15">
        <v>3</v>
      </c>
      <c r="G11" s="14">
        <v>8</v>
      </c>
      <c r="H11" s="15">
        <v>2</v>
      </c>
      <c r="I11" s="16" t="s">
        <v>87</v>
      </c>
      <c r="K11" s="9"/>
      <c r="L11" s="17" t="s">
        <v>88</v>
      </c>
    </row>
    <row r="12" spans="3:12" ht="15.6" x14ac:dyDescent="0.3">
      <c r="C12" s="14" t="s">
        <v>77</v>
      </c>
      <c r="D12" s="15">
        <v>2</v>
      </c>
      <c r="E12" s="15">
        <v>3</v>
      </c>
      <c r="F12" s="15">
        <v>1</v>
      </c>
      <c r="G12" s="14">
        <v>9</v>
      </c>
      <c r="H12" s="15">
        <v>3</v>
      </c>
      <c r="I12" s="16" t="s">
        <v>80</v>
      </c>
      <c r="K12" s="9"/>
      <c r="L12" s="13"/>
    </row>
    <row r="13" spans="3:12" x14ac:dyDescent="0.3">
      <c r="C13" s="14" t="s">
        <v>77</v>
      </c>
      <c r="D13" s="15">
        <v>2</v>
      </c>
      <c r="E13" s="15">
        <v>4</v>
      </c>
      <c r="F13" s="15">
        <v>2</v>
      </c>
      <c r="G13" s="14">
        <v>10</v>
      </c>
      <c r="H13" s="15">
        <v>4</v>
      </c>
      <c r="I13" s="16" t="s">
        <v>87</v>
      </c>
      <c r="K13" s="9"/>
      <c r="L13" s="50" t="s">
        <v>189</v>
      </c>
    </row>
    <row r="14" spans="3:12" x14ac:dyDescent="0.3">
      <c r="C14" s="14" t="s">
        <v>77</v>
      </c>
      <c r="D14" s="15">
        <v>2</v>
      </c>
      <c r="E14" s="15">
        <v>5</v>
      </c>
      <c r="F14" s="15">
        <v>3</v>
      </c>
      <c r="G14" s="14">
        <v>11</v>
      </c>
      <c r="H14" s="15">
        <v>5</v>
      </c>
      <c r="I14" s="16" t="s">
        <v>80</v>
      </c>
      <c r="K14" s="9"/>
      <c r="L14" s="9"/>
    </row>
    <row r="15" spans="3:12" ht="15" thickBot="1" x14ac:dyDescent="0.35">
      <c r="C15" s="24" t="s">
        <v>77</v>
      </c>
      <c r="D15" s="25">
        <v>2</v>
      </c>
      <c r="E15" s="25">
        <v>6</v>
      </c>
      <c r="F15" s="25">
        <v>1</v>
      </c>
      <c r="G15" s="24">
        <v>12</v>
      </c>
      <c r="H15" s="25">
        <v>6</v>
      </c>
      <c r="I15" s="26" t="s">
        <v>87</v>
      </c>
      <c r="K15" s="9"/>
      <c r="L15" s="9"/>
    </row>
    <row r="16" spans="3:12" ht="4.2" customHeight="1" thickBot="1" x14ac:dyDescent="0.35">
      <c r="C16" s="27"/>
      <c r="D16" s="28"/>
      <c r="E16" s="28"/>
      <c r="F16" s="28"/>
      <c r="G16" s="27"/>
      <c r="H16" s="28"/>
      <c r="I16" s="29"/>
      <c r="K16" s="9"/>
      <c r="L16" s="9"/>
    </row>
    <row r="17" spans="3:12" x14ac:dyDescent="0.3">
      <c r="C17" s="10" t="s">
        <v>89</v>
      </c>
      <c r="D17" s="11">
        <v>1</v>
      </c>
      <c r="E17" s="11">
        <v>1</v>
      </c>
      <c r="F17" s="11">
        <v>1</v>
      </c>
      <c r="G17" s="10">
        <v>1</v>
      </c>
      <c r="H17" s="11">
        <v>7</v>
      </c>
      <c r="I17" s="12" t="s">
        <v>80</v>
      </c>
      <c r="K17" s="9"/>
      <c r="L17" s="9"/>
    </row>
    <row r="18" spans="3:12" x14ac:dyDescent="0.3">
      <c r="C18" s="14" t="s">
        <v>89</v>
      </c>
      <c r="D18" s="15">
        <v>1</v>
      </c>
      <c r="E18" s="15">
        <v>2</v>
      </c>
      <c r="F18" s="15">
        <v>2</v>
      </c>
      <c r="G18" s="14">
        <v>2</v>
      </c>
      <c r="H18" s="15">
        <v>8</v>
      </c>
      <c r="I18" s="16" t="s">
        <v>78</v>
      </c>
      <c r="K18" s="9"/>
      <c r="L18" s="9"/>
    </row>
    <row r="19" spans="3:12" x14ac:dyDescent="0.3">
      <c r="C19" s="14" t="s">
        <v>89</v>
      </c>
      <c r="D19" s="15">
        <v>1</v>
      </c>
      <c r="E19" s="15">
        <v>3</v>
      </c>
      <c r="F19" s="15">
        <v>3</v>
      </c>
      <c r="G19" s="14">
        <v>3</v>
      </c>
      <c r="H19" s="15">
        <v>9</v>
      </c>
      <c r="I19" s="16" t="s">
        <v>80</v>
      </c>
      <c r="K19" s="9"/>
      <c r="L19" s="9"/>
    </row>
    <row r="20" spans="3:12" x14ac:dyDescent="0.3">
      <c r="C20" s="14" t="s">
        <v>89</v>
      </c>
      <c r="D20" s="15">
        <v>1</v>
      </c>
      <c r="E20" s="15">
        <v>4</v>
      </c>
      <c r="F20" s="15">
        <v>1</v>
      </c>
      <c r="G20" s="14">
        <v>4</v>
      </c>
      <c r="H20" s="15">
        <v>10</v>
      </c>
      <c r="I20" s="16" t="s">
        <v>78</v>
      </c>
      <c r="K20" s="9"/>
      <c r="L20" s="9"/>
    </row>
    <row r="21" spans="3:12" x14ac:dyDescent="0.3">
      <c r="C21" s="14" t="s">
        <v>89</v>
      </c>
      <c r="D21" s="15">
        <v>1</v>
      </c>
      <c r="E21" s="15">
        <v>5</v>
      </c>
      <c r="F21" s="15">
        <v>2</v>
      </c>
      <c r="G21" s="14">
        <v>5</v>
      </c>
      <c r="H21" s="15">
        <v>11</v>
      </c>
      <c r="I21" s="16" t="s">
        <v>80</v>
      </c>
      <c r="K21" s="9"/>
      <c r="L21" s="9"/>
    </row>
    <row r="22" spans="3:12" x14ac:dyDescent="0.3">
      <c r="C22" s="18" t="s">
        <v>89</v>
      </c>
      <c r="D22" s="19">
        <v>1</v>
      </c>
      <c r="E22" s="19">
        <v>6</v>
      </c>
      <c r="F22" s="19">
        <v>3</v>
      </c>
      <c r="G22" s="18">
        <v>6</v>
      </c>
      <c r="H22" s="19">
        <v>12</v>
      </c>
      <c r="I22" s="20" t="s">
        <v>78</v>
      </c>
      <c r="K22" s="9"/>
      <c r="L22" s="9"/>
    </row>
    <row r="23" spans="3:12" x14ac:dyDescent="0.3">
      <c r="C23" s="21" t="s">
        <v>89</v>
      </c>
      <c r="D23" s="22">
        <v>2</v>
      </c>
      <c r="E23" s="22">
        <v>1</v>
      </c>
      <c r="F23" s="22">
        <v>2</v>
      </c>
      <c r="G23" s="21">
        <v>7</v>
      </c>
      <c r="H23" s="22">
        <v>1</v>
      </c>
      <c r="I23" s="23" t="s">
        <v>87</v>
      </c>
      <c r="K23" s="9"/>
      <c r="L23" s="9"/>
    </row>
    <row r="24" spans="3:12" x14ac:dyDescent="0.3">
      <c r="C24" s="14" t="s">
        <v>89</v>
      </c>
      <c r="D24" s="15">
        <v>2</v>
      </c>
      <c r="E24" s="15">
        <v>2</v>
      </c>
      <c r="F24" s="15">
        <v>3</v>
      </c>
      <c r="G24" s="14">
        <v>8</v>
      </c>
      <c r="H24" s="15">
        <v>2</v>
      </c>
      <c r="I24" s="16" t="s">
        <v>80</v>
      </c>
      <c r="K24" s="9"/>
      <c r="L24" s="9"/>
    </row>
    <row r="25" spans="3:12" x14ac:dyDescent="0.3">
      <c r="C25" s="14" t="s">
        <v>89</v>
      </c>
      <c r="D25" s="15">
        <v>2</v>
      </c>
      <c r="E25" s="15">
        <v>3</v>
      </c>
      <c r="F25" s="15">
        <v>1</v>
      </c>
      <c r="G25" s="14">
        <v>9</v>
      </c>
      <c r="H25" s="15">
        <v>3</v>
      </c>
      <c r="I25" s="16" t="s">
        <v>87</v>
      </c>
      <c r="K25" s="9"/>
      <c r="L25" s="9"/>
    </row>
    <row r="26" spans="3:12" x14ac:dyDescent="0.3">
      <c r="C26" s="14" t="s">
        <v>89</v>
      </c>
      <c r="D26" s="15">
        <v>2</v>
      </c>
      <c r="E26" s="15">
        <v>4</v>
      </c>
      <c r="F26" s="15">
        <v>2</v>
      </c>
      <c r="G26" s="14">
        <v>10</v>
      </c>
      <c r="H26" s="15">
        <v>4</v>
      </c>
      <c r="I26" s="16" t="s">
        <v>80</v>
      </c>
      <c r="K26" s="9"/>
      <c r="L26" s="9"/>
    </row>
    <row r="27" spans="3:12" x14ac:dyDescent="0.3">
      <c r="C27" s="14" t="s">
        <v>89</v>
      </c>
      <c r="D27" s="15">
        <v>2</v>
      </c>
      <c r="E27" s="15">
        <v>5</v>
      </c>
      <c r="F27" s="15">
        <v>3</v>
      </c>
      <c r="G27" s="14">
        <v>11</v>
      </c>
      <c r="H27" s="15">
        <v>5</v>
      </c>
      <c r="I27" s="16" t="s">
        <v>87</v>
      </c>
      <c r="K27" s="9"/>
      <c r="L27" s="9"/>
    </row>
    <row r="28" spans="3:12" ht="15" thickBot="1" x14ac:dyDescent="0.35">
      <c r="C28" s="24" t="s">
        <v>89</v>
      </c>
      <c r="D28" s="25">
        <v>2</v>
      </c>
      <c r="E28" s="25">
        <v>6</v>
      </c>
      <c r="F28" s="25">
        <v>1</v>
      </c>
      <c r="G28" s="24">
        <v>12</v>
      </c>
      <c r="H28" s="25">
        <v>6</v>
      </c>
      <c r="I28" s="26" t="s">
        <v>80</v>
      </c>
      <c r="K28" s="9"/>
      <c r="L28" s="9"/>
    </row>
    <row r="29" spans="3:12" x14ac:dyDescent="0.3">
      <c r="K29" s="9"/>
      <c r="L29" s="9"/>
    </row>
    <row r="33" spans="4:9" x14ac:dyDescent="0.3">
      <c r="D33" s="56" t="s">
        <v>68</v>
      </c>
      <c r="E33" s="57"/>
      <c r="F33" s="58"/>
      <c r="G33" s="56" t="s">
        <v>69</v>
      </c>
      <c r="H33" s="57"/>
      <c r="I33" s="58"/>
    </row>
    <row r="34" spans="4:9" x14ac:dyDescent="0.3">
      <c r="D34" s="30" t="s">
        <v>71</v>
      </c>
      <c r="E34" s="30" t="s">
        <v>72</v>
      </c>
      <c r="F34" s="31" t="s">
        <v>73</v>
      </c>
      <c r="G34" s="32" t="s">
        <v>90</v>
      </c>
      <c r="H34" s="32"/>
      <c r="I34" s="30" t="s">
        <v>76</v>
      </c>
    </row>
    <row r="35" spans="4:9" x14ac:dyDescent="0.3">
      <c r="D35" s="33">
        <v>1</v>
      </c>
      <c r="E35" s="22">
        <v>1</v>
      </c>
      <c r="F35" s="22">
        <v>1</v>
      </c>
      <c r="G35" s="34" t="s">
        <v>91</v>
      </c>
      <c r="H35" s="35"/>
      <c r="I35" s="36" t="s">
        <v>92</v>
      </c>
    </row>
    <row r="36" spans="4:9" x14ac:dyDescent="0.3">
      <c r="D36" s="37">
        <v>1</v>
      </c>
      <c r="E36" s="15">
        <v>2</v>
      </c>
      <c r="F36" s="15">
        <v>2</v>
      </c>
      <c r="G36" s="38" t="s">
        <v>93</v>
      </c>
      <c r="H36" s="39"/>
      <c r="I36" s="40" t="s">
        <v>92</v>
      </c>
    </row>
    <row r="37" spans="4:9" x14ac:dyDescent="0.3">
      <c r="D37" s="37">
        <v>1</v>
      </c>
      <c r="E37" s="15">
        <v>3</v>
      </c>
      <c r="F37" s="15">
        <v>3</v>
      </c>
      <c r="G37" s="38" t="s">
        <v>94</v>
      </c>
      <c r="H37" s="39"/>
      <c r="I37" s="40" t="s">
        <v>92</v>
      </c>
    </row>
    <row r="38" spans="4:9" x14ac:dyDescent="0.3">
      <c r="D38" s="37">
        <v>1</v>
      </c>
      <c r="E38" s="15">
        <v>4</v>
      </c>
      <c r="F38" s="15">
        <v>1</v>
      </c>
      <c r="G38" s="38" t="s">
        <v>95</v>
      </c>
      <c r="H38" s="39"/>
      <c r="I38" s="40" t="s">
        <v>92</v>
      </c>
    </row>
    <row r="39" spans="4:9" x14ac:dyDescent="0.3">
      <c r="D39" s="37">
        <v>1</v>
      </c>
      <c r="E39" s="15">
        <v>5</v>
      </c>
      <c r="F39" s="15">
        <v>2</v>
      </c>
      <c r="G39" s="38" t="s">
        <v>96</v>
      </c>
      <c r="H39" s="39"/>
      <c r="I39" s="40" t="s">
        <v>92</v>
      </c>
    </row>
    <row r="40" spans="4:9" x14ac:dyDescent="0.3">
      <c r="D40" s="41">
        <v>1</v>
      </c>
      <c r="E40" s="19">
        <v>6</v>
      </c>
      <c r="F40" s="19">
        <v>3</v>
      </c>
      <c r="G40" s="42" t="s">
        <v>97</v>
      </c>
      <c r="H40" s="43"/>
      <c r="I40" s="44" t="s">
        <v>92</v>
      </c>
    </row>
    <row r="41" spans="4:9" x14ac:dyDescent="0.3">
      <c r="D41" s="33">
        <v>2</v>
      </c>
      <c r="E41" s="22">
        <v>1</v>
      </c>
      <c r="F41" s="22">
        <v>2</v>
      </c>
      <c r="G41" s="34" t="s">
        <v>98</v>
      </c>
      <c r="H41" s="35"/>
      <c r="I41" s="36" t="s">
        <v>99</v>
      </c>
    </row>
    <row r="42" spans="4:9" x14ac:dyDescent="0.3">
      <c r="D42" s="37">
        <v>2</v>
      </c>
      <c r="E42" s="15">
        <v>2</v>
      </c>
      <c r="F42" s="15">
        <v>3</v>
      </c>
      <c r="G42" s="38" t="s">
        <v>100</v>
      </c>
      <c r="H42" s="39"/>
      <c r="I42" s="40" t="s">
        <v>99</v>
      </c>
    </row>
    <row r="43" spans="4:9" x14ac:dyDescent="0.3">
      <c r="D43" s="37">
        <v>2</v>
      </c>
      <c r="E43" s="15">
        <v>3</v>
      </c>
      <c r="F43" s="15">
        <v>1</v>
      </c>
      <c r="G43" s="38" t="s">
        <v>101</v>
      </c>
      <c r="H43" s="39"/>
      <c r="I43" s="40" t="s">
        <v>99</v>
      </c>
    </row>
    <row r="44" spans="4:9" x14ac:dyDescent="0.3">
      <c r="D44" s="37">
        <v>2</v>
      </c>
      <c r="E44" s="15">
        <v>4</v>
      </c>
      <c r="F44" s="15">
        <v>2</v>
      </c>
      <c r="G44" s="38" t="s">
        <v>102</v>
      </c>
      <c r="H44" s="39"/>
      <c r="I44" s="40" t="s">
        <v>99</v>
      </c>
    </row>
    <row r="45" spans="4:9" x14ac:dyDescent="0.3">
      <c r="D45" s="37">
        <v>2</v>
      </c>
      <c r="E45" s="15">
        <v>5</v>
      </c>
      <c r="F45" s="15">
        <v>3</v>
      </c>
      <c r="G45" s="38" t="s">
        <v>103</v>
      </c>
      <c r="H45" s="39"/>
      <c r="I45" s="40" t="s">
        <v>99</v>
      </c>
    </row>
    <row r="46" spans="4:9" x14ac:dyDescent="0.3">
      <c r="D46" s="41">
        <v>2</v>
      </c>
      <c r="E46" s="19">
        <v>6</v>
      </c>
      <c r="F46" s="19">
        <v>1</v>
      </c>
      <c r="G46" s="42" t="s">
        <v>104</v>
      </c>
      <c r="H46" s="43"/>
      <c r="I46" s="44" t="s">
        <v>99</v>
      </c>
    </row>
  </sheetData>
  <mergeCells count="3">
    <mergeCell ref="G2:I2"/>
    <mergeCell ref="D33:F33"/>
    <mergeCell ref="G33:I3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4"/>
  <sheetViews>
    <sheetView workbookViewId="0">
      <selection activeCell="K24" sqref="K24"/>
    </sheetView>
  </sheetViews>
  <sheetFormatPr defaultRowHeight="14.4" x14ac:dyDescent="0.3"/>
  <sheetData>
    <row r="1" spans="1:17" x14ac:dyDescent="0.3">
      <c r="A1" t="s">
        <v>0</v>
      </c>
      <c r="B1" t="s">
        <v>19</v>
      </c>
      <c r="C1" t="s">
        <v>20</v>
      </c>
      <c r="D1" t="s">
        <v>21</v>
      </c>
      <c r="E1" t="s">
        <v>22</v>
      </c>
      <c r="F1" t="s">
        <v>23</v>
      </c>
      <c r="G1" t="s">
        <v>24</v>
      </c>
      <c r="Q1" s="1"/>
    </row>
    <row r="2" spans="1:17" x14ac:dyDescent="0.3">
      <c r="A2">
        <v>4</v>
      </c>
      <c r="B2" t="s">
        <v>45</v>
      </c>
      <c r="C2">
        <v>36</v>
      </c>
      <c r="D2">
        <v>6.5</v>
      </c>
      <c r="E2">
        <v>6</v>
      </c>
      <c r="F2">
        <v>0.5</v>
      </c>
      <c r="G2">
        <v>1</v>
      </c>
    </row>
    <row r="3" spans="1:17" x14ac:dyDescent="0.3">
      <c r="A3">
        <v>6</v>
      </c>
      <c r="B3" t="s">
        <v>45</v>
      </c>
      <c r="C3">
        <v>27</v>
      </c>
      <c r="D3">
        <v>20</v>
      </c>
      <c r="E3">
        <v>6</v>
      </c>
      <c r="F3">
        <v>14</v>
      </c>
      <c r="G3">
        <v>1</v>
      </c>
    </row>
    <row r="4" spans="1:17" x14ac:dyDescent="0.3">
      <c r="A4">
        <v>7</v>
      </c>
      <c r="B4" t="s">
        <v>45</v>
      </c>
      <c r="C4">
        <v>36</v>
      </c>
      <c r="D4">
        <v>7</v>
      </c>
      <c r="E4">
        <v>5</v>
      </c>
      <c r="F4">
        <v>2</v>
      </c>
      <c r="G4">
        <v>1</v>
      </c>
    </row>
    <row r="5" spans="1:17" x14ac:dyDescent="0.3">
      <c r="A5">
        <v>8</v>
      </c>
      <c r="B5" t="s">
        <v>45</v>
      </c>
      <c r="C5">
        <v>37</v>
      </c>
      <c r="D5">
        <v>24</v>
      </c>
      <c r="E5">
        <v>14</v>
      </c>
      <c r="F5">
        <v>10</v>
      </c>
      <c r="G5">
        <v>1</v>
      </c>
    </row>
    <row r="6" spans="1:17" x14ac:dyDescent="0.3">
      <c r="A6">
        <v>9</v>
      </c>
      <c r="B6" t="s">
        <v>45</v>
      </c>
      <c r="C6">
        <v>47</v>
      </c>
      <c r="D6">
        <v>27</v>
      </c>
      <c r="E6">
        <v>26</v>
      </c>
      <c r="F6">
        <v>1</v>
      </c>
      <c r="G6">
        <v>0</v>
      </c>
    </row>
    <row r="7" spans="1:17" x14ac:dyDescent="0.3">
      <c r="A7">
        <v>10</v>
      </c>
      <c r="B7" t="s">
        <v>45</v>
      </c>
      <c r="C7">
        <v>32</v>
      </c>
      <c r="D7">
        <v>18</v>
      </c>
      <c r="E7">
        <v>12</v>
      </c>
      <c r="F7">
        <v>6</v>
      </c>
      <c r="G7">
        <v>4</v>
      </c>
    </row>
    <row r="8" spans="1:17" x14ac:dyDescent="0.3">
      <c r="A8">
        <v>11</v>
      </c>
      <c r="B8" t="s">
        <v>45</v>
      </c>
      <c r="C8">
        <v>40</v>
      </c>
      <c r="D8">
        <v>18</v>
      </c>
      <c r="E8">
        <v>11</v>
      </c>
      <c r="F8">
        <v>7</v>
      </c>
      <c r="G8">
        <v>50</v>
      </c>
    </row>
    <row r="9" spans="1:17" x14ac:dyDescent="0.3">
      <c r="A9">
        <v>12</v>
      </c>
      <c r="B9" t="s">
        <v>45</v>
      </c>
      <c r="C9">
        <v>44</v>
      </c>
      <c r="D9">
        <v>22</v>
      </c>
      <c r="E9">
        <v>17</v>
      </c>
      <c r="F9">
        <v>5</v>
      </c>
      <c r="G9">
        <v>2</v>
      </c>
    </row>
    <row r="10" spans="1:17" x14ac:dyDescent="0.3">
      <c r="A10">
        <v>13</v>
      </c>
      <c r="B10" t="s">
        <v>45</v>
      </c>
      <c r="C10">
        <v>36</v>
      </c>
      <c r="D10">
        <v>21</v>
      </c>
      <c r="E10">
        <v>11</v>
      </c>
      <c r="F10">
        <v>10</v>
      </c>
      <c r="G10">
        <v>6</v>
      </c>
    </row>
    <row r="11" spans="1:17" x14ac:dyDescent="0.3">
      <c r="A11">
        <v>14</v>
      </c>
      <c r="B11" t="s">
        <v>45</v>
      </c>
      <c r="C11">
        <v>27</v>
      </c>
      <c r="D11">
        <v>8</v>
      </c>
      <c r="E11">
        <v>2</v>
      </c>
      <c r="F11">
        <v>6</v>
      </c>
      <c r="G11">
        <v>15</v>
      </c>
    </row>
    <row r="12" spans="1:17" x14ac:dyDescent="0.3">
      <c r="A12">
        <v>15</v>
      </c>
      <c r="B12" t="s">
        <v>45</v>
      </c>
      <c r="C12">
        <v>57</v>
      </c>
      <c r="D12">
        <v>35</v>
      </c>
      <c r="E12">
        <v>15</v>
      </c>
      <c r="F12">
        <v>20</v>
      </c>
      <c r="G12">
        <v>10</v>
      </c>
    </row>
    <row r="13" spans="1:17" x14ac:dyDescent="0.3">
      <c r="A13">
        <v>17</v>
      </c>
      <c r="B13" t="s">
        <v>54</v>
      </c>
      <c r="C13">
        <v>26</v>
      </c>
      <c r="D13">
        <v>4</v>
      </c>
      <c r="E13">
        <v>0</v>
      </c>
      <c r="F13">
        <v>4</v>
      </c>
      <c r="G13">
        <v>1</v>
      </c>
    </row>
    <row r="14" spans="1:17" x14ac:dyDescent="0.3">
      <c r="A14">
        <v>18</v>
      </c>
      <c r="B14" t="s">
        <v>45</v>
      </c>
      <c r="C14">
        <v>33</v>
      </c>
      <c r="D14">
        <v>15</v>
      </c>
      <c r="E14">
        <v>9</v>
      </c>
      <c r="F14">
        <v>6</v>
      </c>
      <c r="G14">
        <v>0</v>
      </c>
    </row>
    <row r="15" spans="1:17" x14ac:dyDescent="0.3">
      <c r="A15">
        <v>19</v>
      </c>
      <c r="B15" t="s">
        <v>45</v>
      </c>
      <c r="C15">
        <v>46</v>
      </c>
      <c r="D15">
        <v>30</v>
      </c>
      <c r="E15">
        <v>10</v>
      </c>
      <c r="F15">
        <v>20</v>
      </c>
      <c r="G15">
        <v>0</v>
      </c>
    </row>
    <row r="16" spans="1:17" x14ac:dyDescent="0.3">
      <c r="A16">
        <v>20</v>
      </c>
      <c r="B16" t="s">
        <v>45</v>
      </c>
      <c r="C16">
        <v>58</v>
      </c>
      <c r="D16">
        <v>39</v>
      </c>
      <c r="E16">
        <v>35</v>
      </c>
      <c r="F16">
        <v>4</v>
      </c>
      <c r="G16">
        <v>0</v>
      </c>
    </row>
    <row r="17" spans="1:7" x14ac:dyDescent="0.3">
      <c r="A17">
        <v>21</v>
      </c>
      <c r="B17" t="s">
        <v>45</v>
      </c>
      <c r="C17">
        <v>34</v>
      </c>
      <c r="D17">
        <v>22</v>
      </c>
      <c r="E17">
        <v>10</v>
      </c>
      <c r="F17">
        <v>12</v>
      </c>
      <c r="G17">
        <v>0</v>
      </c>
    </row>
    <row r="18" spans="1:7" x14ac:dyDescent="0.3">
      <c r="A18">
        <v>23</v>
      </c>
      <c r="B18" t="s">
        <v>45</v>
      </c>
      <c r="C18">
        <v>22</v>
      </c>
      <c r="D18">
        <v>1.5</v>
      </c>
      <c r="E18">
        <v>1</v>
      </c>
      <c r="F18">
        <v>0.5</v>
      </c>
      <c r="G18">
        <v>0</v>
      </c>
    </row>
    <row r="19" spans="1:7" x14ac:dyDescent="0.3">
      <c r="A19">
        <v>24</v>
      </c>
      <c r="B19" t="s">
        <v>45</v>
      </c>
      <c r="C19">
        <v>37</v>
      </c>
      <c r="D19">
        <v>12</v>
      </c>
      <c r="E19">
        <v>5</v>
      </c>
      <c r="F19">
        <v>7</v>
      </c>
      <c r="G19">
        <v>0</v>
      </c>
    </row>
    <row r="21" spans="1:7" x14ac:dyDescent="0.3">
      <c r="A21" t="s">
        <v>55</v>
      </c>
      <c r="C21">
        <v>22</v>
      </c>
      <c r="D21">
        <v>1.5</v>
      </c>
      <c r="E21">
        <v>0</v>
      </c>
      <c r="F21">
        <v>0.5</v>
      </c>
    </row>
    <row r="22" spans="1:7" x14ac:dyDescent="0.3">
      <c r="A22" t="s">
        <v>56</v>
      </c>
      <c r="C22">
        <v>58</v>
      </c>
      <c r="D22">
        <v>39</v>
      </c>
      <c r="E22">
        <v>35</v>
      </c>
      <c r="F22">
        <v>20</v>
      </c>
    </row>
    <row r="23" spans="1:7" x14ac:dyDescent="0.3">
      <c r="A23" t="s">
        <v>57</v>
      </c>
      <c r="C23">
        <v>37.5</v>
      </c>
      <c r="D23">
        <v>18.329999999999998</v>
      </c>
      <c r="E23">
        <v>10.83</v>
      </c>
      <c r="F23">
        <v>7.5</v>
      </c>
    </row>
    <row r="24" spans="1:7" x14ac:dyDescent="0.3">
      <c r="A24" t="s">
        <v>58</v>
      </c>
      <c r="C24">
        <v>9.92</v>
      </c>
      <c r="D24">
        <v>10.57</v>
      </c>
      <c r="E24">
        <v>8.7200000000000006</v>
      </c>
      <c r="F24">
        <v>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63CB6-B1B4-46AB-980F-0C58854A2DE7}">
  <dimension ref="A1:AC30"/>
  <sheetViews>
    <sheetView workbookViewId="0">
      <pane xSplit="1" topLeftCell="K1" activePane="topRight" state="frozen"/>
      <selection pane="topRight" activeCell="K26" sqref="K26:K30"/>
    </sheetView>
  </sheetViews>
  <sheetFormatPr defaultRowHeight="14.4" x14ac:dyDescent="0.3"/>
  <cols>
    <col min="1" max="10" width="10.33203125" customWidth="1"/>
    <col min="11" max="26" width="4.88671875" customWidth="1"/>
    <col min="27" max="27" width="49" customWidth="1"/>
    <col min="28" max="28" width="29.44140625" customWidth="1"/>
  </cols>
  <sheetData>
    <row r="1" spans="1:28" s="45" customFormat="1" ht="33.6" customHeight="1" x14ac:dyDescent="0.3">
      <c r="A1" s="45" t="s">
        <v>0</v>
      </c>
      <c r="B1" s="45" t="s">
        <v>1</v>
      </c>
      <c r="C1" s="45" t="s">
        <v>2</v>
      </c>
      <c r="D1" s="45" t="s">
        <v>3</v>
      </c>
      <c r="E1" s="45" t="s">
        <v>19</v>
      </c>
      <c r="F1" s="45" t="s">
        <v>20</v>
      </c>
      <c r="G1" s="45" t="s">
        <v>21</v>
      </c>
      <c r="H1" s="45" t="s">
        <v>22</v>
      </c>
      <c r="I1" s="45" t="s">
        <v>23</v>
      </c>
      <c r="J1" s="45" t="s">
        <v>24</v>
      </c>
      <c r="K1" s="45" t="s">
        <v>25</v>
      </c>
      <c r="L1" s="45" t="s">
        <v>26</v>
      </c>
      <c r="M1" s="45" t="s">
        <v>27</v>
      </c>
      <c r="N1" s="45" t="s">
        <v>28</v>
      </c>
      <c r="O1" s="45" t="s">
        <v>110</v>
      </c>
      <c r="P1" s="45" t="s">
        <v>29</v>
      </c>
      <c r="Q1" s="45" t="s">
        <v>30</v>
      </c>
      <c r="R1" s="45" t="s">
        <v>31</v>
      </c>
      <c r="S1" s="45" t="s">
        <v>32</v>
      </c>
      <c r="T1" s="45" t="s">
        <v>33</v>
      </c>
      <c r="U1" s="45" t="s">
        <v>34</v>
      </c>
      <c r="V1" s="45" t="s">
        <v>35</v>
      </c>
      <c r="W1" s="45" t="s">
        <v>36</v>
      </c>
      <c r="X1" s="45" t="s">
        <v>37</v>
      </c>
      <c r="Y1" s="45" t="s">
        <v>38</v>
      </c>
      <c r="Z1" s="45" t="s">
        <v>39</v>
      </c>
      <c r="AA1" s="46" t="s">
        <v>111</v>
      </c>
      <c r="AB1" s="46" t="s">
        <v>112</v>
      </c>
    </row>
    <row r="2" spans="1:28" x14ac:dyDescent="0.3">
      <c r="A2">
        <v>4</v>
      </c>
      <c r="B2">
        <v>2</v>
      </c>
      <c r="C2" t="s">
        <v>40</v>
      </c>
      <c r="D2">
        <v>2</v>
      </c>
      <c r="E2" t="s">
        <v>45</v>
      </c>
      <c r="F2">
        <v>36</v>
      </c>
      <c r="G2">
        <v>6.5</v>
      </c>
      <c r="H2">
        <v>6</v>
      </c>
      <c r="I2">
        <v>0.5</v>
      </c>
      <c r="J2">
        <v>1</v>
      </c>
      <c r="K2">
        <v>5</v>
      </c>
      <c r="L2">
        <v>1</v>
      </c>
      <c r="M2">
        <v>5</v>
      </c>
      <c r="N2">
        <v>5</v>
      </c>
      <c r="O2">
        <v>5</v>
      </c>
      <c r="P2">
        <v>5</v>
      </c>
      <c r="Q2">
        <v>5</v>
      </c>
      <c r="R2">
        <v>5</v>
      </c>
      <c r="S2">
        <v>5</v>
      </c>
      <c r="T2">
        <v>5</v>
      </c>
      <c r="U2">
        <v>5</v>
      </c>
      <c r="V2">
        <v>5</v>
      </c>
      <c r="W2">
        <v>5</v>
      </c>
      <c r="X2">
        <v>1</v>
      </c>
      <c r="Y2">
        <v>1</v>
      </c>
      <c r="Z2">
        <v>1</v>
      </c>
      <c r="AA2" s="47" t="s">
        <v>113</v>
      </c>
      <c r="AB2" s="47" t="s">
        <v>114</v>
      </c>
    </row>
    <row r="3" spans="1:28" x14ac:dyDescent="0.3">
      <c r="A3">
        <v>6</v>
      </c>
      <c r="B3">
        <v>1</v>
      </c>
      <c r="C3" t="s">
        <v>52</v>
      </c>
      <c r="D3">
        <v>1</v>
      </c>
      <c r="E3" t="s">
        <v>45</v>
      </c>
      <c r="F3">
        <v>27</v>
      </c>
      <c r="G3">
        <v>20</v>
      </c>
      <c r="H3">
        <v>6</v>
      </c>
      <c r="I3">
        <v>14</v>
      </c>
      <c r="J3">
        <v>1</v>
      </c>
      <c r="K3">
        <v>4</v>
      </c>
      <c r="L3">
        <v>2</v>
      </c>
      <c r="M3">
        <v>5</v>
      </c>
      <c r="N3">
        <v>5</v>
      </c>
      <c r="O3">
        <v>4</v>
      </c>
      <c r="P3">
        <v>5</v>
      </c>
      <c r="Q3">
        <v>5</v>
      </c>
      <c r="R3">
        <v>4</v>
      </c>
      <c r="S3">
        <v>5</v>
      </c>
      <c r="T3">
        <v>5</v>
      </c>
      <c r="U3">
        <v>3</v>
      </c>
      <c r="V3">
        <v>3</v>
      </c>
      <c r="W3">
        <v>2</v>
      </c>
      <c r="X3">
        <v>4</v>
      </c>
      <c r="Y3">
        <v>4</v>
      </c>
      <c r="Z3">
        <v>4</v>
      </c>
      <c r="AA3" s="47" t="s">
        <v>115</v>
      </c>
      <c r="AB3" s="47" t="s">
        <v>116</v>
      </c>
    </row>
    <row r="4" spans="1:28" x14ac:dyDescent="0.3">
      <c r="A4">
        <v>7</v>
      </c>
      <c r="B4">
        <v>2</v>
      </c>
      <c r="C4" t="s">
        <v>40</v>
      </c>
      <c r="D4">
        <v>2</v>
      </c>
      <c r="E4" t="s">
        <v>45</v>
      </c>
      <c r="F4">
        <v>36</v>
      </c>
      <c r="G4">
        <v>7</v>
      </c>
      <c r="H4">
        <v>5</v>
      </c>
      <c r="I4">
        <v>2</v>
      </c>
      <c r="J4">
        <v>1</v>
      </c>
      <c r="K4">
        <v>4</v>
      </c>
      <c r="L4">
        <v>1</v>
      </c>
      <c r="M4">
        <v>5</v>
      </c>
      <c r="N4">
        <v>4</v>
      </c>
      <c r="O4">
        <v>4</v>
      </c>
      <c r="P4">
        <v>5</v>
      </c>
      <c r="Q4">
        <v>5</v>
      </c>
      <c r="R4">
        <v>5</v>
      </c>
      <c r="S4">
        <v>5</v>
      </c>
      <c r="T4">
        <v>5</v>
      </c>
      <c r="U4">
        <v>3</v>
      </c>
      <c r="V4">
        <v>4</v>
      </c>
      <c r="W4">
        <v>1</v>
      </c>
      <c r="X4">
        <v>4</v>
      </c>
      <c r="Y4">
        <v>3</v>
      </c>
      <c r="Z4">
        <v>2</v>
      </c>
      <c r="AA4" s="47" t="s">
        <v>117</v>
      </c>
      <c r="AB4" s="47" t="s">
        <v>118</v>
      </c>
    </row>
    <row r="5" spans="1:28" x14ac:dyDescent="0.3">
      <c r="A5">
        <v>8</v>
      </c>
      <c r="B5">
        <v>1</v>
      </c>
      <c r="C5" t="s">
        <v>40</v>
      </c>
      <c r="D5">
        <v>1</v>
      </c>
      <c r="E5" t="s">
        <v>45</v>
      </c>
      <c r="F5">
        <v>37</v>
      </c>
      <c r="G5">
        <v>24</v>
      </c>
      <c r="H5">
        <v>14</v>
      </c>
      <c r="I5">
        <v>10</v>
      </c>
      <c r="J5">
        <v>1</v>
      </c>
      <c r="K5">
        <v>5</v>
      </c>
      <c r="L5">
        <v>2</v>
      </c>
      <c r="M5">
        <v>3</v>
      </c>
      <c r="N5">
        <v>3</v>
      </c>
      <c r="O5">
        <v>5</v>
      </c>
      <c r="P5">
        <v>4</v>
      </c>
      <c r="Q5">
        <v>5</v>
      </c>
      <c r="R5">
        <v>5</v>
      </c>
      <c r="S5">
        <v>3</v>
      </c>
      <c r="T5">
        <v>4</v>
      </c>
      <c r="U5">
        <v>4</v>
      </c>
      <c r="V5">
        <v>5</v>
      </c>
      <c r="W5">
        <v>4</v>
      </c>
      <c r="X5">
        <v>4</v>
      </c>
      <c r="Y5">
        <v>2</v>
      </c>
      <c r="Z5">
        <v>2</v>
      </c>
      <c r="AA5" s="47" t="s">
        <v>119</v>
      </c>
      <c r="AB5" s="47" t="s">
        <v>120</v>
      </c>
    </row>
    <row r="6" spans="1:28" x14ac:dyDescent="0.3">
      <c r="A6">
        <v>9</v>
      </c>
      <c r="B6">
        <v>2</v>
      </c>
      <c r="C6" t="s">
        <v>40</v>
      </c>
      <c r="D6">
        <v>2</v>
      </c>
      <c r="E6" t="s">
        <v>45</v>
      </c>
      <c r="F6">
        <v>47</v>
      </c>
      <c r="G6">
        <v>27</v>
      </c>
      <c r="H6">
        <v>26</v>
      </c>
      <c r="I6">
        <v>1</v>
      </c>
      <c r="J6">
        <v>0</v>
      </c>
      <c r="K6">
        <v>5</v>
      </c>
      <c r="L6">
        <v>1</v>
      </c>
      <c r="M6">
        <v>5</v>
      </c>
      <c r="N6">
        <v>5</v>
      </c>
      <c r="O6">
        <v>4</v>
      </c>
      <c r="P6">
        <v>5</v>
      </c>
      <c r="Q6">
        <v>5</v>
      </c>
      <c r="R6">
        <v>5</v>
      </c>
      <c r="S6">
        <v>5</v>
      </c>
      <c r="T6">
        <v>4</v>
      </c>
      <c r="U6">
        <v>2</v>
      </c>
      <c r="V6">
        <v>4</v>
      </c>
      <c r="W6">
        <v>1</v>
      </c>
      <c r="X6">
        <v>4</v>
      </c>
      <c r="Y6">
        <v>4</v>
      </c>
      <c r="Z6">
        <v>4</v>
      </c>
      <c r="AA6" s="47" t="s">
        <v>121</v>
      </c>
      <c r="AB6" s="47" t="s">
        <v>122</v>
      </c>
    </row>
    <row r="7" spans="1:28" x14ac:dyDescent="0.3">
      <c r="A7">
        <v>10</v>
      </c>
      <c r="B7">
        <v>1</v>
      </c>
      <c r="C7" t="s">
        <v>52</v>
      </c>
      <c r="D7">
        <v>1</v>
      </c>
      <c r="E7" t="s">
        <v>45</v>
      </c>
      <c r="F7">
        <v>32</v>
      </c>
      <c r="G7">
        <v>18</v>
      </c>
      <c r="H7">
        <v>12</v>
      </c>
      <c r="I7">
        <v>6</v>
      </c>
      <c r="J7">
        <v>4</v>
      </c>
      <c r="K7">
        <v>4</v>
      </c>
      <c r="L7">
        <v>2</v>
      </c>
      <c r="M7">
        <v>4</v>
      </c>
      <c r="N7">
        <v>5</v>
      </c>
      <c r="O7">
        <v>5</v>
      </c>
      <c r="P7">
        <v>4</v>
      </c>
      <c r="Q7">
        <v>5</v>
      </c>
      <c r="R7">
        <v>5</v>
      </c>
      <c r="S7">
        <v>4</v>
      </c>
      <c r="T7">
        <v>3</v>
      </c>
      <c r="U7">
        <v>3</v>
      </c>
      <c r="V7">
        <v>5</v>
      </c>
      <c r="W7">
        <v>1</v>
      </c>
      <c r="X7">
        <v>4</v>
      </c>
      <c r="Y7">
        <v>2</v>
      </c>
      <c r="Z7">
        <v>2</v>
      </c>
      <c r="AA7" s="47" t="s">
        <v>123</v>
      </c>
      <c r="AB7" s="47" t="s">
        <v>124</v>
      </c>
    </row>
    <row r="8" spans="1:28" x14ac:dyDescent="0.3">
      <c r="A8">
        <v>11</v>
      </c>
      <c r="B8">
        <v>2</v>
      </c>
      <c r="C8" t="s">
        <v>40</v>
      </c>
      <c r="D8">
        <v>2</v>
      </c>
      <c r="E8" t="s">
        <v>45</v>
      </c>
      <c r="F8">
        <v>40</v>
      </c>
      <c r="G8">
        <v>18</v>
      </c>
      <c r="H8">
        <v>11</v>
      </c>
      <c r="I8">
        <v>7</v>
      </c>
      <c r="J8">
        <v>50</v>
      </c>
      <c r="K8">
        <v>4</v>
      </c>
      <c r="L8">
        <v>2</v>
      </c>
      <c r="M8">
        <v>4</v>
      </c>
      <c r="N8">
        <v>5</v>
      </c>
      <c r="O8">
        <v>4</v>
      </c>
      <c r="P8">
        <v>5</v>
      </c>
      <c r="Q8">
        <v>5</v>
      </c>
      <c r="R8">
        <v>5</v>
      </c>
      <c r="S8">
        <v>4</v>
      </c>
      <c r="T8">
        <v>3</v>
      </c>
      <c r="U8">
        <v>3</v>
      </c>
      <c r="V8">
        <v>4</v>
      </c>
      <c r="W8">
        <v>2</v>
      </c>
      <c r="X8">
        <v>4</v>
      </c>
      <c r="Y8">
        <v>2</v>
      </c>
      <c r="Z8">
        <v>2</v>
      </c>
      <c r="AA8" s="47" t="s">
        <v>125</v>
      </c>
      <c r="AB8" s="47" t="s">
        <v>126</v>
      </c>
    </row>
    <row r="9" spans="1:28" x14ac:dyDescent="0.3">
      <c r="A9">
        <v>12</v>
      </c>
      <c r="B9">
        <v>1</v>
      </c>
      <c r="C9" t="s">
        <v>52</v>
      </c>
      <c r="D9">
        <v>1</v>
      </c>
      <c r="E9" t="s">
        <v>45</v>
      </c>
      <c r="F9">
        <v>44</v>
      </c>
      <c r="G9">
        <v>22</v>
      </c>
      <c r="H9">
        <v>17</v>
      </c>
      <c r="I9">
        <v>5</v>
      </c>
      <c r="J9">
        <v>2</v>
      </c>
      <c r="K9">
        <v>4</v>
      </c>
      <c r="L9">
        <v>1</v>
      </c>
      <c r="M9">
        <v>4</v>
      </c>
      <c r="N9">
        <v>4</v>
      </c>
      <c r="O9">
        <v>4</v>
      </c>
      <c r="P9">
        <v>5</v>
      </c>
      <c r="Q9">
        <v>5</v>
      </c>
      <c r="R9">
        <v>5</v>
      </c>
      <c r="S9">
        <v>5</v>
      </c>
      <c r="T9">
        <v>5</v>
      </c>
      <c r="U9">
        <v>3</v>
      </c>
      <c r="V9">
        <v>4</v>
      </c>
      <c r="W9">
        <v>4</v>
      </c>
      <c r="X9">
        <v>4</v>
      </c>
      <c r="Y9">
        <v>2</v>
      </c>
      <c r="Z9">
        <v>2</v>
      </c>
      <c r="AA9" s="47" t="s">
        <v>127</v>
      </c>
      <c r="AB9" s="47" t="s">
        <v>128</v>
      </c>
    </row>
    <row r="10" spans="1:28" x14ac:dyDescent="0.3">
      <c r="A10">
        <v>13</v>
      </c>
      <c r="B10">
        <v>2</v>
      </c>
      <c r="C10" t="s">
        <v>52</v>
      </c>
      <c r="D10">
        <v>2</v>
      </c>
      <c r="E10" t="s">
        <v>45</v>
      </c>
      <c r="F10">
        <v>36</v>
      </c>
      <c r="G10">
        <v>21</v>
      </c>
      <c r="H10">
        <v>11</v>
      </c>
      <c r="I10">
        <v>10</v>
      </c>
      <c r="J10">
        <v>6</v>
      </c>
      <c r="K10">
        <v>4</v>
      </c>
      <c r="L10">
        <v>3</v>
      </c>
      <c r="M10">
        <v>3</v>
      </c>
      <c r="N10">
        <v>4</v>
      </c>
      <c r="O10">
        <v>2</v>
      </c>
      <c r="P10">
        <v>4</v>
      </c>
      <c r="Q10">
        <v>5</v>
      </c>
      <c r="R10">
        <v>5</v>
      </c>
      <c r="S10">
        <v>4</v>
      </c>
      <c r="T10">
        <v>2</v>
      </c>
      <c r="U10">
        <v>3</v>
      </c>
      <c r="V10">
        <v>4</v>
      </c>
      <c r="W10">
        <v>2</v>
      </c>
      <c r="X10">
        <v>2</v>
      </c>
      <c r="Y10">
        <v>2</v>
      </c>
      <c r="Z10">
        <v>2</v>
      </c>
      <c r="AA10" s="47" t="s">
        <v>129</v>
      </c>
      <c r="AB10" s="47" t="s">
        <v>130</v>
      </c>
    </row>
    <row r="11" spans="1:28" x14ac:dyDescent="0.3">
      <c r="A11">
        <v>14</v>
      </c>
      <c r="B11">
        <v>1</v>
      </c>
      <c r="C11" t="s">
        <v>40</v>
      </c>
      <c r="D11">
        <v>1</v>
      </c>
      <c r="E11" t="s">
        <v>45</v>
      </c>
      <c r="F11">
        <v>27</v>
      </c>
      <c r="G11">
        <v>8</v>
      </c>
      <c r="H11">
        <v>2</v>
      </c>
      <c r="I11">
        <v>6</v>
      </c>
      <c r="J11">
        <v>15</v>
      </c>
      <c r="K11">
        <v>5</v>
      </c>
      <c r="L11">
        <v>2</v>
      </c>
      <c r="M11">
        <v>3</v>
      </c>
      <c r="N11">
        <v>4</v>
      </c>
      <c r="O11">
        <v>5</v>
      </c>
      <c r="P11">
        <v>4</v>
      </c>
      <c r="Q11">
        <v>5</v>
      </c>
      <c r="R11">
        <v>5</v>
      </c>
      <c r="S11">
        <v>4</v>
      </c>
      <c r="T11">
        <v>4</v>
      </c>
      <c r="U11">
        <v>2</v>
      </c>
      <c r="V11">
        <v>4</v>
      </c>
      <c r="W11">
        <v>4</v>
      </c>
      <c r="X11">
        <v>4</v>
      </c>
      <c r="Y11">
        <v>2</v>
      </c>
      <c r="Z11">
        <v>2</v>
      </c>
      <c r="AA11" s="47" t="s">
        <v>131</v>
      </c>
      <c r="AB11" s="47" t="s">
        <v>132</v>
      </c>
    </row>
    <row r="12" spans="1:28" x14ac:dyDescent="0.3">
      <c r="A12">
        <v>15</v>
      </c>
      <c r="B12">
        <v>2</v>
      </c>
      <c r="C12" t="s">
        <v>40</v>
      </c>
      <c r="D12">
        <v>2</v>
      </c>
      <c r="E12" t="s">
        <v>45</v>
      </c>
      <c r="F12">
        <v>57</v>
      </c>
      <c r="G12">
        <v>35</v>
      </c>
      <c r="H12">
        <v>15</v>
      </c>
      <c r="I12">
        <v>20</v>
      </c>
      <c r="J12">
        <v>10</v>
      </c>
      <c r="K12">
        <v>4</v>
      </c>
      <c r="L12">
        <v>2</v>
      </c>
      <c r="M12">
        <v>5</v>
      </c>
      <c r="N12">
        <v>5</v>
      </c>
      <c r="O12">
        <v>5</v>
      </c>
      <c r="P12">
        <v>5</v>
      </c>
      <c r="Q12">
        <v>5</v>
      </c>
      <c r="R12">
        <v>5</v>
      </c>
      <c r="S12">
        <v>5</v>
      </c>
      <c r="T12">
        <v>4</v>
      </c>
      <c r="U12">
        <v>3</v>
      </c>
      <c r="V12">
        <v>5</v>
      </c>
      <c r="W12">
        <v>2</v>
      </c>
      <c r="X12">
        <v>5</v>
      </c>
      <c r="Y12">
        <v>2</v>
      </c>
      <c r="Z12">
        <v>4</v>
      </c>
      <c r="AA12" s="47" t="s">
        <v>133</v>
      </c>
      <c r="AB12" s="47" t="s">
        <v>134</v>
      </c>
    </row>
    <row r="13" spans="1:28" x14ac:dyDescent="0.3">
      <c r="A13">
        <v>17</v>
      </c>
      <c r="B13">
        <v>1</v>
      </c>
      <c r="C13" t="s">
        <v>40</v>
      </c>
      <c r="D13">
        <v>1</v>
      </c>
      <c r="E13" t="s">
        <v>54</v>
      </c>
      <c r="F13">
        <v>26</v>
      </c>
      <c r="G13">
        <v>4</v>
      </c>
      <c r="H13">
        <v>0</v>
      </c>
      <c r="I13">
        <v>4</v>
      </c>
      <c r="J13">
        <v>1</v>
      </c>
      <c r="K13">
        <v>1</v>
      </c>
      <c r="L13">
        <v>4</v>
      </c>
      <c r="M13">
        <v>5</v>
      </c>
      <c r="N13">
        <v>4</v>
      </c>
      <c r="O13">
        <v>3</v>
      </c>
      <c r="P13">
        <v>5</v>
      </c>
      <c r="Q13">
        <v>4</v>
      </c>
      <c r="R13">
        <v>5</v>
      </c>
      <c r="S13">
        <v>4</v>
      </c>
      <c r="T13">
        <v>3</v>
      </c>
      <c r="U13">
        <v>4</v>
      </c>
      <c r="V13">
        <v>5</v>
      </c>
      <c r="W13">
        <v>2</v>
      </c>
      <c r="X13">
        <v>4</v>
      </c>
      <c r="Y13">
        <v>2</v>
      </c>
      <c r="Z13">
        <v>2</v>
      </c>
      <c r="AA13" s="47" t="s">
        <v>135</v>
      </c>
      <c r="AB13" s="47" t="s">
        <v>136</v>
      </c>
    </row>
    <row r="14" spans="1:28" x14ac:dyDescent="0.3">
      <c r="A14">
        <v>18</v>
      </c>
      <c r="B14">
        <v>1</v>
      </c>
      <c r="C14" t="s">
        <v>52</v>
      </c>
      <c r="D14">
        <v>2</v>
      </c>
      <c r="E14" t="s">
        <v>45</v>
      </c>
      <c r="F14">
        <v>33</v>
      </c>
      <c r="G14">
        <v>15</v>
      </c>
      <c r="H14">
        <v>9</v>
      </c>
      <c r="I14">
        <v>6</v>
      </c>
      <c r="J14">
        <v>0</v>
      </c>
      <c r="K14">
        <v>3</v>
      </c>
      <c r="L14">
        <v>1</v>
      </c>
      <c r="M14">
        <v>4</v>
      </c>
      <c r="N14">
        <v>4</v>
      </c>
      <c r="O14">
        <v>4</v>
      </c>
      <c r="P14">
        <v>4</v>
      </c>
      <c r="Q14">
        <v>5</v>
      </c>
      <c r="R14">
        <v>5</v>
      </c>
      <c r="S14">
        <v>3</v>
      </c>
      <c r="T14">
        <v>3</v>
      </c>
      <c r="U14">
        <v>4</v>
      </c>
      <c r="V14">
        <v>4</v>
      </c>
      <c r="W14">
        <v>2</v>
      </c>
      <c r="X14">
        <v>2</v>
      </c>
      <c r="Y14">
        <v>3</v>
      </c>
      <c r="Z14">
        <v>2</v>
      </c>
      <c r="AA14" s="47" t="s">
        <v>137</v>
      </c>
      <c r="AB14" s="47" t="s">
        <v>138</v>
      </c>
    </row>
    <row r="15" spans="1:28" x14ac:dyDescent="0.3">
      <c r="A15">
        <v>19</v>
      </c>
      <c r="B15">
        <v>2</v>
      </c>
      <c r="C15" t="s">
        <v>52</v>
      </c>
      <c r="D15">
        <v>1</v>
      </c>
      <c r="E15" t="s">
        <v>45</v>
      </c>
      <c r="F15">
        <v>46</v>
      </c>
      <c r="G15">
        <v>30</v>
      </c>
      <c r="H15">
        <v>10</v>
      </c>
      <c r="I15">
        <v>20</v>
      </c>
      <c r="J15">
        <v>0</v>
      </c>
      <c r="K15">
        <v>5</v>
      </c>
      <c r="L15">
        <v>1</v>
      </c>
      <c r="M15">
        <v>5</v>
      </c>
      <c r="N15">
        <v>5</v>
      </c>
      <c r="O15">
        <v>5</v>
      </c>
      <c r="P15">
        <v>5</v>
      </c>
      <c r="Q15">
        <v>5</v>
      </c>
      <c r="R15">
        <v>5</v>
      </c>
      <c r="S15">
        <v>5</v>
      </c>
      <c r="T15">
        <v>5</v>
      </c>
      <c r="U15">
        <v>2</v>
      </c>
      <c r="V15">
        <v>4</v>
      </c>
      <c r="W15">
        <v>1</v>
      </c>
      <c r="X15">
        <v>5</v>
      </c>
      <c r="Y15">
        <v>2</v>
      </c>
      <c r="Z15">
        <v>2</v>
      </c>
      <c r="AA15" s="47" t="s">
        <v>139</v>
      </c>
      <c r="AB15" s="47" t="s">
        <v>140</v>
      </c>
    </row>
    <row r="16" spans="1:28" x14ac:dyDescent="0.3">
      <c r="A16">
        <v>20</v>
      </c>
      <c r="B16">
        <v>1</v>
      </c>
      <c r="C16" t="s">
        <v>40</v>
      </c>
      <c r="D16">
        <v>1</v>
      </c>
      <c r="E16" t="s">
        <v>45</v>
      </c>
      <c r="F16">
        <v>58</v>
      </c>
      <c r="G16">
        <v>39</v>
      </c>
      <c r="H16">
        <v>35</v>
      </c>
      <c r="I16">
        <v>4</v>
      </c>
      <c r="J16">
        <v>0</v>
      </c>
      <c r="K16">
        <v>4</v>
      </c>
      <c r="L16">
        <v>1</v>
      </c>
      <c r="M16">
        <v>5</v>
      </c>
      <c r="N16">
        <v>5</v>
      </c>
      <c r="O16">
        <v>5</v>
      </c>
      <c r="P16">
        <v>5</v>
      </c>
      <c r="Q16">
        <v>5</v>
      </c>
      <c r="R16">
        <v>5</v>
      </c>
      <c r="S16">
        <v>5</v>
      </c>
      <c r="T16">
        <v>4</v>
      </c>
      <c r="U16">
        <v>1</v>
      </c>
      <c r="V16">
        <v>4</v>
      </c>
      <c r="W16">
        <v>1</v>
      </c>
      <c r="X16">
        <v>4</v>
      </c>
      <c r="Y16">
        <v>2</v>
      </c>
      <c r="Z16">
        <v>2</v>
      </c>
      <c r="AA16" s="47" t="s">
        <v>141</v>
      </c>
      <c r="AB16" s="47" t="s">
        <v>142</v>
      </c>
    </row>
    <row r="17" spans="1:29" x14ac:dyDescent="0.3">
      <c r="A17">
        <v>21</v>
      </c>
      <c r="B17">
        <v>2</v>
      </c>
      <c r="C17" t="s">
        <v>52</v>
      </c>
      <c r="D17">
        <v>2</v>
      </c>
      <c r="E17" t="s">
        <v>45</v>
      </c>
      <c r="F17">
        <v>34</v>
      </c>
      <c r="G17">
        <v>22</v>
      </c>
      <c r="H17">
        <v>10</v>
      </c>
      <c r="I17">
        <v>12</v>
      </c>
      <c r="J17">
        <v>0</v>
      </c>
      <c r="K17">
        <v>5</v>
      </c>
      <c r="L17">
        <v>2</v>
      </c>
      <c r="M17">
        <v>4</v>
      </c>
      <c r="N17">
        <v>5</v>
      </c>
      <c r="O17">
        <v>5</v>
      </c>
      <c r="P17">
        <v>5</v>
      </c>
      <c r="Q17">
        <v>5</v>
      </c>
      <c r="R17">
        <v>5</v>
      </c>
      <c r="S17">
        <v>5</v>
      </c>
      <c r="T17">
        <v>5</v>
      </c>
      <c r="U17">
        <v>3</v>
      </c>
      <c r="V17">
        <v>5</v>
      </c>
      <c r="W17">
        <v>2</v>
      </c>
      <c r="X17">
        <v>4</v>
      </c>
      <c r="Y17">
        <v>1</v>
      </c>
      <c r="Z17">
        <v>1</v>
      </c>
      <c r="AA17" s="47" t="s">
        <v>143</v>
      </c>
      <c r="AB17" s="47" t="s">
        <v>144</v>
      </c>
    </row>
    <row r="18" spans="1:29" x14ac:dyDescent="0.3">
      <c r="A18">
        <v>23</v>
      </c>
      <c r="B18">
        <v>2</v>
      </c>
      <c r="C18" t="s">
        <v>52</v>
      </c>
      <c r="D18">
        <v>2</v>
      </c>
      <c r="E18" t="s">
        <v>45</v>
      </c>
      <c r="F18">
        <v>22</v>
      </c>
      <c r="G18">
        <v>1.5</v>
      </c>
      <c r="H18">
        <v>1</v>
      </c>
      <c r="I18">
        <v>0.5</v>
      </c>
      <c r="J18">
        <v>0</v>
      </c>
      <c r="K18">
        <v>4</v>
      </c>
      <c r="L18">
        <v>2</v>
      </c>
      <c r="M18">
        <v>4</v>
      </c>
      <c r="N18">
        <v>4</v>
      </c>
      <c r="O18">
        <v>3</v>
      </c>
      <c r="P18">
        <v>4</v>
      </c>
      <c r="Q18">
        <v>5</v>
      </c>
      <c r="R18">
        <v>5</v>
      </c>
      <c r="S18">
        <v>4</v>
      </c>
      <c r="T18">
        <v>3</v>
      </c>
      <c r="U18">
        <v>2</v>
      </c>
      <c r="V18">
        <v>4</v>
      </c>
      <c r="W18">
        <v>1</v>
      </c>
      <c r="X18">
        <v>4</v>
      </c>
      <c r="Y18">
        <v>2</v>
      </c>
      <c r="Z18">
        <v>2</v>
      </c>
      <c r="AA18" s="47" t="s">
        <v>145</v>
      </c>
      <c r="AB18" s="47" t="s">
        <v>146</v>
      </c>
    </row>
    <row r="19" spans="1:29" x14ac:dyDescent="0.3">
      <c r="A19">
        <v>24</v>
      </c>
      <c r="B19">
        <v>1</v>
      </c>
      <c r="C19" t="s">
        <v>40</v>
      </c>
      <c r="D19">
        <v>1</v>
      </c>
      <c r="E19" t="s">
        <v>45</v>
      </c>
      <c r="F19">
        <v>37</v>
      </c>
      <c r="G19">
        <v>12</v>
      </c>
      <c r="H19">
        <v>5</v>
      </c>
      <c r="I19">
        <v>7</v>
      </c>
      <c r="J19">
        <v>0</v>
      </c>
      <c r="K19">
        <v>5</v>
      </c>
      <c r="L19">
        <v>1</v>
      </c>
      <c r="M19">
        <v>5</v>
      </c>
      <c r="N19">
        <v>5</v>
      </c>
      <c r="O19">
        <v>5</v>
      </c>
      <c r="P19">
        <v>5</v>
      </c>
      <c r="Q19">
        <v>5</v>
      </c>
      <c r="R19">
        <v>5</v>
      </c>
      <c r="S19">
        <v>5</v>
      </c>
      <c r="T19">
        <v>5</v>
      </c>
      <c r="U19">
        <v>3</v>
      </c>
      <c r="V19">
        <v>4</v>
      </c>
      <c r="W19">
        <v>1</v>
      </c>
      <c r="X19">
        <v>5</v>
      </c>
      <c r="Y19">
        <v>2</v>
      </c>
      <c r="Z19">
        <v>2</v>
      </c>
      <c r="AA19" s="47" t="s">
        <v>147</v>
      </c>
      <c r="AB19" s="47" t="s">
        <v>148</v>
      </c>
    </row>
    <row r="20" spans="1:29" x14ac:dyDescent="0.3">
      <c r="A20" t="s">
        <v>149</v>
      </c>
      <c r="H20" s="48">
        <f>SUBTOTAL(101,Table1[career_experience])</f>
        <v>10.833333333333334</v>
      </c>
      <c r="K20" s="48">
        <f>SUBTOTAL(101,Table1[q1])</f>
        <v>4.166666666666667</v>
      </c>
      <c r="L20" s="48">
        <f>SUBTOTAL(101,Table1[q2])</f>
        <v>1.7222222222222223</v>
      </c>
      <c r="M20" s="48">
        <f>SUBTOTAL(101,Table1[q3])</f>
        <v>4.333333333333333</v>
      </c>
      <c r="N20" s="48">
        <f>SUBTOTAL(101,Table1[q4])</f>
        <v>4.5</v>
      </c>
      <c r="O20" s="48">
        <f>SUBTOTAL(101,Table1[q5])</f>
        <v>4.2777777777777777</v>
      </c>
      <c r="P20" s="48">
        <f>SUBTOTAL(101,Table1[q6])</f>
        <v>4.666666666666667</v>
      </c>
      <c r="Q20" s="48">
        <f>SUBTOTAL(101,Table1[q7])</f>
        <v>4.9444444444444446</v>
      </c>
      <c r="R20" s="48">
        <f>SUBTOTAL(101,Table1[q8])</f>
        <v>4.9444444444444446</v>
      </c>
      <c r="S20" s="48">
        <f>SUBTOTAL(101,Table1[q9])</f>
        <v>4.4444444444444446</v>
      </c>
      <c r="T20" s="48">
        <f>SUBTOTAL(101,Table1[q10])</f>
        <v>4</v>
      </c>
      <c r="U20" s="48">
        <f>SUBTOTAL(101,Table1[q11])</f>
        <v>2.9444444444444446</v>
      </c>
      <c r="V20" s="48">
        <f>SUBTOTAL(101,Table1[q12])</f>
        <v>4.2777777777777777</v>
      </c>
      <c r="W20" s="48">
        <f>SUBTOTAL(101,Table1[q13])</f>
        <v>2.1111111111111112</v>
      </c>
      <c r="X20" s="48">
        <f>SUBTOTAL(101,Table1[q14])</f>
        <v>3.7777777777777777</v>
      </c>
      <c r="Y20" s="48">
        <f>SUBTOTAL(101,Table1[q15])</f>
        <v>2.2222222222222223</v>
      </c>
      <c r="Z20" s="48">
        <f>SUBTOTAL(101,Table1[q16])</f>
        <v>2.2222222222222223</v>
      </c>
    </row>
    <row r="21" spans="1:29" x14ac:dyDescent="0.3">
      <c r="AA21" t="s">
        <v>150</v>
      </c>
      <c r="AB21" t="s">
        <v>151</v>
      </c>
    </row>
    <row r="22" spans="1:29" x14ac:dyDescent="0.3">
      <c r="A22" t="s">
        <v>152</v>
      </c>
      <c r="L22" s="48">
        <f>5-Table1[[#Totals],[q2]]</f>
        <v>3.2777777777777777</v>
      </c>
      <c r="M22" s="48">
        <f>Table1[[#Totals],[q3]]</f>
        <v>4.333333333333333</v>
      </c>
      <c r="N22" s="48">
        <f>Table1[[#Totals],[q4]]</f>
        <v>4.5</v>
      </c>
      <c r="O22" s="48"/>
      <c r="P22" s="48">
        <f>Table1[[#Totals],[q6]]</f>
        <v>4.666666666666667</v>
      </c>
      <c r="Q22" s="48">
        <f>Table1[[#Totals],[q7]]</f>
        <v>4.9444444444444446</v>
      </c>
      <c r="R22" s="48">
        <f>Table1[[#Totals],[q8]]</f>
        <v>4.9444444444444446</v>
      </c>
      <c r="S22" s="48">
        <f>Table1[[#Totals],[q9]]</f>
        <v>4.4444444444444446</v>
      </c>
      <c r="T22" s="48">
        <f>Table1[[#Totals],[q10]]</f>
        <v>4</v>
      </c>
      <c r="U22" s="48">
        <f>5-Table1[[#Totals],[q11]]</f>
        <v>2.0555555555555554</v>
      </c>
      <c r="V22" s="48"/>
      <c r="W22" s="48"/>
      <c r="X22" s="48"/>
      <c r="Y22" s="48">
        <v>2.2999999999999998</v>
      </c>
      <c r="Z22" s="48">
        <v>2.2000000000000002</v>
      </c>
      <c r="AA22" s="48">
        <f>SUM(L22:Z22)</f>
        <v>41.666666666666664</v>
      </c>
      <c r="AB22" s="48">
        <f>AVERAGE(L22:Z22)</f>
        <v>3.7878787878787876</v>
      </c>
      <c r="AC22">
        <f>STDEV(L22:T22)</f>
        <v>0.54756153367175964</v>
      </c>
    </row>
    <row r="24" spans="1:29" x14ac:dyDescent="0.3">
      <c r="AA24" s="49"/>
    </row>
    <row r="26" spans="1:29" x14ac:dyDescent="0.3">
      <c r="K26" t="s">
        <v>182</v>
      </c>
    </row>
    <row r="27" spans="1:29" x14ac:dyDescent="0.3">
      <c r="K27" t="s">
        <v>183</v>
      </c>
    </row>
    <row r="28" spans="1:29" x14ac:dyDescent="0.3">
      <c r="K28" t="s">
        <v>184</v>
      </c>
    </row>
    <row r="29" spans="1:29" x14ac:dyDescent="0.3">
      <c r="K29" t="s">
        <v>185</v>
      </c>
    </row>
    <row r="30" spans="1:29" x14ac:dyDescent="0.3">
      <c r="K30" t="s">
        <v>186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2FD0B-03D9-445E-906D-2DF427BB1FF3}">
  <dimension ref="A1:D52"/>
  <sheetViews>
    <sheetView topLeftCell="A11" workbookViewId="0">
      <selection activeCell="D24" sqref="D24"/>
    </sheetView>
  </sheetViews>
  <sheetFormatPr defaultRowHeight="14.4" x14ac:dyDescent="0.3"/>
  <cols>
    <col min="1" max="1" width="26.6640625" bestFit="1" customWidth="1"/>
    <col min="2" max="2" width="26.6640625" customWidth="1"/>
    <col min="3" max="3" width="14.109375" style="2" bestFit="1" customWidth="1"/>
    <col min="4" max="4" width="102.44140625" bestFit="1" customWidth="1"/>
    <col min="5" max="5" width="66.21875" customWidth="1"/>
  </cols>
  <sheetData>
    <row r="1" spans="1:4" x14ac:dyDescent="0.3">
      <c r="A1" s="51" t="s">
        <v>59</v>
      </c>
      <c r="B1" s="51" t="s">
        <v>60</v>
      </c>
      <c r="C1" s="52" t="s">
        <v>61</v>
      </c>
      <c r="D1" s="51" t="s">
        <v>191</v>
      </c>
    </row>
    <row r="2" spans="1:4" x14ac:dyDescent="0.3">
      <c r="A2" t="s">
        <v>194</v>
      </c>
      <c r="B2" t="s">
        <v>180</v>
      </c>
      <c r="C2" s="2" t="s">
        <v>159</v>
      </c>
      <c r="D2" t="s">
        <v>198</v>
      </c>
    </row>
    <row r="3" spans="1:4" x14ac:dyDescent="0.3">
      <c r="A3" t="s">
        <v>195</v>
      </c>
      <c r="B3" t="s">
        <v>180</v>
      </c>
      <c r="C3"/>
      <c r="D3" t="s">
        <v>199</v>
      </c>
    </row>
    <row r="4" spans="1:4" x14ac:dyDescent="0.3">
      <c r="A4" s="2" t="s">
        <v>196</v>
      </c>
      <c r="B4" t="s">
        <v>180</v>
      </c>
      <c r="C4" s="59" t="s">
        <v>107</v>
      </c>
      <c r="D4" t="s">
        <v>193</v>
      </c>
    </row>
    <row r="5" spans="1:4" x14ac:dyDescent="0.3">
      <c r="A5" t="s">
        <v>197</v>
      </c>
      <c r="B5" t="s">
        <v>155</v>
      </c>
      <c r="C5"/>
      <c r="D5" t="s">
        <v>200</v>
      </c>
    </row>
    <row r="6" spans="1:4" x14ac:dyDescent="0.3">
      <c r="A6" t="s">
        <v>0</v>
      </c>
      <c r="B6" t="s">
        <v>62</v>
      </c>
      <c r="C6" s="2" t="s">
        <v>63</v>
      </c>
      <c r="D6" t="s">
        <v>109</v>
      </c>
    </row>
    <row r="7" spans="1:4" x14ac:dyDescent="0.3">
      <c r="A7" t="s">
        <v>1</v>
      </c>
      <c r="B7" t="s">
        <v>62</v>
      </c>
      <c r="C7" s="2" t="s">
        <v>64</v>
      </c>
      <c r="D7" t="s">
        <v>65</v>
      </c>
    </row>
    <row r="8" spans="1:4" x14ac:dyDescent="0.3">
      <c r="A8" t="s">
        <v>2</v>
      </c>
      <c r="B8" t="s">
        <v>66</v>
      </c>
      <c r="C8" s="2" t="s">
        <v>67</v>
      </c>
      <c r="D8" t="s">
        <v>105</v>
      </c>
    </row>
    <row r="9" spans="1:4" x14ac:dyDescent="0.3">
      <c r="A9" t="s">
        <v>3</v>
      </c>
      <c r="B9" t="s">
        <v>62</v>
      </c>
      <c r="C9" s="2" t="s">
        <v>64</v>
      </c>
      <c r="D9" t="s">
        <v>106</v>
      </c>
    </row>
    <row r="10" spans="1:4" x14ac:dyDescent="0.3">
      <c r="A10" t="s">
        <v>4</v>
      </c>
      <c r="B10" t="s">
        <v>62</v>
      </c>
      <c r="C10" s="2" t="s">
        <v>107</v>
      </c>
      <c r="D10" t="s">
        <v>108</v>
      </c>
    </row>
    <row r="11" spans="1:4" x14ac:dyDescent="0.3">
      <c r="A11" t="s">
        <v>5</v>
      </c>
      <c r="B11" t="s">
        <v>66</v>
      </c>
      <c r="C11" s="2" t="s">
        <v>153</v>
      </c>
      <c r="D11" t="s">
        <v>154</v>
      </c>
    </row>
    <row r="12" spans="1:4" x14ac:dyDescent="0.3">
      <c r="A12" t="s">
        <v>6</v>
      </c>
      <c r="B12" t="s">
        <v>155</v>
      </c>
      <c r="C12" s="2" t="s">
        <v>157</v>
      </c>
      <c r="D12" t="s">
        <v>158</v>
      </c>
    </row>
    <row r="13" spans="1:4" x14ac:dyDescent="0.3">
      <c r="A13" t="s">
        <v>7</v>
      </c>
      <c r="B13" t="s">
        <v>156</v>
      </c>
      <c r="C13" s="2" t="s">
        <v>159</v>
      </c>
    </row>
    <row r="14" spans="1:4" x14ac:dyDescent="0.3">
      <c r="A14" t="s">
        <v>8</v>
      </c>
      <c r="B14" t="s">
        <v>66</v>
      </c>
      <c r="C14" s="2" t="s">
        <v>160</v>
      </c>
      <c r="D14" t="s">
        <v>161</v>
      </c>
    </row>
    <row r="15" spans="1:4" x14ac:dyDescent="0.3">
      <c r="A15" t="s">
        <v>9</v>
      </c>
      <c r="B15" t="s">
        <v>62</v>
      </c>
      <c r="C15" s="2" t="s">
        <v>159</v>
      </c>
      <c r="D15" t="s">
        <v>162</v>
      </c>
    </row>
    <row r="16" spans="1:4" x14ac:dyDescent="0.3">
      <c r="A16" t="s">
        <v>10</v>
      </c>
      <c r="B16" t="s">
        <v>62</v>
      </c>
      <c r="C16" s="2" t="s">
        <v>159</v>
      </c>
      <c r="D16" t="s">
        <v>163</v>
      </c>
    </row>
    <row r="17" spans="1:4" x14ac:dyDescent="0.3">
      <c r="A17" t="s">
        <v>11</v>
      </c>
      <c r="B17" t="s">
        <v>62</v>
      </c>
      <c r="C17" s="2" t="s">
        <v>159</v>
      </c>
      <c r="D17" t="s">
        <v>164</v>
      </c>
    </row>
    <row r="18" spans="1:4" x14ac:dyDescent="0.3">
      <c r="A18" t="s">
        <v>12</v>
      </c>
      <c r="B18" t="s">
        <v>62</v>
      </c>
      <c r="C18" s="2" t="s">
        <v>159</v>
      </c>
      <c r="D18" t="s">
        <v>165</v>
      </c>
    </row>
    <row r="19" spans="1:4" x14ac:dyDescent="0.3">
      <c r="A19" t="s">
        <v>13</v>
      </c>
      <c r="B19" t="s">
        <v>62</v>
      </c>
      <c r="C19" s="2" t="s">
        <v>159</v>
      </c>
      <c r="D19" t="s">
        <v>166</v>
      </c>
    </row>
    <row r="20" spans="1:4" x14ac:dyDescent="0.3">
      <c r="A20" t="s">
        <v>14</v>
      </c>
      <c r="B20" t="s">
        <v>66</v>
      </c>
      <c r="C20" s="2" t="s">
        <v>167</v>
      </c>
      <c r="D20" t="s">
        <v>168</v>
      </c>
    </row>
    <row r="21" spans="1:4" x14ac:dyDescent="0.3">
      <c r="A21" t="s">
        <v>15</v>
      </c>
      <c r="B21" t="s">
        <v>62</v>
      </c>
      <c r="C21" s="2" t="s">
        <v>169</v>
      </c>
      <c r="D21" t="s">
        <v>170</v>
      </c>
    </row>
    <row r="22" spans="1:4" x14ac:dyDescent="0.3">
      <c r="A22" t="s">
        <v>16</v>
      </c>
      <c r="B22" t="s">
        <v>66</v>
      </c>
      <c r="C22" s="2" t="s">
        <v>160</v>
      </c>
      <c r="D22" t="s">
        <v>177</v>
      </c>
    </row>
    <row r="23" spans="1:4" x14ac:dyDescent="0.3">
      <c r="A23" t="s">
        <v>17</v>
      </c>
      <c r="B23" t="s">
        <v>66</v>
      </c>
      <c r="C23" s="2" t="s">
        <v>44</v>
      </c>
      <c r="D23" t="s">
        <v>172</v>
      </c>
    </row>
    <row r="24" spans="1:4" x14ac:dyDescent="0.3">
      <c r="A24" t="s">
        <v>18</v>
      </c>
      <c r="B24" t="s">
        <v>62</v>
      </c>
      <c r="C24" s="2" t="s">
        <v>173</v>
      </c>
      <c r="D24" t="s">
        <v>174</v>
      </c>
    </row>
    <row r="25" spans="1:4" x14ac:dyDescent="0.3">
      <c r="A25" t="s">
        <v>19</v>
      </c>
      <c r="B25" t="s">
        <v>66</v>
      </c>
      <c r="C25" s="2" t="s">
        <v>175</v>
      </c>
    </row>
    <row r="26" spans="1:4" x14ac:dyDescent="0.3">
      <c r="A26" t="s">
        <v>20</v>
      </c>
      <c r="B26" t="s">
        <v>62</v>
      </c>
      <c r="C26" s="2" t="s">
        <v>159</v>
      </c>
    </row>
    <row r="27" spans="1:4" x14ac:dyDescent="0.3">
      <c r="A27" t="s">
        <v>21</v>
      </c>
      <c r="B27" t="s">
        <v>62</v>
      </c>
      <c r="C27" s="2" t="s">
        <v>157</v>
      </c>
      <c r="D27" t="s">
        <v>176</v>
      </c>
    </row>
    <row r="28" spans="1:4" x14ac:dyDescent="0.3">
      <c r="A28" t="s">
        <v>22</v>
      </c>
      <c r="B28" t="s">
        <v>62</v>
      </c>
      <c r="C28" s="2" t="s">
        <v>157</v>
      </c>
      <c r="D28" t="s">
        <v>178</v>
      </c>
    </row>
    <row r="29" spans="1:4" x14ac:dyDescent="0.3">
      <c r="A29" t="s">
        <v>23</v>
      </c>
      <c r="B29" t="s">
        <v>62</v>
      </c>
      <c r="C29" s="2" t="s">
        <v>157</v>
      </c>
      <c r="D29" t="s">
        <v>179</v>
      </c>
    </row>
    <row r="30" spans="1:4" x14ac:dyDescent="0.3">
      <c r="A30" t="s">
        <v>24</v>
      </c>
      <c r="B30" t="s">
        <v>62</v>
      </c>
      <c r="C30" s="2" t="s">
        <v>159</v>
      </c>
      <c r="D30" t="s">
        <v>171</v>
      </c>
    </row>
    <row r="31" spans="1:4" x14ac:dyDescent="0.3">
      <c r="A31" t="s">
        <v>25</v>
      </c>
      <c r="B31" t="s">
        <v>180</v>
      </c>
      <c r="C31" s="2" t="s">
        <v>181</v>
      </c>
      <c r="D31" t="s">
        <v>187</v>
      </c>
    </row>
    <row r="32" spans="1:4" x14ac:dyDescent="0.3">
      <c r="A32" t="s">
        <v>26</v>
      </c>
      <c r="B32" t="s">
        <v>180</v>
      </c>
      <c r="C32" s="2" t="s">
        <v>181</v>
      </c>
      <c r="D32" t="s">
        <v>187</v>
      </c>
    </row>
    <row r="33" spans="1:4" x14ac:dyDescent="0.3">
      <c r="A33" t="s">
        <v>27</v>
      </c>
      <c r="B33" t="s">
        <v>180</v>
      </c>
      <c r="C33" s="2" t="s">
        <v>181</v>
      </c>
      <c r="D33" t="s">
        <v>187</v>
      </c>
    </row>
    <row r="34" spans="1:4" x14ac:dyDescent="0.3">
      <c r="A34" t="s">
        <v>28</v>
      </c>
      <c r="B34" t="s">
        <v>180</v>
      </c>
      <c r="C34" s="2" t="s">
        <v>181</v>
      </c>
      <c r="D34" t="s">
        <v>187</v>
      </c>
    </row>
    <row r="35" spans="1:4" x14ac:dyDescent="0.3">
      <c r="A35" t="s">
        <v>110</v>
      </c>
      <c r="B35" t="s">
        <v>180</v>
      </c>
      <c r="C35" s="2" t="s">
        <v>181</v>
      </c>
      <c r="D35" t="s">
        <v>187</v>
      </c>
    </row>
    <row r="36" spans="1:4" x14ac:dyDescent="0.3">
      <c r="A36" t="s">
        <v>29</v>
      </c>
      <c r="B36" t="s">
        <v>180</v>
      </c>
      <c r="C36" s="2" t="s">
        <v>181</v>
      </c>
      <c r="D36" t="s">
        <v>187</v>
      </c>
    </row>
    <row r="37" spans="1:4" x14ac:dyDescent="0.3">
      <c r="A37" t="s">
        <v>30</v>
      </c>
      <c r="B37" t="s">
        <v>180</v>
      </c>
      <c r="C37" s="2" t="s">
        <v>181</v>
      </c>
      <c r="D37" t="s">
        <v>187</v>
      </c>
    </row>
    <row r="38" spans="1:4" x14ac:dyDescent="0.3">
      <c r="A38" t="s">
        <v>31</v>
      </c>
      <c r="B38" t="s">
        <v>180</v>
      </c>
      <c r="C38" s="2" t="s">
        <v>181</v>
      </c>
      <c r="D38" t="s">
        <v>187</v>
      </c>
    </row>
    <row r="39" spans="1:4" x14ac:dyDescent="0.3">
      <c r="A39" t="s">
        <v>32</v>
      </c>
      <c r="B39" t="s">
        <v>180</v>
      </c>
      <c r="C39" s="2" t="s">
        <v>181</v>
      </c>
      <c r="D39" t="s">
        <v>187</v>
      </c>
    </row>
    <row r="40" spans="1:4" x14ac:dyDescent="0.3">
      <c r="A40" t="s">
        <v>33</v>
      </c>
      <c r="B40" t="s">
        <v>180</v>
      </c>
      <c r="C40" s="2" t="s">
        <v>181</v>
      </c>
      <c r="D40" t="s">
        <v>187</v>
      </c>
    </row>
    <row r="41" spans="1:4" x14ac:dyDescent="0.3">
      <c r="A41" t="s">
        <v>34</v>
      </c>
      <c r="B41" t="s">
        <v>180</v>
      </c>
      <c r="C41" s="2" t="s">
        <v>181</v>
      </c>
      <c r="D41" t="s">
        <v>187</v>
      </c>
    </row>
    <row r="42" spans="1:4" x14ac:dyDescent="0.3">
      <c r="A42" t="s">
        <v>35</v>
      </c>
      <c r="B42" t="s">
        <v>180</v>
      </c>
      <c r="C42" s="2" t="s">
        <v>181</v>
      </c>
      <c r="D42" t="s">
        <v>187</v>
      </c>
    </row>
    <row r="43" spans="1:4" x14ac:dyDescent="0.3">
      <c r="A43" t="s">
        <v>36</v>
      </c>
      <c r="B43" t="s">
        <v>180</v>
      </c>
      <c r="C43" s="2" t="s">
        <v>181</v>
      </c>
      <c r="D43" t="s">
        <v>187</v>
      </c>
    </row>
    <row r="44" spans="1:4" x14ac:dyDescent="0.3">
      <c r="A44" t="s">
        <v>37</v>
      </c>
      <c r="B44" t="s">
        <v>180</v>
      </c>
      <c r="C44" s="2" t="s">
        <v>181</v>
      </c>
      <c r="D44" t="s">
        <v>187</v>
      </c>
    </row>
    <row r="45" spans="1:4" x14ac:dyDescent="0.3">
      <c r="A45" t="s">
        <v>38</v>
      </c>
      <c r="B45" t="s">
        <v>180</v>
      </c>
      <c r="C45" s="2" t="s">
        <v>181</v>
      </c>
      <c r="D45" t="s">
        <v>187</v>
      </c>
    </row>
    <row r="46" spans="1:4" x14ac:dyDescent="0.3">
      <c r="A46" t="s">
        <v>39</v>
      </c>
      <c r="B46" t="s">
        <v>180</v>
      </c>
      <c r="C46" s="2" t="s">
        <v>181</v>
      </c>
      <c r="D46" t="s">
        <v>187</v>
      </c>
    </row>
    <row r="47" spans="1:4" x14ac:dyDescent="0.3">
      <c r="A47" t="s">
        <v>111</v>
      </c>
      <c r="B47" t="s">
        <v>66</v>
      </c>
      <c r="C47" s="2" t="s">
        <v>188</v>
      </c>
      <c r="D47" t="s">
        <v>190</v>
      </c>
    </row>
    <row r="48" spans="1:4" x14ac:dyDescent="0.3">
      <c r="A48" t="s">
        <v>112</v>
      </c>
      <c r="B48" t="s">
        <v>66</v>
      </c>
      <c r="C48" s="2" t="s">
        <v>188</v>
      </c>
      <c r="D48" t="s">
        <v>190</v>
      </c>
    </row>
    <row r="49" spans="1:4" x14ac:dyDescent="0.3">
      <c r="A49" t="s">
        <v>222</v>
      </c>
      <c r="B49" t="s">
        <v>62</v>
      </c>
      <c r="C49" s="2" t="s">
        <v>157</v>
      </c>
      <c r="D49" t="s">
        <v>224</v>
      </c>
    </row>
    <row r="50" spans="1:4" x14ac:dyDescent="0.3">
      <c r="A50" t="s">
        <v>223</v>
      </c>
      <c r="B50" t="s">
        <v>62</v>
      </c>
      <c r="C50" s="2" t="s">
        <v>157</v>
      </c>
      <c r="D50" t="s">
        <v>225</v>
      </c>
    </row>
    <row r="51" spans="1:4" x14ac:dyDescent="0.3">
      <c r="A51" t="s">
        <v>211</v>
      </c>
      <c r="B51" t="s">
        <v>62</v>
      </c>
      <c r="C51" t="s">
        <v>159</v>
      </c>
      <c r="D51" t="s">
        <v>226</v>
      </c>
    </row>
    <row r="52" spans="1:4" x14ac:dyDescent="0.3">
      <c r="A52" t="s">
        <v>212</v>
      </c>
      <c r="B52" t="s">
        <v>62</v>
      </c>
      <c r="C52" t="s">
        <v>159</v>
      </c>
      <c r="D52" t="s">
        <v>227</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Consolidated Trial Data</vt:lpstr>
      <vt:lpstr>experiment sequence</vt:lpstr>
      <vt:lpstr>demographic summary</vt:lpstr>
      <vt:lpstr>survey summary</vt:lpstr>
      <vt:lpstr>field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Slater</cp:lastModifiedBy>
  <dcterms:created xsi:type="dcterms:W3CDTF">2022-09-09T12:51:02Z</dcterms:created>
  <dcterms:modified xsi:type="dcterms:W3CDTF">2022-10-17T16:02:15Z</dcterms:modified>
</cp:coreProperties>
</file>