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8" windowWidth="14808" windowHeight="8016" activeTab="4"/>
  </bookViews>
  <sheets>
    <sheet name="Data" sheetId="1" r:id="rId1"/>
    <sheet name="Perrier Reg" sheetId="8" r:id="rId2"/>
    <sheet name="Perrier Reg Benzene" sheetId="10" r:id="rId3"/>
    <sheet name="Nestle Reg" sheetId="9" r:id="rId4"/>
    <sheet name="Perrier WACC" sheetId="6" r:id="rId5"/>
    <sheet name="Nestle WACC" sheetId="7" r:id="rId6"/>
  </sheets>
  <calcPr calcId="144525"/>
</workbook>
</file>

<file path=xl/calcChain.xml><?xml version="1.0" encoding="utf-8"?>
<calcChain xmlns="http://schemas.openxmlformats.org/spreadsheetml/2006/main">
  <c r="G14" i="6" l="1"/>
  <c r="F16" i="6" s="1"/>
  <c r="F6" i="6"/>
  <c r="F15" i="6" l="1"/>
  <c r="F17" i="6" s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3" i="1"/>
  <c r="E3" i="1"/>
  <c r="J49" i="1" l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3" i="1"/>
  <c r="B16" i="7"/>
  <c r="B15" i="7"/>
  <c r="C14" i="7"/>
  <c r="B6" i="7"/>
  <c r="B17" i="7" s="1"/>
  <c r="B16" i="6"/>
  <c r="B15" i="6"/>
  <c r="C14" i="6"/>
  <c r="B6" i="6"/>
  <c r="B17" i="6" s="1"/>
</calcChain>
</file>

<file path=xl/sharedStrings.xml><?xml version="1.0" encoding="utf-8"?>
<sst xmlns="http://schemas.openxmlformats.org/spreadsheetml/2006/main" count="189" uniqueCount="69">
  <si>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</si>
  <si>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</si>
  <si>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</si>
  <si>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</si>
  <si>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</si>
  <si>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</si>
  <si>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</si>
  <si>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</si>
  <si>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</si>
  <si>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</si>
  <si>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</si>
  <si>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</si>
  <si>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!989</t>
  </si>
  <si>
    <t>Year</t>
  </si>
  <si>
    <t>Month</t>
  </si>
  <si>
    <t>Perrier</t>
  </si>
  <si>
    <t>Nestle</t>
  </si>
  <si>
    <t>French Stock Market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</si>
  <si>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</si>
  <si>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</si>
  <si>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</si>
  <si>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</si>
  <si>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</si>
  <si>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</si>
  <si>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</si>
  <si>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</si>
  <si>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</si>
  <si>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</si>
  <si>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</si>
  <si>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</si>
  <si>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</si>
  <si>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</si>
  <si>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</si>
  <si>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</si>
  <si>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</si>
  <si>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</si>
  <si>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</si>
  <si>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</si>
  <si>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</si>
  <si>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</si>
  <si>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</si>
  <si>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</si>
  <si>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</si>
  <si>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cost of equity = discount rate + beta(risk premium)</t>
  </si>
  <si>
    <t>discount rate</t>
  </si>
  <si>
    <t>beta</t>
  </si>
  <si>
    <t>risk premium</t>
  </si>
  <si>
    <t>cost of equity</t>
  </si>
  <si>
    <t>WACC</t>
  </si>
  <si>
    <t>WACC = cost of debt(1-t)(debt/total) + cost of equity(equity/total)</t>
  </si>
  <si>
    <t>cost of debt</t>
  </si>
  <si>
    <t>tax</t>
  </si>
  <si>
    <t>debt to equity ratio</t>
  </si>
  <si>
    <t>long term debt</t>
  </si>
  <si>
    <t>total shareholder equity</t>
  </si>
  <si>
    <t>total</t>
  </si>
  <si>
    <t>equity to total</t>
  </si>
  <si>
    <t>debt to total</t>
  </si>
  <si>
    <t>Return market</t>
  </si>
  <si>
    <t>Return Perrier</t>
  </si>
  <si>
    <t>Return Nestle</t>
  </si>
  <si>
    <t>Volatility market</t>
  </si>
  <si>
    <t>Volatility Perrier</t>
  </si>
  <si>
    <t>Volatility Nestle</t>
  </si>
  <si>
    <t>Perrier 1991</t>
  </si>
  <si>
    <t>WACC = cost of debt(1-tax)(debt/total) + cost of equity(equity/total)</t>
  </si>
  <si>
    <t>markets have calmed down, volatility, and beta, have dropped. Lower risk means lower cost of capital.</t>
  </si>
  <si>
    <t>Perrier can take advantage of Nestle's lower WACC to barrow more cheaply.</t>
  </si>
  <si>
    <t>assumed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</si>
</sst>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0" fillId="0" borderId="0" xfId="0" applyFont="1" applyFill="1" applyBorder="1" applyAlignment="1"/>
    <xf numFmtId="164" fontId="0" fillId="0" borderId="0" xfId="1" applyNumberFormat="1" applyFont="1"/>
    <xf numFmtId="164" fontId="0" fillId="0" borderId="0" xfId="0" applyNumberFormat="1"/>
    <xf numFmtId="0" fontId="2" fillId="0" borderId="1" xfId="0" applyFont="1" applyFill="1" applyBorder="1" applyAlignment="1"/>
    <xf numFmtId="9" fontId="0" fillId="0" borderId="0" xfId="2" applyFont="1"/>
    <xf numFmtId="0" fontId="2" fillId="0" borderId="0" xfId="0" applyFont="1"/>
    <xf numFmtId="10" fontId="2" fillId="0" borderId="0" xfId="2" applyNumberFormat="1" applyFont="1"/>
    <xf numFmtId="165" fontId="0" fillId="0" borderId="0" xfId="0" applyNumberFormat="1"/>
    <xf numFmtId="166" fontId="0" fillId="0" borderId="0" xfId="0" applyNumberFormat="1"/>
    <xf numFmtId="0" fontId="2" fillId="0" borderId="0" xfId="0" applyFont="1" applyFill="1" applyBorder="1" applyAlignment="1"/>
    <xf numFmtId="0" fontId="0" fillId="2" borderId="0" xfId="0" applyFill="1"/>
    <xf numFmtId="9" fontId="0" fillId="2" borderId="0" xfId="2" applyFont="1" applyFill="1"/>
    <xf numFmtId="0" fontId="3" fillId="3" borderId="0" xfId="0" applyFont="1" applyFill="1"/>
    <xf numFmtId="0" fontId="0" fillId="3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Price Series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French Stock Market</c:v>
                </c:pt>
              </c:strCache>
            </c:strRef>
          </c:tx>
          <c:marker>
            <c:symbol val="none"/>
          </c:marker>
          <c:cat>
            <c:strRef>
              <c:f>Data!$B$2:$B$49</c:f>
              <c:strCache>
                <c:ptCount val="37"/>
                <c:pt idx="0">
                  <c:v>1988</c:v>
                </c:pt>
                <c:pt idx="12">
                  <c:v>!989</c:v>
                </c:pt>
                <c:pt idx="24">
                  <c:v>1990</c:v>
                </c:pt>
                <c:pt idx="36">
                  <c:v>1991</c:v>
                </c:pt>
              </c:strCache>
            </c:strRef>
          </c:cat>
          <c:val>
            <c:numRef>
              <c:f>Data!$C$2:$C$49</c:f>
              <c:numCache>
                <c:formatCode>General</c:formatCode>
                <c:ptCount val="48"/>
                <c:pt idx="0">
                  <c:v>465</c:v>
                </c:pt>
                <c:pt idx="1">
                  <c:v>502</c:v>
                </c:pt>
                <c:pt idx="2">
                  <c:v>510</c:v>
                </c:pt>
                <c:pt idx="3">
                  <c:v>524</c:v>
                </c:pt>
                <c:pt idx="4">
                  <c:v>546</c:v>
                </c:pt>
                <c:pt idx="5">
                  <c:v>610</c:v>
                </c:pt>
                <c:pt idx="6">
                  <c:v>632</c:v>
                </c:pt>
                <c:pt idx="7">
                  <c:v>619</c:v>
                </c:pt>
                <c:pt idx="8">
                  <c:v>636</c:v>
                </c:pt>
                <c:pt idx="9">
                  <c:v>683</c:v>
                </c:pt>
                <c:pt idx="10">
                  <c:v>698</c:v>
                </c:pt>
                <c:pt idx="11">
                  <c:v>747</c:v>
                </c:pt>
                <c:pt idx="12">
                  <c:v>800</c:v>
                </c:pt>
                <c:pt idx="13">
                  <c:v>815</c:v>
                </c:pt>
                <c:pt idx="14">
                  <c:v>811</c:v>
                </c:pt>
                <c:pt idx="15">
                  <c:v>839</c:v>
                </c:pt>
                <c:pt idx="16">
                  <c:v>847</c:v>
                </c:pt>
                <c:pt idx="17">
                  <c:v>885</c:v>
                </c:pt>
                <c:pt idx="18">
                  <c:v>891</c:v>
                </c:pt>
                <c:pt idx="19">
                  <c:v>904</c:v>
                </c:pt>
                <c:pt idx="20">
                  <c:v>934</c:v>
                </c:pt>
                <c:pt idx="21">
                  <c:v>902</c:v>
                </c:pt>
                <c:pt idx="22">
                  <c:v>856</c:v>
                </c:pt>
                <c:pt idx="23">
                  <c:v>910</c:v>
                </c:pt>
                <c:pt idx="24">
                  <c:v>900</c:v>
                </c:pt>
                <c:pt idx="25">
                  <c:v>856</c:v>
                </c:pt>
                <c:pt idx="26">
                  <c:v>872</c:v>
                </c:pt>
                <c:pt idx="27">
                  <c:v>938</c:v>
                </c:pt>
                <c:pt idx="28">
                  <c:v>950</c:v>
                </c:pt>
                <c:pt idx="29">
                  <c:v>932</c:v>
                </c:pt>
                <c:pt idx="30">
                  <c:v>900</c:v>
                </c:pt>
                <c:pt idx="31">
                  <c:v>797</c:v>
                </c:pt>
                <c:pt idx="32">
                  <c:v>715</c:v>
                </c:pt>
                <c:pt idx="33">
                  <c:v>727</c:v>
                </c:pt>
                <c:pt idx="34">
                  <c:v>714</c:v>
                </c:pt>
                <c:pt idx="35">
                  <c:v>719</c:v>
                </c:pt>
                <c:pt idx="36">
                  <c:v>695</c:v>
                </c:pt>
                <c:pt idx="37">
                  <c:v>740</c:v>
                </c:pt>
                <c:pt idx="38">
                  <c:v>823</c:v>
                </c:pt>
                <c:pt idx="39">
                  <c:v>820</c:v>
                </c:pt>
                <c:pt idx="40">
                  <c:v>841</c:v>
                </c:pt>
                <c:pt idx="41">
                  <c:v>810</c:v>
                </c:pt>
                <c:pt idx="42">
                  <c:v>810</c:v>
                </c:pt>
                <c:pt idx="43">
                  <c:v>833</c:v>
                </c:pt>
                <c:pt idx="44">
                  <c:v>872</c:v>
                </c:pt>
                <c:pt idx="45">
                  <c:v>862</c:v>
                </c:pt>
                <c:pt idx="46">
                  <c:v>857</c:v>
                </c:pt>
                <c:pt idx="47">
                  <c:v>810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Perrier</c:v>
                </c:pt>
              </c:strCache>
            </c:strRef>
          </c:tx>
          <c:marker>
            <c:symbol val="none"/>
          </c:marker>
          <c:cat>
            <c:strRef>
              <c:f>Data!$B$2:$B$49</c:f>
              <c:strCache>
                <c:ptCount val="37"/>
                <c:pt idx="0">
                  <c:v>1988</c:v>
                </c:pt>
                <c:pt idx="12">
                  <c:v>!989</c:v>
                </c:pt>
                <c:pt idx="24">
                  <c:v>1990</c:v>
                </c:pt>
                <c:pt idx="36">
                  <c:v>1991</c:v>
                </c:pt>
              </c:strCache>
            </c:strRef>
          </c:cat>
          <c:val>
            <c:numRef>
              <c:f>Data!$F$2:$F$49</c:f>
              <c:numCache>
                <c:formatCode>General</c:formatCode>
                <c:ptCount val="48"/>
                <c:pt idx="0">
                  <c:v>481</c:v>
                </c:pt>
                <c:pt idx="1">
                  <c:v>604</c:v>
                </c:pt>
                <c:pt idx="2">
                  <c:v>552</c:v>
                </c:pt>
                <c:pt idx="3">
                  <c:v>675</c:v>
                </c:pt>
                <c:pt idx="4">
                  <c:v>812</c:v>
                </c:pt>
                <c:pt idx="5">
                  <c:v>912</c:v>
                </c:pt>
                <c:pt idx="6">
                  <c:v>882</c:v>
                </c:pt>
                <c:pt idx="7">
                  <c:v>933</c:v>
                </c:pt>
                <c:pt idx="8">
                  <c:v>1206</c:v>
                </c:pt>
                <c:pt idx="9">
                  <c:v>1270</c:v>
                </c:pt>
                <c:pt idx="10">
                  <c:v>1296</c:v>
                </c:pt>
                <c:pt idx="11">
                  <c:v>1479</c:v>
                </c:pt>
                <c:pt idx="12">
                  <c:v>1735</c:v>
                </c:pt>
                <c:pt idx="13">
                  <c:v>1630</c:v>
                </c:pt>
                <c:pt idx="14">
                  <c:v>1695</c:v>
                </c:pt>
                <c:pt idx="15">
                  <c:v>1754</c:v>
                </c:pt>
                <c:pt idx="16">
                  <c:v>1659</c:v>
                </c:pt>
                <c:pt idx="17">
                  <c:v>1518</c:v>
                </c:pt>
                <c:pt idx="18">
                  <c:v>1643</c:v>
                </c:pt>
                <c:pt idx="19">
                  <c:v>1741</c:v>
                </c:pt>
                <c:pt idx="20">
                  <c:v>1895</c:v>
                </c:pt>
                <c:pt idx="21">
                  <c:v>1976</c:v>
                </c:pt>
                <c:pt idx="22">
                  <c:v>1775</c:v>
                </c:pt>
                <c:pt idx="23">
                  <c:v>1875</c:v>
                </c:pt>
                <c:pt idx="24">
                  <c:v>1718</c:v>
                </c:pt>
                <c:pt idx="25">
                  <c:v>1482</c:v>
                </c:pt>
                <c:pt idx="26">
                  <c:v>1555</c:v>
                </c:pt>
                <c:pt idx="27">
                  <c:v>1695</c:v>
                </c:pt>
                <c:pt idx="28">
                  <c:v>1699</c:v>
                </c:pt>
                <c:pt idx="29">
                  <c:v>1582</c:v>
                </c:pt>
                <c:pt idx="30">
                  <c:v>1483</c:v>
                </c:pt>
                <c:pt idx="31">
                  <c:v>1332</c:v>
                </c:pt>
                <c:pt idx="32">
                  <c:v>1050</c:v>
                </c:pt>
                <c:pt idx="33">
                  <c:v>1095</c:v>
                </c:pt>
                <c:pt idx="34">
                  <c:v>1239</c:v>
                </c:pt>
                <c:pt idx="35">
                  <c:v>1060</c:v>
                </c:pt>
                <c:pt idx="36">
                  <c:v>1222</c:v>
                </c:pt>
                <c:pt idx="37">
                  <c:v>1409</c:v>
                </c:pt>
                <c:pt idx="38">
                  <c:v>1498</c:v>
                </c:pt>
                <c:pt idx="39">
                  <c:v>1452</c:v>
                </c:pt>
                <c:pt idx="40">
                  <c:v>1490</c:v>
                </c:pt>
                <c:pt idx="41">
                  <c:v>1388</c:v>
                </c:pt>
                <c:pt idx="42">
                  <c:v>1336</c:v>
                </c:pt>
                <c:pt idx="43">
                  <c:v>1342</c:v>
                </c:pt>
                <c:pt idx="44">
                  <c:v>1366</c:v>
                </c:pt>
                <c:pt idx="45">
                  <c:v>1300</c:v>
                </c:pt>
                <c:pt idx="46">
                  <c:v>1242</c:v>
                </c:pt>
                <c:pt idx="47">
                  <c:v>1221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Nestle</c:v>
                </c:pt>
              </c:strCache>
            </c:strRef>
          </c:tx>
          <c:marker>
            <c:symbol val="none"/>
          </c:marker>
          <c:cat>
            <c:strRef>
              <c:f>Data!$B$2:$B$49</c:f>
              <c:strCache>
                <c:ptCount val="37"/>
                <c:pt idx="0">
                  <c:v>1988</c:v>
                </c:pt>
                <c:pt idx="12">
                  <c:v>!989</c:v>
                </c:pt>
                <c:pt idx="24">
                  <c:v>1990</c:v>
                </c:pt>
                <c:pt idx="36">
                  <c:v>1991</c:v>
                </c:pt>
              </c:strCache>
            </c:strRef>
          </c:cat>
          <c:val>
            <c:numRef>
              <c:f>Data!$I$2:$I$49</c:f>
              <c:numCache>
                <c:formatCode>General</c:formatCode>
                <c:ptCount val="48"/>
                <c:pt idx="0">
                  <c:v>3934</c:v>
                </c:pt>
                <c:pt idx="1">
                  <c:v>4205</c:v>
                </c:pt>
                <c:pt idx="2">
                  <c:v>4067</c:v>
                </c:pt>
                <c:pt idx="3">
                  <c:v>4220</c:v>
                </c:pt>
                <c:pt idx="4">
                  <c:v>4141</c:v>
                </c:pt>
                <c:pt idx="5">
                  <c:v>4151</c:v>
                </c:pt>
                <c:pt idx="6">
                  <c:v>4053</c:v>
                </c:pt>
                <c:pt idx="7">
                  <c:v>4171</c:v>
                </c:pt>
                <c:pt idx="8">
                  <c:v>4181</c:v>
                </c:pt>
                <c:pt idx="9">
                  <c:v>4314</c:v>
                </c:pt>
                <c:pt idx="10">
                  <c:v>5896</c:v>
                </c:pt>
                <c:pt idx="11">
                  <c:v>6597</c:v>
                </c:pt>
                <c:pt idx="12">
                  <c:v>6695</c:v>
                </c:pt>
                <c:pt idx="13">
                  <c:v>6306</c:v>
                </c:pt>
                <c:pt idx="14">
                  <c:v>6527</c:v>
                </c:pt>
                <c:pt idx="15">
                  <c:v>6676</c:v>
                </c:pt>
                <c:pt idx="16">
                  <c:v>6281</c:v>
                </c:pt>
                <c:pt idx="17">
                  <c:v>7340</c:v>
                </c:pt>
                <c:pt idx="18">
                  <c:v>8090</c:v>
                </c:pt>
                <c:pt idx="19">
                  <c:v>8085</c:v>
                </c:pt>
                <c:pt idx="20">
                  <c:v>8375</c:v>
                </c:pt>
                <c:pt idx="21">
                  <c:v>8430</c:v>
                </c:pt>
                <c:pt idx="22">
                  <c:v>8430</c:v>
                </c:pt>
                <c:pt idx="23">
                  <c:v>8680</c:v>
                </c:pt>
                <c:pt idx="24">
                  <c:v>8480</c:v>
                </c:pt>
                <c:pt idx="25">
                  <c:v>8570</c:v>
                </c:pt>
                <c:pt idx="26">
                  <c:v>8550</c:v>
                </c:pt>
                <c:pt idx="27">
                  <c:v>7975</c:v>
                </c:pt>
                <c:pt idx="28">
                  <c:v>8725</c:v>
                </c:pt>
                <c:pt idx="29">
                  <c:v>8375</c:v>
                </c:pt>
                <c:pt idx="30">
                  <c:v>8280</c:v>
                </c:pt>
                <c:pt idx="31">
                  <c:v>7500</c:v>
                </c:pt>
                <c:pt idx="32">
                  <c:v>6640</c:v>
                </c:pt>
                <c:pt idx="33">
                  <c:v>7440</c:v>
                </c:pt>
                <c:pt idx="34">
                  <c:v>7000</c:v>
                </c:pt>
                <c:pt idx="35">
                  <c:v>6960</c:v>
                </c:pt>
                <c:pt idx="36">
                  <c:v>7070</c:v>
                </c:pt>
                <c:pt idx="37">
                  <c:v>7680</c:v>
                </c:pt>
                <c:pt idx="38">
                  <c:v>8300</c:v>
                </c:pt>
                <c:pt idx="39">
                  <c:v>8390</c:v>
                </c:pt>
                <c:pt idx="40">
                  <c:v>8800</c:v>
                </c:pt>
                <c:pt idx="41">
                  <c:v>8400</c:v>
                </c:pt>
                <c:pt idx="42">
                  <c:v>8610</c:v>
                </c:pt>
                <c:pt idx="43">
                  <c:v>8420</c:v>
                </c:pt>
                <c:pt idx="44">
                  <c:v>8000</c:v>
                </c:pt>
                <c:pt idx="45">
                  <c:v>8310</c:v>
                </c:pt>
                <c:pt idx="46">
                  <c:v>8150</c:v>
                </c:pt>
                <c:pt idx="47">
                  <c:v>8600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380800"/>
        <c:axId val="160575488"/>
      </c:lineChart>
      <c:catAx>
        <c:axId val="160380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575488"/>
        <c:crosses val="autoZero"/>
        <c:auto val="1"/>
        <c:lblAlgn val="ctr"/>
        <c:lblOffset val="100"/>
        <c:noMultiLvlLbl val="0"/>
      </c:catAx>
      <c:valAx>
        <c:axId val="160575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60380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Return Series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Return market</c:v>
                </c:pt>
              </c:strCache>
            </c:strRef>
          </c:tx>
          <c:marker>
            <c:symbol val="none"/>
          </c:marker>
          <c:cat>
            <c:strRef>
              <c:f>Data!$B$2:$B$49</c:f>
              <c:strCache>
                <c:ptCount val="37"/>
                <c:pt idx="0">
                  <c:v>1988</c:v>
                </c:pt>
                <c:pt idx="12">
                  <c:v>!989</c:v>
                </c:pt>
                <c:pt idx="24">
                  <c:v>1990</c:v>
                </c:pt>
                <c:pt idx="36">
                  <c:v>1991</c:v>
                </c:pt>
              </c:strCache>
            </c:strRef>
          </c:cat>
          <c:val>
            <c:numRef>
              <c:f>Data!$D$3:$D$49</c:f>
              <c:numCache>
                <c:formatCode>0.0000</c:formatCode>
                <c:ptCount val="47"/>
                <c:pt idx="0">
                  <c:v>7.9569892473118284E-2</c:v>
                </c:pt>
                <c:pt idx="1">
                  <c:v>1.5936254980079681E-2</c:v>
                </c:pt>
                <c:pt idx="2">
                  <c:v>2.7450980392156862E-2</c:v>
                </c:pt>
                <c:pt idx="3">
                  <c:v>4.1984732824427481E-2</c:v>
                </c:pt>
                <c:pt idx="4">
                  <c:v>0.11721611721611722</c:v>
                </c:pt>
                <c:pt idx="5">
                  <c:v>3.6065573770491806E-2</c:v>
                </c:pt>
                <c:pt idx="6">
                  <c:v>-2.0569620253164556E-2</c:v>
                </c:pt>
                <c:pt idx="7">
                  <c:v>2.7463651050080775E-2</c:v>
                </c:pt>
                <c:pt idx="8">
                  <c:v>7.3899371069182387E-2</c:v>
                </c:pt>
                <c:pt idx="9">
                  <c:v>2.1961932650073207E-2</c:v>
                </c:pt>
                <c:pt idx="10">
                  <c:v>7.0200573065902577E-2</c:v>
                </c:pt>
                <c:pt idx="11">
                  <c:v>7.0950468540829981E-2</c:v>
                </c:pt>
                <c:pt idx="12">
                  <c:v>1.8749999999999999E-2</c:v>
                </c:pt>
                <c:pt idx="13">
                  <c:v>-4.9079754601226997E-3</c:v>
                </c:pt>
                <c:pt idx="14">
                  <c:v>3.4525277435265102E-2</c:v>
                </c:pt>
                <c:pt idx="15">
                  <c:v>9.5351609058402856E-3</c:v>
                </c:pt>
                <c:pt idx="16">
                  <c:v>4.4864226682408498E-2</c:v>
                </c:pt>
                <c:pt idx="17">
                  <c:v>6.7796610169491523E-3</c:v>
                </c:pt>
                <c:pt idx="18">
                  <c:v>1.4590347923681257E-2</c:v>
                </c:pt>
                <c:pt idx="19">
                  <c:v>3.3185840707964605E-2</c:v>
                </c:pt>
                <c:pt idx="20">
                  <c:v>-3.4261241970021415E-2</c:v>
                </c:pt>
                <c:pt idx="21">
                  <c:v>-5.0997782705099776E-2</c:v>
                </c:pt>
                <c:pt idx="22">
                  <c:v>6.3084112149532703E-2</c:v>
                </c:pt>
                <c:pt idx="23">
                  <c:v>-1.098901098901099E-2</c:v>
                </c:pt>
                <c:pt idx="24">
                  <c:v>-4.8888888888888891E-2</c:v>
                </c:pt>
                <c:pt idx="25">
                  <c:v>1.8691588785046728E-2</c:v>
                </c:pt>
                <c:pt idx="26">
                  <c:v>7.5688073394495417E-2</c:v>
                </c:pt>
                <c:pt idx="27">
                  <c:v>1.279317697228145E-2</c:v>
                </c:pt>
                <c:pt idx="28">
                  <c:v>-1.8947368421052633E-2</c:v>
                </c:pt>
                <c:pt idx="29">
                  <c:v>-3.4334763948497854E-2</c:v>
                </c:pt>
                <c:pt idx="30">
                  <c:v>-0.11444444444444445</c:v>
                </c:pt>
                <c:pt idx="31">
                  <c:v>-0.10288582183186951</c:v>
                </c:pt>
                <c:pt idx="32">
                  <c:v>1.6783216783216783E-2</c:v>
                </c:pt>
                <c:pt idx="33">
                  <c:v>-1.7881705639614855E-2</c:v>
                </c:pt>
                <c:pt idx="34">
                  <c:v>7.0028011204481795E-3</c:v>
                </c:pt>
                <c:pt idx="35">
                  <c:v>-3.3379694019471488E-2</c:v>
                </c:pt>
                <c:pt idx="36">
                  <c:v>6.4748201438848921E-2</c:v>
                </c:pt>
                <c:pt idx="37">
                  <c:v>0.11216216216216217</c:v>
                </c:pt>
                <c:pt idx="38">
                  <c:v>-3.6452004860267314E-3</c:v>
                </c:pt>
                <c:pt idx="39">
                  <c:v>2.5609756097560974E-2</c:v>
                </c:pt>
                <c:pt idx="40">
                  <c:v>-3.6860879904875146E-2</c:v>
                </c:pt>
                <c:pt idx="41">
                  <c:v>0</c:v>
                </c:pt>
                <c:pt idx="42">
                  <c:v>2.8395061728395062E-2</c:v>
                </c:pt>
                <c:pt idx="43">
                  <c:v>4.6818727490996401E-2</c:v>
                </c:pt>
                <c:pt idx="44">
                  <c:v>-1.1467889908256881E-2</c:v>
                </c:pt>
                <c:pt idx="45">
                  <c:v>-5.8004640371229696E-3</c:v>
                </c:pt>
                <c:pt idx="46">
                  <c:v>-5.4842473745624273E-2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Return Perrier</c:v>
                </c:pt>
              </c:strCache>
            </c:strRef>
          </c:tx>
          <c:marker>
            <c:symbol val="none"/>
          </c:marker>
          <c:cat>
            <c:strRef>
              <c:f>Data!$B$2:$B$49</c:f>
              <c:strCache>
                <c:ptCount val="37"/>
                <c:pt idx="0">
                  <c:v>1988</c:v>
                </c:pt>
                <c:pt idx="12">
                  <c:v>!989</c:v>
                </c:pt>
                <c:pt idx="24">
                  <c:v>1990</c:v>
                </c:pt>
                <c:pt idx="36">
                  <c:v>1991</c:v>
                </c:pt>
              </c:strCache>
            </c:strRef>
          </c:cat>
          <c:val>
            <c:numRef>
              <c:f>Data!$G$3:$G$49</c:f>
              <c:numCache>
                <c:formatCode>0.0000</c:formatCode>
                <c:ptCount val="47"/>
                <c:pt idx="0">
                  <c:v>0.25571725571725573</c:v>
                </c:pt>
                <c:pt idx="1">
                  <c:v>-8.6092715231788075E-2</c:v>
                </c:pt>
                <c:pt idx="2">
                  <c:v>0.22282608695652173</c:v>
                </c:pt>
                <c:pt idx="3">
                  <c:v>0.20296296296296296</c:v>
                </c:pt>
                <c:pt idx="4">
                  <c:v>0.12315270935960591</c:v>
                </c:pt>
                <c:pt idx="5">
                  <c:v>-3.2894736842105261E-2</c:v>
                </c:pt>
                <c:pt idx="6">
                  <c:v>5.7823129251700682E-2</c:v>
                </c:pt>
                <c:pt idx="7">
                  <c:v>0.29260450160771706</c:v>
                </c:pt>
                <c:pt idx="8">
                  <c:v>5.306799336650083E-2</c:v>
                </c:pt>
                <c:pt idx="9">
                  <c:v>2.0472440944881889E-2</c:v>
                </c:pt>
                <c:pt idx="10">
                  <c:v>0.14120370370370369</c:v>
                </c:pt>
                <c:pt idx="11">
                  <c:v>0.17308992562542258</c:v>
                </c:pt>
                <c:pt idx="12">
                  <c:v>-6.0518731988472622E-2</c:v>
                </c:pt>
                <c:pt idx="13">
                  <c:v>3.9877300613496931E-2</c:v>
                </c:pt>
                <c:pt idx="14">
                  <c:v>3.4808259587020648E-2</c:v>
                </c:pt>
                <c:pt idx="15">
                  <c:v>-5.416191562143672E-2</c:v>
                </c:pt>
                <c:pt idx="16">
                  <c:v>-8.4990958408679929E-2</c:v>
                </c:pt>
                <c:pt idx="17">
                  <c:v>8.2345191040843216E-2</c:v>
                </c:pt>
                <c:pt idx="18">
                  <c:v>5.9646987218502742E-2</c:v>
                </c:pt>
                <c:pt idx="19">
                  <c:v>8.8454910970706485E-2</c:v>
                </c:pt>
                <c:pt idx="20">
                  <c:v>4.2744063324538256E-2</c:v>
                </c:pt>
                <c:pt idx="21">
                  <c:v>-0.10172064777327935</c:v>
                </c:pt>
                <c:pt idx="22">
                  <c:v>5.6338028169014086E-2</c:v>
                </c:pt>
                <c:pt idx="23">
                  <c:v>-8.373333333333334E-2</c:v>
                </c:pt>
                <c:pt idx="24">
                  <c:v>-0.13736903376018628</c:v>
                </c:pt>
                <c:pt idx="25">
                  <c:v>4.9257759784075573E-2</c:v>
                </c:pt>
                <c:pt idx="26">
                  <c:v>9.0032154340836015E-2</c:v>
                </c:pt>
                <c:pt idx="27">
                  <c:v>2.359882005899705E-3</c:v>
                </c:pt>
                <c:pt idx="28">
                  <c:v>-6.8864037669217185E-2</c:v>
                </c:pt>
                <c:pt idx="29">
                  <c:v>-6.2579013906447531E-2</c:v>
                </c:pt>
                <c:pt idx="30">
                  <c:v>-0.10182063385030343</c:v>
                </c:pt>
                <c:pt idx="31">
                  <c:v>-0.21171171171171171</c:v>
                </c:pt>
                <c:pt idx="32">
                  <c:v>4.2857142857142858E-2</c:v>
                </c:pt>
                <c:pt idx="33">
                  <c:v>0.13150684931506848</c:v>
                </c:pt>
                <c:pt idx="34">
                  <c:v>-0.14447134786117838</c:v>
                </c:pt>
                <c:pt idx="35">
                  <c:v>0.15283018867924528</c:v>
                </c:pt>
                <c:pt idx="36">
                  <c:v>0.15302782324058919</c:v>
                </c:pt>
                <c:pt idx="37">
                  <c:v>6.3165365507452095E-2</c:v>
                </c:pt>
                <c:pt idx="38">
                  <c:v>-3.0707610146862484E-2</c:v>
                </c:pt>
                <c:pt idx="39">
                  <c:v>2.6170798898071626E-2</c:v>
                </c:pt>
                <c:pt idx="40">
                  <c:v>-6.8456375838926178E-2</c:v>
                </c:pt>
                <c:pt idx="41">
                  <c:v>-3.7463976945244955E-2</c:v>
                </c:pt>
                <c:pt idx="42">
                  <c:v>4.4910179640718561E-3</c:v>
                </c:pt>
                <c:pt idx="43">
                  <c:v>1.7883755588673621E-2</c:v>
                </c:pt>
                <c:pt idx="44">
                  <c:v>-4.8316251830161056E-2</c:v>
                </c:pt>
                <c:pt idx="45">
                  <c:v>-4.4615384615384612E-2</c:v>
                </c:pt>
                <c:pt idx="46">
                  <c:v>-1.6908212560386472E-2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Data!$J$1</c:f>
              <c:strCache>
                <c:ptCount val="1"/>
                <c:pt idx="0">
                  <c:v>Return Nestle</c:v>
                </c:pt>
              </c:strCache>
            </c:strRef>
          </c:tx>
          <c:marker>
            <c:symbol val="none"/>
          </c:marker>
          <c:cat>
            <c:strRef>
              <c:f>Data!$B$2:$B$49</c:f>
              <c:strCache>
                <c:ptCount val="37"/>
                <c:pt idx="0">
                  <c:v>1988</c:v>
                </c:pt>
                <c:pt idx="12">
                  <c:v>!989</c:v>
                </c:pt>
                <c:pt idx="24">
                  <c:v>1990</c:v>
                </c:pt>
                <c:pt idx="36">
                  <c:v>1991</c:v>
                </c:pt>
              </c:strCache>
            </c:strRef>
          </c:cat>
          <c:val>
            <c:numRef>
              <c:f>Data!$J$3:$J$49</c:f>
              <c:numCache>
                <c:formatCode>0.000</c:formatCode>
                <c:ptCount val="47"/>
                <c:pt idx="0">
                  <c:v>6.8886629384850032E-2</c:v>
                </c:pt>
                <c:pt idx="1">
                  <c:v>-3.2818073721759808E-2</c:v>
                </c:pt>
                <c:pt idx="2">
                  <c:v>3.761986722399803E-2</c:v>
                </c:pt>
                <c:pt idx="3">
                  <c:v>-1.872037914691943E-2</c:v>
                </c:pt>
                <c:pt idx="4">
                  <c:v>2.4148756339048539E-3</c:v>
                </c:pt>
                <c:pt idx="5">
                  <c:v>-2.3608768971332208E-2</c:v>
                </c:pt>
                <c:pt idx="6">
                  <c:v>2.9114236368122378E-2</c:v>
                </c:pt>
                <c:pt idx="7">
                  <c:v>2.3975065931431312E-3</c:v>
                </c:pt>
                <c:pt idx="8">
                  <c:v>3.1810571633580483E-2</c:v>
                </c:pt>
                <c:pt idx="9">
                  <c:v>0.36671302735280481</c:v>
                </c:pt>
                <c:pt idx="10">
                  <c:v>0.11889416553595658</c:v>
                </c:pt>
                <c:pt idx="11">
                  <c:v>1.4855237229043505E-2</c:v>
                </c:pt>
                <c:pt idx="12">
                  <c:v>-5.8103061986557132E-2</c:v>
                </c:pt>
                <c:pt idx="13">
                  <c:v>3.5045987947986044E-2</c:v>
                </c:pt>
                <c:pt idx="14">
                  <c:v>2.2828251876819364E-2</c:v>
                </c:pt>
                <c:pt idx="15">
                  <c:v>-5.9167165967645298E-2</c:v>
                </c:pt>
                <c:pt idx="16">
                  <c:v>0.16860372552141378</c:v>
                </c:pt>
                <c:pt idx="17">
                  <c:v>0.10217983651226158</c:v>
                </c:pt>
                <c:pt idx="18">
                  <c:v>-6.1804697156983925E-4</c:v>
                </c:pt>
                <c:pt idx="19">
                  <c:v>3.5868893011750155E-2</c:v>
                </c:pt>
                <c:pt idx="20">
                  <c:v>6.5671641791044772E-3</c:v>
                </c:pt>
                <c:pt idx="21">
                  <c:v>0</c:v>
                </c:pt>
                <c:pt idx="22">
                  <c:v>2.9655990510083038E-2</c:v>
                </c:pt>
                <c:pt idx="23">
                  <c:v>-2.3041474654377881E-2</c:v>
                </c:pt>
                <c:pt idx="24">
                  <c:v>1.0613207547169811E-2</c:v>
                </c:pt>
                <c:pt idx="25">
                  <c:v>-2.3337222870478411E-3</c:v>
                </c:pt>
                <c:pt idx="26">
                  <c:v>-6.725146198830409E-2</c:v>
                </c:pt>
                <c:pt idx="27">
                  <c:v>9.4043887147335428E-2</c:v>
                </c:pt>
                <c:pt idx="28">
                  <c:v>-4.0114613180515762E-2</c:v>
                </c:pt>
                <c:pt idx="29">
                  <c:v>-1.1343283582089553E-2</c:v>
                </c:pt>
                <c:pt idx="30">
                  <c:v>-9.420289855072464E-2</c:v>
                </c:pt>
                <c:pt idx="31">
                  <c:v>-0.11466666666666667</c:v>
                </c:pt>
                <c:pt idx="32">
                  <c:v>0.12048192771084337</c:v>
                </c:pt>
                <c:pt idx="33">
                  <c:v>-5.9139784946236562E-2</c:v>
                </c:pt>
                <c:pt idx="34">
                  <c:v>-5.7142857142857143E-3</c:v>
                </c:pt>
                <c:pt idx="35">
                  <c:v>1.5804597701149427E-2</c:v>
                </c:pt>
                <c:pt idx="36">
                  <c:v>8.6280056577086275E-2</c:v>
                </c:pt>
                <c:pt idx="37">
                  <c:v>8.0729166666666671E-2</c:v>
                </c:pt>
                <c:pt idx="38">
                  <c:v>1.0843373493975903E-2</c:v>
                </c:pt>
                <c:pt idx="39">
                  <c:v>4.8867699642431463E-2</c:v>
                </c:pt>
                <c:pt idx="40">
                  <c:v>-4.5454545454545456E-2</c:v>
                </c:pt>
                <c:pt idx="41">
                  <c:v>2.5000000000000001E-2</c:v>
                </c:pt>
                <c:pt idx="42">
                  <c:v>-2.2067363530778164E-2</c:v>
                </c:pt>
                <c:pt idx="43">
                  <c:v>-4.9881235154394299E-2</c:v>
                </c:pt>
                <c:pt idx="44">
                  <c:v>3.875E-2</c:v>
                </c:pt>
                <c:pt idx="45">
                  <c:v>-1.9253910950661854E-2</c:v>
                </c:pt>
                <c:pt idx="46">
                  <c:v>5.5214723926380369E-2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94560"/>
        <c:axId val="160608640"/>
      </c:lineChart>
      <c:catAx>
        <c:axId val="160594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608640"/>
        <c:crosses val="autoZero"/>
        <c:auto val="1"/>
        <c:lblAlgn val="ctr"/>
        <c:lblOffset val="100"/>
        <c:noMultiLvlLbl val="0"/>
      </c:catAx>
      <c:valAx>
        <c:axId val="160608640"/>
        <c:scaling>
          <c:orientation val="minMax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spPr>
          <a:ln w="9525">
            <a:noFill/>
          </a:ln>
        </c:spPr>
        <c:crossAx val="16059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Volatility</a:t>
            </a:r>
            <a:r>
              <a:rPr lang="en-US" baseline="0"/>
              <a:t> Series (returns^2)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Volatility market</c:v>
                </c:pt>
              </c:strCache>
            </c:strRef>
          </c:tx>
          <c:marker>
            <c:symbol val="none"/>
          </c:marker>
          <c:cat>
            <c:strRef>
              <c:f>Data!$B$2:$B$49</c:f>
              <c:strCache>
                <c:ptCount val="37"/>
                <c:pt idx="0">
                  <c:v>1988</c:v>
                </c:pt>
                <c:pt idx="12">
                  <c:v>!989</c:v>
                </c:pt>
                <c:pt idx="24">
                  <c:v>1990</c:v>
                </c:pt>
                <c:pt idx="36">
                  <c:v>1991</c:v>
                </c:pt>
              </c:strCache>
            </c:strRef>
          </c:cat>
          <c:val>
            <c:numRef>
              <c:f>Data!$E$3:$E$49</c:f>
              <c:numCache>
                <c:formatCode>0.0000</c:formatCode>
                <c:ptCount val="47"/>
                <c:pt idx="0">
                  <c:v>6.3313677881836061E-3</c:v>
                </c:pt>
                <c:pt idx="1">
                  <c:v>2.5396422279011445E-4</c:v>
                </c:pt>
                <c:pt idx="2">
                  <c:v>7.5355632449058052E-4</c:v>
                </c:pt>
                <c:pt idx="3">
                  <c:v>1.7627177903385585E-3</c:v>
                </c:pt>
                <c:pt idx="4">
                  <c:v>1.3739618135222531E-2</c:v>
                </c:pt>
                <c:pt idx="5">
                  <c:v>1.3007256113947865E-3</c:v>
                </c:pt>
                <c:pt idx="6">
                  <c:v>4.2310927735939746E-4</c:v>
                </c:pt>
                <c:pt idx="7">
                  <c:v>7.542521290006028E-4</c:v>
                </c:pt>
                <c:pt idx="8">
                  <c:v>5.4611170444207107E-3</c:v>
                </c:pt>
                <c:pt idx="9">
                  <c:v>4.8232648572635154E-4</c:v>
                </c:pt>
                <c:pt idx="10">
                  <c:v>4.9281204587811262E-3</c:v>
                </c:pt>
                <c:pt idx="11">
                  <c:v>5.0339689861633044E-3</c:v>
                </c:pt>
                <c:pt idx="12">
                  <c:v>3.5156249999999999E-4</c:v>
                </c:pt>
                <c:pt idx="13">
                  <c:v>2.4088223117166626E-5</c:v>
                </c:pt>
                <c:pt idx="14">
                  <c:v>1.1919947819820256E-3</c:v>
                </c:pt>
                <c:pt idx="15">
                  <c:v>9.0919293500264933E-5</c:v>
                </c:pt>
                <c:pt idx="16">
                  <c:v>2.0127988358105346E-3</c:v>
                </c:pt>
                <c:pt idx="17">
                  <c:v>4.5963803504740011E-5</c:v>
                </c:pt>
                <c:pt idx="18">
                  <c:v>2.1287825253406994E-4</c:v>
                </c:pt>
                <c:pt idx="19">
                  <c:v>1.1013000234944008E-3</c:v>
                </c:pt>
                <c:pt idx="20">
                  <c:v>1.1738327013283568E-3</c:v>
                </c:pt>
                <c:pt idx="21">
                  <c:v>2.6007738408365738E-3</c:v>
                </c:pt>
                <c:pt idx="22">
                  <c:v>3.9796052056948195E-3</c:v>
                </c:pt>
                <c:pt idx="23">
                  <c:v>1.207583625166043E-4</c:v>
                </c:pt>
                <c:pt idx="24">
                  <c:v>2.3901234567901236E-3</c:v>
                </c:pt>
                <c:pt idx="25">
                  <c:v>3.4937549130928462E-4</c:v>
                </c:pt>
                <c:pt idx="26">
                  <c:v>5.7286844541705254E-3</c:v>
                </c:pt>
                <c:pt idx="27">
                  <c:v>1.6366537704411236E-4</c:v>
                </c:pt>
                <c:pt idx="28">
                  <c:v>3.5900277008310257E-4</c:v>
                </c:pt>
                <c:pt idx="29">
                  <c:v>1.178876015399068E-3</c:v>
                </c:pt>
                <c:pt idx="30">
                  <c:v>1.3097530864197531E-2</c:v>
                </c:pt>
                <c:pt idx="31">
                  <c:v>1.0585492334019196E-2</c:v>
                </c:pt>
                <c:pt idx="32">
                  <c:v>2.8167636559244951E-4</c:v>
                </c:pt>
                <c:pt idx="33">
                  <c:v>3.1975539658183374E-4</c:v>
                </c:pt>
                <c:pt idx="34">
                  <c:v>4.9039223532550281E-5</c:v>
                </c:pt>
                <c:pt idx="35">
                  <c:v>1.1142039728335407E-3</c:v>
                </c:pt>
                <c:pt idx="36">
                  <c:v>4.1923295895657572E-3</c:v>
                </c:pt>
                <c:pt idx="37">
                  <c:v>1.2580350620891162E-2</c:v>
                </c:pt>
                <c:pt idx="38">
                  <c:v>1.3287486583329518E-5</c:v>
                </c:pt>
                <c:pt idx="39">
                  <c:v>6.5585960737656154E-4</c:v>
                </c:pt>
                <c:pt idx="40">
                  <c:v>1.3587244673616283E-3</c:v>
                </c:pt>
                <c:pt idx="41">
                  <c:v>0</c:v>
                </c:pt>
                <c:pt idx="42">
                  <c:v>8.06279530559366E-4</c:v>
                </c:pt>
                <c:pt idx="43">
                  <c:v>2.191993243876182E-3</c:v>
                </c:pt>
                <c:pt idx="44">
                  <c:v>1.3151249894790003E-4</c:v>
                </c:pt>
                <c:pt idx="45">
                  <c:v>3.3645383045956899E-5</c:v>
                </c:pt>
                <c:pt idx="46">
                  <c:v>3.0076969265394877E-3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Volatility Perrier</c:v>
                </c:pt>
              </c:strCache>
            </c:strRef>
          </c:tx>
          <c:marker>
            <c:symbol val="none"/>
          </c:marker>
          <c:cat>
            <c:strRef>
              <c:f>Data!$B$2:$B$49</c:f>
              <c:strCache>
                <c:ptCount val="37"/>
                <c:pt idx="0">
                  <c:v>1988</c:v>
                </c:pt>
                <c:pt idx="12">
                  <c:v>!989</c:v>
                </c:pt>
                <c:pt idx="24">
                  <c:v>1990</c:v>
                </c:pt>
                <c:pt idx="36">
                  <c:v>1991</c:v>
                </c:pt>
              </c:strCache>
            </c:strRef>
          </c:cat>
          <c:val>
            <c:numRef>
              <c:f>Data!$H$3:$H$49</c:f>
              <c:numCache>
                <c:formatCode>0.0000</c:formatCode>
                <c:ptCount val="47"/>
                <c:pt idx="0">
                  <c:v>6.5391314871564354E-2</c:v>
                </c:pt>
                <c:pt idx="1">
                  <c:v>7.4119556159817548E-3</c:v>
                </c:pt>
                <c:pt idx="2">
                  <c:v>4.9651465028355386E-2</c:v>
                </c:pt>
                <c:pt idx="3">
                  <c:v>4.1193964334705076E-2</c:v>
                </c:pt>
                <c:pt idx="4">
                  <c:v>1.5166589822611567E-2</c:v>
                </c:pt>
                <c:pt idx="5">
                  <c:v>1.0820637119113572E-3</c:v>
                </c:pt>
                <c:pt idx="6">
                  <c:v>3.3435142764588833E-3</c:v>
                </c:pt>
                <c:pt idx="7">
                  <c:v>8.5617394361100496E-2</c:v>
                </c:pt>
                <c:pt idx="8">
                  <c:v>2.8162119199469761E-3</c:v>
                </c:pt>
                <c:pt idx="9">
                  <c:v>4.1912083824167647E-4</c:v>
                </c:pt>
                <c:pt idx="10">
                  <c:v>1.9938485939643345E-2</c:v>
                </c:pt>
                <c:pt idx="11">
                  <c:v>2.9960122353014321E-2</c:v>
                </c:pt>
                <c:pt idx="12">
                  <c:v>3.6625169214925795E-3</c:v>
                </c:pt>
                <c:pt idx="13">
                  <c:v>1.5901991042192028E-3</c:v>
                </c:pt>
                <c:pt idx="14">
                  <c:v>1.2116149354774149E-3</c:v>
                </c:pt>
                <c:pt idx="15">
                  <c:v>2.933513103783631E-3</c:v>
                </c:pt>
                <c:pt idx="16">
                  <c:v>7.2234630112259614E-3</c:v>
                </c:pt>
                <c:pt idx="17">
                  <c:v>6.7807304875529655E-3</c:v>
                </c:pt>
                <c:pt idx="18">
                  <c:v>3.5577630842442295E-3</c:v>
                </c:pt>
                <c:pt idx="19">
                  <c:v>7.8242712748356098E-3</c:v>
                </c:pt>
                <c:pt idx="20">
                  <c:v>1.8270549494921364E-3</c:v>
                </c:pt>
                <c:pt idx="21">
                  <c:v>1.0347090183415562E-2</c:v>
                </c:pt>
                <c:pt idx="22">
                  <c:v>3.1739734179726245E-3</c:v>
                </c:pt>
                <c:pt idx="23">
                  <c:v>7.011271111111112E-3</c:v>
                </c:pt>
                <c:pt idx="24">
                  <c:v>1.8870251436207196E-2</c:v>
                </c:pt>
                <c:pt idx="25">
                  <c:v>2.426326898945693E-3</c:v>
                </c:pt>
                <c:pt idx="26">
                  <c:v>8.1057888152521167E-3</c:v>
                </c:pt>
                <c:pt idx="27">
                  <c:v>5.5690430817692155E-6</c:v>
                </c:pt>
                <c:pt idx="28">
                  <c:v>4.7422556841073635E-3</c:v>
                </c:pt>
                <c:pt idx="29">
                  <c:v>3.9161329815033535E-3</c:v>
                </c:pt>
                <c:pt idx="30">
                  <c:v>1.0367441477677557E-2</c:v>
                </c:pt>
                <c:pt idx="31">
                  <c:v>4.4821848875902931E-2</c:v>
                </c:pt>
                <c:pt idx="32">
                  <c:v>1.8367346938775511E-3</c:v>
                </c:pt>
                <c:pt idx="33">
                  <c:v>1.7294051416776129E-2</c:v>
                </c:pt>
                <c:pt idx="34">
                  <c:v>2.0871970352825609E-2</c:v>
                </c:pt>
                <c:pt idx="35">
                  <c:v>2.3357066571733712E-2</c:v>
                </c:pt>
                <c:pt idx="36">
                  <c:v>2.341751468575301E-2</c:v>
                </c:pt>
                <c:pt idx="37">
                  <c:v>3.9898633996900187E-3</c:v>
                </c:pt>
                <c:pt idx="38">
                  <c:v>9.4295732093169172E-4</c:v>
                </c:pt>
                <c:pt idx="39">
                  <c:v>6.8491071496330704E-4</c:v>
                </c:pt>
                <c:pt idx="40">
                  <c:v>4.6862753930003156E-3</c:v>
                </c:pt>
                <c:pt idx="41">
                  <c:v>1.4035495685538455E-3</c:v>
                </c:pt>
                <c:pt idx="42">
                  <c:v>2.0169242353616118E-5</c:v>
                </c:pt>
                <c:pt idx="43">
                  <c:v>3.19828713955415E-4</c:v>
                </c:pt>
                <c:pt idx="44">
                  <c:v>2.3344601909155416E-3</c:v>
                </c:pt>
                <c:pt idx="45">
                  <c:v>1.9905325443786981E-3</c:v>
                </c:pt>
                <c:pt idx="46">
                  <c:v>2.8588765198721088E-4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Data!$K$1</c:f>
              <c:strCache>
                <c:ptCount val="1"/>
                <c:pt idx="0">
                  <c:v>Volatility Nestle</c:v>
                </c:pt>
              </c:strCache>
            </c:strRef>
          </c:tx>
          <c:marker>
            <c:symbol val="none"/>
          </c:marker>
          <c:cat>
            <c:strRef>
              <c:f>Data!$B$2:$B$49</c:f>
              <c:strCache>
                <c:ptCount val="37"/>
                <c:pt idx="0">
                  <c:v>1988</c:v>
                </c:pt>
                <c:pt idx="12">
                  <c:v>!989</c:v>
                </c:pt>
                <c:pt idx="24">
                  <c:v>1990</c:v>
                </c:pt>
                <c:pt idx="36">
                  <c:v>1991</c:v>
                </c:pt>
              </c:strCache>
            </c:strRef>
          </c:cat>
          <c:val>
            <c:numRef>
              <c:f>Data!$K$3:$K$49</c:f>
              <c:numCache>
                <c:formatCode>0.0000</c:formatCode>
                <c:ptCount val="47"/>
                <c:pt idx="0">
                  <c:v>4.7453677080056839E-3</c:v>
                </c:pt>
                <c:pt idx="1">
                  <c:v>1.0770259628068617E-3</c:v>
                </c:pt>
                <c:pt idx="2">
                  <c:v>1.4152544099512413E-3</c:v>
                </c:pt>
                <c:pt idx="3">
                  <c:v>3.5045259540441583E-4</c:v>
                </c:pt>
                <c:pt idx="4">
                  <c:v>5.8316243272273699E-6</c:v>
                </c:pt>
                <c:pt idx="5">
                  <c:v>5.5737397234173849E-4</c:v>
                </c:pt>
                <c:pt idx="6">
                  <c:v>8.4763875929889975E-4</c:v>
                </c:pt>
                <c:pt idx="7">
                  <c:v>5.7480378641647835E-6</c:v>
                </c:pt>
                <c:pt idx="8">
                  <c:v>1.0119124676551553E-3</c:v>
                </c:pt>
                <c:pt idx="9">
                  <c:v>0.13447844443025897</c:v>
                </c:pt>
                <c:pt idx="10">
                  <c:v>1.4135822598491445E-2</c:v>
                </c:pt>
                <c:pt idx="11">
                  <c:v>2.2067807313116015E-4</c:v>
                </c:pt>
                <c:pt idx="12">
                  <c:v>3.3759658122137002E-3</c:v>
                </c:pt>
                <c:pt idx="13">
                  <c:v>1.2282212712503831E-3</c:v>
                </c:pt>
                <c:pt idx="14">
                  <c:v>5.2112908375150687E-4</c:v>
                </c:pt>
                <c:pt idx="15">
                  <c:v>3.5007535286428839E-3</c:v>
                </c:pt>
                <c:pt idx="16">
                  <c:v>2.8427216259700239E-2</c:v>
                </c:pt>
                <c:pt idx="17">
                  <c:v>1.0440718989672504E-2</c:v>
                </c:pt>
                <c:pt idx="18">
                  <c:v>3.8198205906664968E-7</c:v>
                </c:pt>
                <c:pt idx="19">
                  <c:v>1.2865774858883791E-3</c:v>
                </c:pt>
                <c:pt idx="20">
                  <c:v>4.3127645355312981E-5</c:v>
                </c:pt>
                <c:pt idx="21">
                  <c:v>0</c:v>
                </c:pt>
                <c:pt idx="22">
                  <c:v>8.794777731341352E-4</c:v>
                </c:pt>
                <c:pt idx="23">
                  <c:v>5.3090955424833829E-4</c:v>
                </c:pt>
                <c:pt idx="24">
                  <c:v>1.1264017443930223E-4</c:v>
                </c:pt>
                <c:pt idx="25">
                  <c:v>5.4462597130638059E-6</c:v>
                </c:pt>
                <c:pt idx="26">
                  <c:v>4.5227591395643101E-3</c:v>
                </c:pt>
                <c:pt idx="27">
                  <c:v>8.8442527097807623E-3</c:v>
                </c:pt>
                <c:pt idx="28">
                  <c:v>1.6091821906224089E-3</c:v>
                </c:pt>
                <c:pt idx="29">
                  <c:v>1.2867008242370238E-4</c:v>
                </c:pt>
                <c:pt idx="30">
                  <c:v>8.8741860953581182E-3</c:v>
                </c:pt>
                <c:pt idx="31">
                  <c:v>1.3148444444444445E-2</c:v>
                </c:pt>
                <c:pt idx="32">
                  <c:v>1.4515894904920888E-2</c:v>
                </c:pt>
                <c:pt idx="33">
                  <c:v>3.4975141634871086E-3</c:v>
                </c:pt>
                <c:pt idx="34">
                  <c:v>3.2653061224489793E-5</c:v>
                </c:pt>
                <c:pt idx="35">
                  <c:v>2.4978530849517773E-4</c:v>
                </c:pt>
                <c:pt idx="36">
                  <c:v>7.4442481629452091E-3</c:v>
                </c:pt>
                <c:pt idx="37">
                  <c:v>6.5171983506944449E-3</c:v>
                </c:pt>
                <c:pt idx="38">
                  <c:v>1.1757874872985919E-4</c:v>
                </c:pt>
                <c:pt idx="39">
                  <c:v>2.3880520683428959E-3</c:v>
                </c:pt>
                <c:pt idx="40">
                  <c:v>2.0661157024793389E-3</c:v>
                </c:pt>
                <c:pt idx="41">
                  <c:v>6.2500000000000012E-4</c:v>
                </c:pt>
                <c:pt idx="42">
                  <c:v>4.8696853319951812E-4</c:v>
                </c:pt>
                <c:pt idx="43">
                  <c:v>2.4881376205279815E-3</c:v>
                </c:pt>
                <c:pt idx="44">
                  <c:v>1.5015625000000001E-3</c:v>
                </c:pt>
                <c:pt idx="45">
                  <c:v>3.7071308689601648E-4</c:v>
                </c:pt>
                <c:pt idx="46">
                  <c:v>3.0486657382664006E-3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7712"/>
        <c:axId val="161092352"/>
      </c:lineChart>
      <c:catAx>
        <c:axId val="160627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61092352"/>
        <c:crosses val="autoZero"/>
        <c:auto val="1"/>
        <c:lblAlgn val="ctr"/>
        <c:lblOffset val="100"/>
        <c:noMultiLvlLbl val="0"/>
      </c:catAx>
      <c:valAx>
        <c:axId val="161092352"/>
        <c:scaling>
          <c:orientation val="minMax"/>
        </c:scaling>
        <c:delete val="0"/>
        <c:axPos val="l"/>
        <c:majorGridlines/>
        <c:numFmt formatCode="0.0000" sourceLinked="1"/>
        <c:majorTickMark val="none"/>
        <c:minorTickMark val="none"/>
        <c:tickLblPos val="nextTo"/>
        <c:spPr>
          <a:ln w="9525">
            <a:noFill/>
          </a:ln>
        </c:spPr>
        <c:crossAx val="160627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425994</xdr:colOff>
      <xdr:row>0</xdr:row>
      <xdr:rowOff>161357</xdr:rowOff>
    </xdr:from>
    <xdr:to>
      <xdr:col>21</xdr:col>
      <xdr:colOff>114300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408820</xdr:colOff>
      <xdr:row>16</xdr:row>
      <xdr:rowOff>42455</xdr:rowOff>
    </xdr:from>
    <xdr:to>
      <xdr:col>21</xdr:col>
      <xdr:colOff>114300</xdr:colOff>
      <xdr:row>31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400050</xdr:colOff>
      <xdr:row>31</xdr:row>
      <xdr:rowOff>100693</xdr:rowOff>
    </xdr:from>
    <xdr:to>
      <xdr:col>21</xdr:col>
      <xdr:colOff>133349</xdr:colOff>
      <xdr:row>46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90" zoomScaleNormal="90" workbookViewId="0">
      <selection activeCell="E10" sqref="E10"/>
    </sheetView>
  </sheetViews>
  <sheetFormatPr defaultRowHeight="14.4" x14ac:dyDescent="0.3"/>
  <cols>
    <col min="2" max="2" width="5.5546875" bestFit="1" customWidth="1"/>
    <col min="3" max="3" width="19.109375" style="20" bestFit="1" customWidth="1"/>
    <col min="4" max="4" width="10" bestFit="1" customWidth="1"/>
    <col min="5" max="5" width="15.6640625" bestFit="1" customWidth="1"/>
    <col min="6" max="6" width="6.88671875" style="20" bestFit="1" customWidth="1"/>
    <col min="7" max="7" width="13.21875" bestFit="1" customWidth="1"/>
    <col min="8" max="8" width="15.33203125" bestFit="1" customWidth="1"/>
    <col min="9" max="9" width="6.5546875" style="20" bestFit="1" customWidth="1"/>
    <col min="10" max="10" width="12.77734375" bestFit="1" customWidth="1"/>
    <col min="11" max="11" width="14.88671875" bestFit="1" customWidth="1"/>
  </cols>
  <sheetData>
    <row r="1" spans="1:11" x14ac:dyDescent="0.3">
      <c r="A1" s="1" t="s">
        <v>14</v>
      </c>
      <c r="B1" s="1" t="s">
        <v>13</v>
      </c>
      <c r="C1" s="19" t="s">
        <v>17</v>
      </c>
      <c r="D1" s="1" t="s">
        <v>58</v>
      </c>
      <c r="E1" s="1" t="s">
        <v>61</v>
      </c>
      <c r="F1" s="19" t="s">
        <v>15</v>
      </c>
      <c r="G1" s="1" t="s">
        <v>59</v>
      </c>
      <c r="H1" s="1" t="s">
        <v>62</v>
      </c>
      <c r="I1" s="19" t="s">
        <v>16</v>
      </c>
      <c r="J1" s="1" t="s">
        <v>60</v>
      </c>
      <c r="K1" s="1" t="s">
        <v>63</v>
      </c>
    </row>
    <row r="2" spans="1:11" x14ac:dyDescent="0.3">
      <c r="A2" t="s">
        <v>0</v>
      </c>
      <c r="B2" s="2">
        <v>1988</v>
      </c>
      <c r="C2" s="20">
        <v>465</v>
      </c>
      <c r="F2" s="20">
        <v>481</v>
      </c>
      <c r="I2" s="20">
        <v>3934</v>
      </c>
    </row>
    <row r="3" spans="1:11" x14ac:dyDescent="0.3">
      <c r="A3" t="s">
        <v>1</v>
      </c>
      <c r="C3" s="20">
        <v>502</v>
      </c>
      <c r="D3" s="14">
        <f>(C3-C2)/C2</f>
        <v>7.9569892473118284E-2</v>
      </c>
      <c r="E3" s="14">
        <f>D3^2</f>
        <v>6.3313677881836061E-3</v>
      </c>
      <c r="F3" s="20">
        <v>604</v>
      </c>
      <c r="G3" s="14">
        <f>(F3-F2)/F2</f>
        <v>0.25571725571725573</v>
      </c>
      <c r="H3" s="14">
        <f>G3^2</f>
        <v>6.5391314871564354E-2</v>
      </c>
      <c r="I3" s="20">
        <v>4205</v>
      </c>
      <c r="J3" s="15">
        <f>(I3-I2)/I2</f>
        <v>6.8886629384850032E-2</v>
      </c>
      <c r="K3" s="14">
        <f>J3^2</f>
        <v>4.7453677080056839E-3</v>
      </c>
    </row>
    <row r="4" spans="1:11" x14ac:dyDescent="0.3">
      <c r="A4" t="s">
        <v>2</v>
      </c>
      <c r="C4" s="20">
        <v>510</v>
      </c>
      <c r="D4" s="14">
        <f t="shared" ref="D4:G49" si="0">(C4-C3)/C3</f>
        <v>1.5936254980079681E-2</v>
      </c>
      <c r="E4" s="14">
        <f t="shared" ref="E4:E49" si="1">D4^2</f>
        <v>2.5396422279011445E-4</v>
      </c>
      <c r="F4" s="20">
        <v>552</v>
      </c>
      <c r="G4" s="14">
        <f t="shared" si="0"/>
        <v>-8.6092715231788075E-2</v>
      </c>
      <c r="H4" s="14">
        <f t="shared" ref="H4:H49" si="2">G4^2</f>
        <v>7.4119556159817548E-3</v>
      </c>
      <c r="I4" s="20">
        <v>4067</v>
      </c>
      <c r="J4" s="15">
        <f t="shared" ref="J4" si="3">(I4-I3)/I3</f>
        <v>-3.2818073721759808E-2</v>
      </c>
      <c r="K4" s="14">
        <f t="shared" ref="K4:K49" si="4">J4^2</f>
        <v>1.0770259628068617E-3</v>
      </c>
    </row>
    <row r="5" spans="1:11" x14ac:dyDescent="0.3">
      <c r="A5" t="s">
        <v>3</v>
      </c>
      <c r="C5" s="20">
        <v>524</v>
      </c>
      <c r="D5" s="14">
        <f t="shared" si="0"/>
        <v>2.7450980392156862E-2</v>
      </c>
      <c r="E5" s="14">
        <f t="shared" si="1"/>
        <v>7.5355632449058052E-4</v>
      </c>
      <c r="F5" s="20">
        <v>675</v>
      </c>
      <c r="G5" s="14">
        <f t="shared" si="0"/>
        <v>0.22282608695652173</v>
      </c>
      <c r="H5" s="14">
        <f t="shared" si="2"/>
        <v>4.9651465028355386E-2</v>
      </c>
      <c r="I5" s="20">
        <v>4220</v>
      </c>
      <c r="J5" s="15">
        <f t="shared" ref="J5" si="5">(I5-I4)/I4</f>
        <v>3.761986722399803E-2</v>
      </c>
      <c r="K5" s="14">
        <f t="shared" si="4"/>
        <v>1.4152544099512413E-3</v>
      </c>
    </row>
    <row r="6" spans="1:11" x14ac:dyDescent="0.3">
      <c r="A6" t="s">
        <v>4</v>
      </c>
      <c r="C6" s="20">
        <v>546</v>
      </c>
      <c r="D6" s="14">
        <f t="shared" si="0"/>
        <v>4.1984732824427481E-2</v>
      </c>
      <c r="E6" s="14">
        <f t="shared" si="1"/>
        <v>1.7627177903385585E-3</v>
      </c>
      <c r="F6" s="20">
        <v>812</v>
      </c>
      <c r="G6" s="14">
        <f t="shared" si="0"/>
        <v>0.20296296296296296</v>
      </c>
      <c r="H6" s="14">
        <f t="shared" si="2"/>
        <v>4.1193964334705076E-2</v>
      </c>
      <c r="I6" s="20">
        <v>4141</v>
      </c>
      <c r="J6" s="15">
        <f t="shared" ref="J6" si="6">(I6-I5)/I5</f>
        <v>-1.872037914691943E-2</v>
      </c>
      <c r="K6" s="14">
        <f t="shared" si="4"/>
        <v>3.5045259540441583E-4</v>
      </c>
    </row>
    <row r="7" spans="1:11" x14ac:dyDescent="0.3">
      <c r="A7" t="s">
        <v>5</v>
      </c>
      <c r="C7" s="20">
        <v>610</v>
      </c>
      <c r="D7" s="14">
        <f t="shared" si="0"/>
        <v>0.11721611721611722</v>
      </c>
      <c r="E7" s="14">
        <f t="shared" si="1"/>
        <v>1.3739618135222531E-2</v>
      </c>
      <c r="F7" s="20">
        <v>912</v>
      </c>
      <c r="G7" s="14">
        <f t="shared" si="0"/>
        <v>0.12315270935960591</v>
      </c>
      <c r="H7" s="14">
        <f t="shared" si="2"/>
        <v>1.5166589822611567E-2</v>
      </c>
      <c r="I7" s="20">
        <v>4151</v>
      </c>
      <c r="J7" s="15">
        <f t="shared" ref="J7" si="7">(I7-I6)/I6</f>
        <v>2.4148756339048539E-3</v>
      </c>
      <c r="K7" s="14">
        <f t="shared" si="4"/>
        <v>5.8316243272273699E-6</v>
      </c>
    </row>
    <row r="8" spans="1:11" x14ac:dyDescent="0.3">
      <c r="A8" t="s">
        <v>6</v>
      </c>
      <c r="C8" s="20">
        <v>632</v>
      </c>
      <c r="D8" s="14">
        <f t="shared" si="0"/>
        <v>3.6065573770491806E-2</v>
      </c>
      <c r="E8" s="14">
        <f t="shared" si="1"/>
        <v>1.3007256113947865E-3</v>
      </c>
      <c r="F8" s="20">
        <v>882</v>
      </c>
      <c r="G8" s="14">
        <f t="shared" si="0"/>
        <v>-3.2894736842105261E-2</v>
      </c>
      <c r="H8" s="14">
        <f t="shared" si="2"/>
        <v>1.0820637119113572E-3</v>
      </c>
      <c r="I8" s="20">
        <v>4053</v>
      </c>
      <c r="J8" s="15">
        <f t="shared" ref="J8" si="8">(I8-I7)/I7</f>
        <v>-2.3608768971332208E-2</v>
      </c>
      <c r="K8" s="14">
        <f t="shared" si="4"/>
        <v>5.5737397234173849E-4</v>
      </c>
    </row>
    <row r="9" spans="1:11" x14ac:dyDescent="0.3">
      <c r="A9" t="s">
        <v>7</v>
      </c>
      <c r="C9" s="20">
        <v>619</v>
      </c>
      <c r="D9" s="14">
        <f t="shared" si="0"/>
        <v>-2.0569620253164556E-2</v>
      </c>
      <c r="E9" s="14">
        <f t="shared" si="1"/>
        <v>4.2310927735939746E-4</v>
      </c>
      <c r="F9" s="20">
        <v>933</v>
      </c>
      <c r="G9" s="14">
        <f t="shared" si="0"/>
        <v>5.7823129251700682E-2</v>
      </c>
      <c r="H9" s="14">
        <f t="shared" si="2"/>
        <v>3.3435142764588833E-3</v>
      </c>
      <c r="I9" s="20">
        <v>4171</v>
      </c>
      <c r="J9" s="15">
        <f t="shared" ref="J9" si="9">(I9-I8)/I8</f>
        <v>2.9114236368122378E-2</v>
      </c>
      <c r="K9" s="14">
        <f t="shared" si="4"/>
        <v>8.4763875929889975E-4</v>
      </c>
    </row>
    <row r="10" spans="1:11" x14ac:dyDescent="0.3">
      <c r="A10" t="s">
        <v>8</v>
      </c>
      <c r="C10" s="20">
        <v>636</v>
      </c>
      <c r="D10" s="14">
        <f t="shared" si="0"/>
        <v>2.7463651050080775E-2</v>
      </c>
      <c r="E10" s="14">
        <f t="shared" si="1"/>
        <v>7.542521290006028E-4</v>
      </c>
      <c r="F10" s="20">
        <v>1206</v>
      </c>
      <c r="G10" s="14">
        <f t="shared" si="0"/>
        <v>0.29260450160771706</v>
      </c>
      <c r="H10" s="14">
        <f t="shared" si="2"/>
        <v>8.5617394361100496E-2</v>
      </c>
      <c r="I10" s="20">
        <v>4181</v>
      </c>
      <c r="J10" s="15">
        <f t="shared" ref="J10" si="10">(I10-I9)/I9</f>
        <v>2.3975065931431312E-3</v>
      </c>
      <c r="K10" s="14">
        <f t="shared" si="4"/>
        <v>5.7480378641647835E-6</v>
      </c>
    </row>
    <row r="11" spans="1:11" x14ac:dyDescent="0.3">
      <c r="A11" t="s">
        <v>9</v>
      </c>
      <c r="C11" s="20">
        <v>683</v>
      </c>
      <c r="D11" s="14">
        <f t="shared" si="0"/>
        <v>7.3899371069182387E-2</v>
      </c>
      <c r="E11" s="14">
        <f t="shared" si="1"/>
        <v>5.4611170444207107E-3</v>
      </c>
      <c r="F11" s="20">
        <v>1270</v>
      </c>
      <c r="G11" s="14">
        <f t="shared" si="0"/>
        <v>5.306799336650083E-2</v>
      </c>
      <c r="H11" s="14">
        <f t="shared" si="2"/>
        <v>2.8162119199469761E-3</v>
      </c>
      <c r="I11" s="20">
        <v>4314</v>
      </c>
      <c r="J11" s="15">
        <f t="shared" ref="J11" si="11">(I11-I10)/I10</f>
        <v>3.1810571633580483E-2</v>
      </c>
      <c r="K11" s="14">
        <f t="shared" si="4"/>
        <v>1.0119124676551553E-3</v>
      </c>
    </row>
    <row r="12" spans="1:11" x14ac:dyDescent="0.3">
      <c r="A12" t="s">
        <v>10</v>
      </c>
      <c r="C12" s="20">
        <v>698</v>
      </c>
      <c r="D12" s="14">
        <f t="shared" si="0"/>
        <v>2.1961932650073207E-2</v>
      </c>
      <c r="E12" s="14">
        <f t="shared" si="1"/>
        <v>4.8232648572635154E-4</v>
      </c>
      <c r="F12" s="20">
        <v>1296</v>
      </c>
      <c r="G12" s="14">
        <f t="shared" si="0"/>
        <v>2.0472440944881889E-2</v>
      </c>
      <c r="H12" s="14">
        <f t="shared" si="2"/>
        <v>4.1912083824167647E-4</v>
      </c>
      <c r="I12" s="20">
        <v>5896</v>
      </c>
      <c r="J12" s="15">
        <f t="shared" ref="J12" si="12">(I12-I11)/I11</f>
        <v>0.36671302735280481</v>
      </c>
      <c r="K12" s="14">
        <f t="shared" si="4"/>
        <v>0.13447844443025897</v>
      </c>
    </row>
    <row r="13" spans="1:11" x14ac:dyDescent="0.3">
      <c r="A13" t="s">
        <v>11</v>
      </c>
      <c r="C13" s="20">
        <v>747</v>
      </c>
      <c r="D13" s="14">
        <f t="shared" si="0"/>
        <v>7.0200573065902577E-2</v>
      </c>
      <c r="E13" s="14">
        <f t="shared" si="1"/>
        <v>4.9281204587811262E-3</v>
      </c>
      <c r="F13" s="20">
        <v>1479</v>
      </c>
      <c r="G13" s="14">
        <f t="shared" si="0"/>
        <v>0.14120370370370369</v>
      </c>
      <c r="H13" s="14">
        <f t="shared" si="2"/>
        <v>1.9938485939643345E-2</v>
      </c>
      <c r="I13" s="20">
        <v>6597</v>
      </c>
      <c r="J13" s="15">
        <f t="shared" ref="J13" si="13">(I13-I12)/I12</f>
        <v>0.11889416553595658</v>
      </c>
      <c r="K13" s="14">
        <f t="shared" si="4"/>
        <v>1.4135822598491445E-2</v>
      </c>
    </row>
    <row r="14" spans="1:11" x14ac:dyDescent="0.3">
      <c r="A14" t="s">
        <v>0</v>
      </c>
      <c r="B14" t="s">
        <v>12</v>
      </c>
      <c r="C14" s="20">
        <v>800</v>
      </c>
      <c r="D14" s="14">
        <f t="shared" si="0"/>
        <v>7.0950468540829981E-2</v>
      </c>
      <c r="E14" s="14">
        <f t="shared" si="1"/>
        <v>5.0339689861633044E-3</v>
      </c>
      <c r="F14" s="20">
        <v>1735</v>
      </c>
      <c r="G14" s="14">
        <f t="shared" si="0"/>
        <v>0.17308992562542258</v>
      </c>
      <c r="H14" s="14">
        <f t="shared" si="2"/>
        <v>2.9960122353014321E-2</v>
      </c>
      <c r="I14" s="20">
        <v>6695</v>
      </c>
      <c r="J14" s="15">
        <f t="shared" ref="J14" si="14">(I14-I13)/I13</f>
        <v>1.4855237229043505E-2</v>
      </c>
      <c r="K14" s="14">
        <f t="shared" si="4"/>
        <v>2.2067807313116015E-4</v>
      </c>
    </row>
    <row r="15" spans="1:11" x14ac:dyDescent="0.3">
      <c r="A15" t="s">
        <v>1</v>
      </c>
      <c r="C15" s="20">
        <v>815</v>
      </c>
      <c r="D15" s="14">
        <f t="shared" si="0"/>
        <v>1.8749999999999999E-2</v>
      </c>
      <c r="E15" s="14">
        <f t="shared" si="1"/>
        <v>3.5156249999999999E-4</v>
      </c>
      <c r="F15" s="20">
        <v>1630</v>
      </c>
      <c r="G15" s="14">
        <f t="shared" si="0"/>
        <v>-6.0518731988472622E-2</v>
      </c>
      <c r="H15" s="14">
        <f t="shared" si="2"/>
        <v>3.6625169214925795E-3</v>
      </c>
      <c r="I15" s="20">
        <v>6306</v>
      </c>
      <c r="J15" s="15">
        <f t="shared" ref="J15" si="15">(I15-I14)/I14</f>
        <v>-5.8103061986557132E-2</v>
      </c>
      <c r="K15" s="14">
        <f t="shared" si="4"/>
        <v>3.3759658122137002E-3</v>
      </c>
    </row>
    <row r="16" spans="1:11" x14ac:dyDescent="0.3">
      <c r="A16" t="s">
        <v>2</v>
      </c>
      <c r="C16" s="20">
        <v>811</v>
      </c>
      <c r="D16" s="14">
        <f t="shared" si="0"/>
        <v>-4.9079754601226997E-3</v>
      </c>
      <c r="E16" s="14">
        <f t="shared" si="1"/>
        <v>2.4088223117166626E-5</v>
      </c>
      <c r="F16" s="20">
        <v>1695</v>
      </c>
      <c r="G16" s="14">
        <f t="shared" si="0"/>
        <v>3.9877300613496931E-2</v>
      </c>
      <c r="H16" s="14">
        <f t="shared" si="2"/>
        <v>1.5901991042192028E-3</v>
      </c>
      <c r="I16" s="20">
        <v>6527</v>
      </c>
      <c r="J16" s="15">
        <f t="shared" ref="J16" si="16">(I16-I15)/I15</f>
        <v>3.5045987947986044E-2</v>
      </c>
      <c r="K16" s="14">
        <f t="shared" si="4"/>
        <v>1.2282212712503831E-3</v>
      </c>
    </row>
    <row r="17" spans="1:11" x14ac:dyDescent="0.3">
      <c r="A17" t="s">
        <v>3</v>
      </c>
      <c r="C17" s="20">
        <v>839</v>
      </c>
      <c r="D17" s="14">
        <f t="shared" si="0"/>
        <v>3.4525277435265102E-2</v>
      </c>
      <c r="E17" s="14">
        <f t="shared" si="1"/>
        <v>1.1919947819820256E-3</v>
      </c>
      <c r="F17" s="20">
        <v>1754</v>
      </c>
      <c r="G17" s="14">
        <f t="shared" si="0"/>
        <v>3.4808259587020648E-2</v>
      </c>
      <c r="H17" s="14">
        <f t="shared" si="2"/>
        <v>1.2116149354774149E-3</v>
      </c>
      <c r="I17" s="20">
        <v>6676</v>
      </c>
      <c r="J17" s="15">
        <f t="shared" ref="J17" si="17">(I17-I16)/I16</f>
        <v>2.2828251876819364E-2</v>
      </c>
      <c r="K17" s="14">
        <f t="shared" si="4"/>
        <v>5.2112908375150687E-4</v>
      </c>
    </row>
    <row r="18" spans="1:11" x14ac:dyDescent="0.3">
      <c r="A18" t="s">
        <v>4</v>
      </c>
      <c r="C18" s="20">
        <v>847</v>
      </c>
      <c r="D18" s="14">
        <f t="shared" si="0"/>
        <v>9.5351609058402856E-3</v>
      </c>
      <c r="E18" s="14">
        <f t="shared" si="1"/>
        <v>9.0919293500264933E-5</v>
      </c>
      <c r="F18" s="20">
        <v>1659</v>
      </c>
      <c r="G18" s="14">
        <f t="shared" si="0"/>
        <v>-5.416191562143672E-2</v>
      </c>
      <c r="H18" s="14">
        <f t="shared" si="2"/>
        <v>2.933513103783631E-3</v>
      </c>
      <c r="I18" s="20">
        <v>6281</v>
      </c>
      <c r="J18" s="15">
        <f t="shared" ref="J18" si="18">(I18-I17)/I17</f>
        <v>-5.9167165967645298E-2</v>
      </c>
      <c r="K18" s="14">
        <f t="shared" si="4"/>
        <v>3.5007535286428839E-3</v>
      </c>
    </row>
    <row r="19" spans="1:11" x14ac:dyDescent="0.3">
      <c r="A19" t="s">
        <v>5</v>
      </c>
      <c r="C19" s="20">
        <v>885</v>
      </c>
      <c r="D19" s="14">
        <f t="shared" si="0"/>
        <v>4.4864226682408498E-2</v>
      </c>
      <c r="E19" s="14">
        <f t="shared" si="1"/>
        <v>2.0127988358105346E-3</v>
      </c>
      <c r="F19" s="20">
        <v>1518</v>
      </c>
      <c r="G19" s="14">
        <f t="shared" si="0"/>
        <v>-8.4990958408679929E-2</v>
      </c>
      <c r="H19" s="14">
        <f t="shared" si="2"/>
        <v>7.2234630112259614E-3</v>
      </c>
      <c r="I19" s="20">
        <v>7340</v>
      </c>
      <c r="J19" s="15">
        <f t="shared" ref="J19" si="19">(I19-I18)/I18</f>
        <v>0.16860372552141378</v>
      </c>
      <c r="K19" s="14">
        <f t="shared" si="4"/>
        <v>2.8427216259700239E-2</v>
      </c>
    </row>
    <row r="20" spans="1:11" x14ac:dyDescent="0.3">
      <c r="A20" t="s">
        <v>6</v>
      </c>
      <c r="C20" s="20">
        <v>891</v>
      </c>
      <c r="D20" s="14">
        <f t="shared" si="0"/>
        <v>6.7796610169491523E-3</v>
      </c>
      <c r="E20" s="14">
        <f t="shared" si="1"/>
        <v>4.5963803504740011E-5</v>
      </c>
      <c r="F20" s="20">
        <v>1643</v>
      </c>
      <c r="G20" s="14">
        <f t="shared" si="0"/>
        <v>8.2345191040843216E-2</v>
      </c>
      <c r="H20" s="14">
        <f t="shared" si="2"/>
        <v>6.7807304875529655E-3</v>
      </c>
      <c r="I20" s="20">
        <v>8090</v>
      </c>
      <c r="J20" s="15">
        <f t="shared" ref="J20" si="20">(I20-I19)/I19</f>
        <v>0.10217983651226158</v>
      </c>
      <c r="K20" s="14">
        <f t="shared" si="4"/>
        <v>1.0440718989672504E-2</v>
      </c>
    </row>
    <row r="21" spans="1:11" x14ac:dyDescent="0.3">
      <c r="A21" t="s">
        <v>7</v>
      </c>
      <c r="C21" s="20">
        <v>904</v>
      </c>
      <c r="D21" s="14">
        <f t="shared" si="0"/>
        <v>1.4590347923681257E-2</v>
      </c>
      <c r="E21" s="14">
        <f t="shared" si="1"/>
        <v>2.1287825253406994E-4</v>
      </c>
      <c r="F21" s="20">
        <v>1741</v>
      </c>
      <c r="G21" s="14">
        <f t="shared" si="0"/>
        <v>5.9646987218502742E-2</v>
      </c>
      <c r="H21" s="14">
        <f t="shared" si="2"/>
        <v>3.5577630842442295E-3</v>
      </c>
      <c r="I21" s="20">
        <v>8085</v>
      </c>
      <c r="J21" s="15">
        <f t="shared" ref="J21" si="21">(I21-I20)/I20</f>
        <v>-6.1804697156983925E-4</v>
      </c>
      <c r="K21" s="14">
        <f t="shared" si="4"/>
        <v>3.8198205906664968E-7</v>
      </c>
    </row>
    <row r="22" spans="1:11" x14ac:dyDescent="0.3">
      <c r="A22" t="s">
        <v>8</v>
      </c>
      <c r="C22" s="20">
        <v>934</v>
      </c>
      <c r="D22" s="14">
        <f t="shared" si="0"/>
        <v>3.3185840707964605E-2</v>
      </c>
      <c r="E22" s="14">
        <f t="shared" si="1"/>
        <v>1.1013000234944008E-3</v>
      </c>
      <c r="F22" s="20">
        <v>1895</v>
      </c>
      <c r="G22" s="14">
        <f t="shared" si="0"/>
        <v>8.8454910970706485E-2</v>
      </c>
      <c r="H22" s="14">
        <f t="shared" si="2"/>
        <v>7.8242712748356098E-3</v>
      </c>
      <c r="I22" s="20">
        <v>8375</v>
      </c>
      <c r="J22" s="15">
        <f t="shared" ref="J22" si="22">(I22-I21)/I21</f>
        <v>3.5868893011750155E-2</v>
      </c>
      <c r="K22" s="14">
        <f t="shared" si="4"/>
        <v>1.2865774858883791E-3</v>
      </c>
    </row>
    <row r="23" spans="1:11" x14ac:dyDescent="0.3">
      <c r="A23" t="s">
        <v>9</v>
      </c>
      <c r="C23" s="20">
        <v>902</v>
      </c>
      <c r="D23" s="14">
        <f t="shared" si="0"/>
        <v>-3.4261241970021415E-2</v>
      </c>
      <c r="E23" s="14">
        <f t="shared" si="1"/>
        <v>1.1738327013283568E-3</v>
      </c>
      <c r="F23" s="20">
        <v>1976</v>
      </c>
      <c r="G23" s="14">
        <f t="shared" si="0"/>
        <v>4.2744063324538256E-2</v>
      </c>
      <c r="H23" s="14">
        <f t="shared" si="2"/>
        <v>1.8270549494921364E-3</v>
      </c>
      <c r="I23" s="20">
        <v>8430</v>
      </c>
      <c r="J23" s="15">
        <f t="shared" ref="J23" si="23">(I23-I22)/I22</f>
        <v>6.5671641791044772E-3</v>
      </c>
      <c r="K23" s="14">
        <f t="shared" si="4"/>
        <v>4.3127645355312981E-5</v>
      </c>
    </row>
    <row r="24" spans="1:11" x14ac:dyDescent="0.3">
      <c r="A24" t="s">
        <v>10</v>
      </c>
      <c r="C24" s="20">
        <v>856</v>
      </c>
      <c r="D24" s="14">
        <f t="shared" si="0"/>
        <v>-5.0997782705099776E-2</v>
      </c>
      <c r="E24" s="14">
        <f t="shared" si="1"/>
        <v>2.6007738408365738E-3</v>
      </c>
      <c r="F24" s="20">
        <v>1775</v>
      </c>
      <c r="G24" s="14">
        <f t="shared" si="0"/>
        <v>-0.10172064777327935</v>
      </c>
      <c r="H24" s="14">
        <f t="shared" si="2"/>
        <v>1.0347090183415562E-2</v>
      </c>
      <c r="I24" s="20">
        <v>8430</v>
      </c>
      <c r="J24" s="15">
        <f t="shared" ref="J24" si="24">(I24-I23)/I23</f>
        <v>0</v>
      </c>
      <c r="K24" s="14">
        <f t="shared" si="4"/>
        <v>0</v>
      </c>
    </row>
    <row r="25" spans="1:11" x14ac:dyDescent="0.3">
      <c r="A25" t="s">
        <v>11</v>
      </c>
      <c r="C25" s="20">
        <v>910</v>
      </c>
      <c r="D25" s="14">
        <f t="shared" si="0"/>
        <v>6.3084112149532703E-2</v>
      </c>
      <c r="E25" s="14">
        <f t="shared" si="1"/>
        <v>3.9796052056948195E-3</v>
      </c>
      <c r="F25" s="20">
        <v>1875</v>
      </c>
      <c r="G25" s="14">
        <f t="shared" si="0"/>
        <v>5.6338028169014086E-2</v>
      </c>
      <c r="H25" s="14">
        <f t="shared" si="2"/>
        <v>3.1739734179726245E-3</v>
      </c>
      <c r="I25" s="20">
        <v>8680</v>
      </c>
      <c r="J25" s="15">
        <f t="shared" ref="J25" si="25">(I25-I24)/I24</f>
        <v>2.9655990510083038E-2</v>
      </c>
      <c r="K25" s="14">
        <f t="shared" si="4"/>
        <v>8.794777731341352E-4</v>
      </c>
    </row>
    <row r="26" spans="1:11" x14ac:dyDescent="0.3">
      <c r="A26" t="s">
        <v>0</v>
      </c>
      <c r="B26" s="2">
        <v>1990</v>
      </c>
      <c r="C26" s="20">
        <v>900</v>
      </c>
      <c r="D26" s="14">
        <f t="shared" si="0"/>
        <v>-1.098901098901099E-2</v>
      </c>
      <c r="E26" s="14">
        <f t="shared" si="1"/>
        <v>1.207583625166043E-4</v>
      </c>
      <c r="F26" s="20">
        <v>1718</v>
      </c>
      <c r="G26" s="14">
        <f t="shared" si="0"/>
        <v>-8.373333333333334E-2</v>
      </c>
      <c r="H26" s="14">
        <f t="shared" si="2"/>
        <v>7.011271111111112E-3</v>
      </c>
      <c r="I26" s="20">
        <v>8480</v>
      </c>
      <c r="J26" s="15">
        <f t="shared" ref="J26" si="26">(I26-I25)/I25</f>
        <v>-2.3041474654377881E-2</v>
      </c>
      <c r="K26" s="14">
        <f t="shared" si="4"/>
        <v>5.3090955424833829E-4</v>
      </c>
    </row>
    <row r="27" spans="1:11" x14ac:dyDescent="0.3">
      <c r="A27" t="s">
        <v>1</v>
      </c>
      <c r="C27" s="20">
        <v>856</v>
      </c>
      <c r="D27" s="14">
        <f t="shared" si="0"/>
        <v>-4.8888888888888891E-2</v>
      </c>
      <c r="E27" s="14">
        <f t="shared" si="1"/>
        <v>2.3901234567901236E-3</v>
      </c>
      <c r="F27" s="20">
        <v>1482</v>
      </c>
      <c r="G27" s="14">
        <f t="shared" si="0"/>
        <v>-0.13736903376018628</v>
      </c>
      <c r="H27" s="14">
        <f t="shared" si="2"/>
        <v>1.8870251436207196E-2</v>
      </c>
      <c r="I27" s="20">
        <v>8570</v>
      </c>
      <c r="J27" s="15">
        <f t="shared" ref="J27" si="27">(I27-I26)/I26</f>
        <v>1.0613207547169811E-2</v>
      </c>
      <c r="K27" s="14">
        <f t="shared" si="4"/>
        <v>1.1264017443930223E-4</v>
      </c>
    </row>
    <row r="28" spans="1:11" x14ac:dyDescent="0.3">
      <c r="A28" t="s">
        <v>2</v>
      </c>
      <c r="C28" s="20">
        <v>872</v>
      </c>
      <c r="D28" s="14">
        <f t="shared" si="0"/>
        <v>1.8691588785046728E-2</v>
      </c>
      <c r="E28" s="14">
        <f t="shared" si="1"/>
        <v>3.4937549130928462E-4</v>
      </c>
      <c r="F28" s="20">
        <v>1555</v>
      </c>
      <c r="G28" s="14">
        <f t="shared" si="0"/>
        <v>4.9257759784075573E-2</v>
      </c>
      <c r="H28" s="14">
        <f t="shared" si="2"/>
        <v>2.426326898945693E-3</v>
      </c>
      <c r="I28" s="20">
        <v>8550</v>
      </c>
      <c r="J28" s="15">
        <f t="shared" ref="J28" si="28">(I28-I27)/I27</f>
        <v>-2.3337222870478411E-3</v>
      </c>
      <c r="K28" s="14">
        <f t="shared" si="4"/>
        <v>5.4462597130638059E-6</v>
      </c>
    </row>
    <row r="29" spans="1:11" x14ac:dyDescent="0.3">
      <c r="A29" t="s">
        <v>3</v>
      </c>
      <c r="C29" s="20">
        <v>938</v>
      </c>
      <c r="D29" s="14">
        <f t="shared" si="0"/>
        <v>7.5688073394495417E-2</v>
      </c>
      <c r="E29" s="14">
        <f t="shared" si="1"/>
        <v>5.7286844541705254E-3</v>
      </c>
      <c r="F29" s="20">
        <v>1695</v>
      </c>
      <c r="G29" s="14">
        <f t="shared" si="0"/>
        <v>9.0032154340836015E-2</v>
      </c>
      <c r="H29" s="14">
        <f t="shared" si="2"/>
        <v>8.1057888152521167E-3</v>
      </c>
      <c r="I29" s="20">
        <v>7975</v>
      </c>
      <c r="J29" s="15">
        <f t="shared" ref="J29" si="29">(I29-I28)/I28</f>
        <v>-6.725146198830409E-2</v>
      </c>
      <c r="K29" s="14">
        <f t="shared" si="4"/>
        <v>4.5227591395643101E-3</v>
      </c>
    </row>
    <row r="30" spans="1:11" x14ac:dyDescent="0.3">
      <c r="A30" t="s">
        <v>4</v>
      </c>
      <c r="C30" s="20">
        <v>950</v>
      </c>
      <c r="D30" s="14">
        <f t="shared" si="0"/>
        <v>1.279317697228145E-2</v>
      </c>
      <c r="E30" s="14">
        <f t="shared" si="1"/>
        <v>1.6366537704411236E-4</v>
      </c>
      <c r="F30" s="20">
        <v>1699</v>
      </c>
      <c r="G30" s="14">
        <f t="shared" si="0"/>
        <v>2.359882005899705E-3</v>
      </c>
      <c r="H30" s="14">
        <f t="shared" si="2"/>
        <v>5.5690430817692155E-6</v>
      </c>
      <c r="I30" s="20">
        <v>8725</v>
      </c>
      <c r="J30" s="15">
        <f t="shared" ref="J30" si="30">(I30-I29)/I29</f>
        <v>9.4043887147335428E-2</v>
      </c>
      <c r="K30" s="14">
        <f t="shared" si="4"/>
        <v>8.8442527097807623E-3</v>
      </c>
    </row>
    <row r="31" spans="1:11" x14ac:dyDescent="0.3">
      <c r="A31" t="s">
        <v>5</v>
      </c>
      <c r="C31" s="20">
        <v>932</v>
      </c>
      <c r="D31" s="14">
        <f t="shared" si="0"/>
        <v>-1.8947368421052633E-2</v>
      </c>
      <c r="E31" s="14">
        <f t="shared" si="1"/>
        <v>3.5900277008310257E-4</v>
      </c>
      <c r="F31" s="20">
        <v>1582</v>
      </c>
      <c r="G31" s="14">
        <f t="shared" si="0"/>
        <v>-6.8864037669217185E-2</v>
      </c>
      <c r="H31" s="14">
        <f t="shared" si="2"/>
        <v>4.7422556841073635E-3</v>
      </c>
      <c r="I31" s="20">
        <v>8375</v>
      </c>
      <c r="J31" s="15">
        <f t="shared" ref="J31" si="31">(I31-I30)/I30</f>
        <v>-4.0114613180515762E-2</v>
      </c>
      <c r="K31" s="14">
        <f t="shared" si="4"/>
        <v>1.6091821906224089E-3</v>
      </c>
    </row>
    <row r="32" spans="1:11" x14ac:dyDescent="0.3">
      <c r="A32" t="s">
        <v>6</v>
      </c>
      <c r="C32" s="20">
        <v>900</v>
      </c>
      <c r="D32" s="14">
        <f t="shared" si="0"/>
        <v>-3.4334763948497854E-2</v>
      </c>
      <c r="E32" s="14">
        <f t="shared" si="1"/>
        <v>1.178876015399068E-3</v>
      </c>
      <c r="F32" s="20">
        <v>1483</v>
      </c>
      <c r="G32" s="14">
        <f t="shared" si="0"/>
        <v>-6.2579013906447531E-2</v>
      </c>
      <c r="H32" s="14">
        <f t="shared" si="2"/>
        <v>3.9161329815033535E-3</v>
      </c>
      <c r="I32" s="20">
        <v>8280</v>
      </c>
      <c r="J32" s="15">
        <f t="shared" ref="J32" si="32">(I32-I31)/I31</f>
        <v>-1.1343283582089553E-2</v>
      </c>
      <c r="K32" s="14">
        <f t="shared" si="4"/>
        <v>1.2867008242370238E-4</v>
      </c>
    </row>
    <row r="33" spans="1:13" x14ac:dyDescent="0.3">
      <c r="A33" t="s">
        <v>7</v>
      </c>
      <c r="C33" s="20">
        <v>797</v>
      </c>
      <c r="D33" s="14">
        <f t="shared" si="0"/>
        <v>-0.11444444444444445</v>
      </c>
      <c r="E33" s="14">
        <f t="shared" si="1"/>
        <v>1.3097530864197531E-2</v>
      </c>
      <c r="F33" s="20">
        <v>1332</v>
      </c>
      <c r="G33" s="14">
        <f t="shared" si="0"/>
        <v>-0.10182063385030343</v>
      </c>
      <c r="H33" s="14">
        <f t="shared" si="2"/>
        <v>1.0367441477677557E-2</v>
      </c>
      <c r="I33" s="20">
        <v>7500</v>
      </c>
      <c r="J33" s="15">
        <f t="shared" ref="J33" si="33">(I33-I32)/I32</f>
        <v>-9.420289855072464E-2</v>
      </c>
      <c r="K33" s="14">
        <f t="shared" si="4"/>
        <v>8.8741860953581182E-3</v>
      </c>
    </row>
    <row r="34" spans="1:13" x14ac:dyDescent="0.3">
      <c r="A34" t="s">
        <v>8</v>
      </c>
      <c r="C34" s="20">
        <v>715</v>
      </c>
      <c r="D34" s="14">
        <f t="shared" si="0"/>
        <v>-0.10288582183186951</v>
      </c>
      <c r="E34" s="14">
        <f t="shared" si="1"/>
        <v>1.0585492334019196E-2</v>
      </c>
      <c r="F34" s="20">
        <v>1050</v>
      </c>
      <c r="G34" s="14">
        <f t="shared" si="0"/>
        <v>-0.21171171171171171</v>
      </c>
      <c r="H34" s="14">
        <f t="shared" si="2"/>
        <v>4.4821848875902931E-2</v>
      </c>
      <c r="I34" s="20">
        <v>6640</v>
      </c>
      <c r="J34" s="15">
        <f t="shared" ref="J34" si="34">(I34-I33)/I33</f>
        <v>-0.11466666666666667</v>
      </c>
      <c r="K34" s="14">
        <f t="shared" si="4"/>
        <v>1.3148444444444445E-2</v>
      </c>
    </row>
    <row r="35" spans="1:13" x14ac:dyDescent="0.3">
      <c r="A35" t="s">
        <v>9</v>
      </c>
      <c r="C35" s="20">
        <v>727</v>
      </c>
      <c r="D35" s="14">
        <f t="shared" si="0"/>
        <v>1.6783216783216783E-2</v>
      </c>
      <c r="E35" s="14">
        <f t="shared" si="1"/>
        <v>2.8167636559244951E-4</v>
      </c>
      <c r="F35" s="20">
        <v>1095</v>
      </c>
      <c r="G35" s="14">
        <f t="shared" si="0"/>
        <v>4.2857142857142858E-2</v>
      </c>
      <c r="H35" s="14">
        <f t="shared" si="2"/>
        <v>1.8367346938775511E-3</v>
      </c>
      <c r="I35" s="20">
        <v>7440</v>
      </c>
      <c r="J35" s="15">
        <f t="shared" ref="J35" si="35">(I35-I34)/I34</f>
        <v>0.12048192771084337</v>
      </c>
      <c r="K35" s="14">
        <f t="shared" si="4"/>
        <v>1.4515894904920888E-2</v>
      </c>
    </row>
    <row r="36" spans="1:13" x14ac:dyDescent="0.3">
      <c r="A36" t="s">
        <v>10</v>
      </c>
      <c r="C36" s="20">
        <v>714</v>
      </c>
      <c r="D36" s="14">
        <f t="shared" si="0"/>
        <v>-1.7881705639614855E-2</v>
      </c>
      <c r="E36" s="14">
        <f t="shared" si="1"/>
        <v>3.1975539658183374E-4</v>
      </c>
      <c r="F36" s="20">
        <v>1239</v>
      </c>
      <c r="G36" s="14">
        <f t="shared" si="0"/>
        <v>0.13150684931506848</v>
      </c>
      <c r="H36" s="14">
        <f t="shared" si="2"/>
        <v>1.7294051416776129E-2</v>
      </c>
      <c r="I36" s="20">
        <v>7000</v>
      </c>
      <c r="J36" s="15">
        <f t="shared" ref="J36" si="36">(I36-I35)/I35</f>
        <v>-5.9139784946236562E-2</v>
      </c>
      <c r="K36" s="14">
        <f t="shared" si="4"/>
        <v>3.4975141634871086E-3</v>
      </c>
    </row>
    <row r="37" spans="1:13" x14ac:dyDescent="0.3">
      <c r="A37" t="s">
        <v>11</v>
      </c>
      <c r="C37" s="20">
        <v>719</v>
      </c>
      <c r="D37" s="14">
        <f t="shared" si="0"/>
        <v>7.0028011204481795E-3</v>
      </c>
      <c r="E37" s="14">
        <f t="shared" si="1"/>
        <v>4.9039223532550281E-5</v>
      </c>
      <c r="F37" s="20">
        <v>1060</v>
      </c>
      <c r="G37" s="14">
        <f t="shared" si="0"/>
        <v>-0.14447134786117838</v>
      </c>
      <c r="H37" s="14">
        <f t="shared" si="2"/>
        <v>2.0871970352825609E-2</v>
      </c>
      <c r="I37" s="20">
        <v>6960</v>
      </c>
      <c r="J37" s="15">
        <f t="shared" ref="J37" si="37">(I37-I36)/I36</f>
        <v>-5.7142857142857143E-3</v>
      </c>
      <c r="K37" s="14">
        <f t="shared" si="4"/>
        <v>3.2653061224489793E-5</v>
      </c>
    </row>
    <row r="38" spans="1:13" x14ac:dyDescent="0.3">
      <c r="A38" t="s">
        <v>0</v>
      </c>
      <c r="B38" s="2">
        <v>1991</v>
      </c>
      <c r="C38" s="20">
        <v>695</v>
      </c>
      <c r="D38" s="14">
        <f t="shared" si="0"/>
        <v>-3.3379694019471488E-2</v>
      </c>
      <c r="E38" s="14">
        <f t="shared" si="1"/>
        <v>1.1142039728335407E-3</v>
      </c>
      <c r="F38" s="20">
        <v>1222</v>
      </c>
      <c r="G38" s="14">
        <f t="shared" si="0"/>
        <v>0.15283018867924528</v>
      </c>
      <c r="H38" s="14">
        <f t="shared" si="2"/>
        <v>2.3357066571733712E-2</v>
      </c>
      <c r="I38" s="20">
        <v>7070</v>
      </c>
      <c r="J38" s="15">
        <f t="shared" ref="J38" si="38">(I38-I37)/I37</f>
        <v>1.5804597701149427E-2</v>
      </c>
      <c r="K38" s="14">
        <f t="shared" si="4"/>
        <v>2.4978530849517773E-4</v>
      </c>
    </row>
    <row r="39" spans="1:13" x14ac:dyDescent="0.3">
      <c r="A39" t="s">
        <v>1</v>
      </c>
      <c r="C39" s="20">
        <v>740</v>
      </c>
      <c r="D39" s="14">
        <f t="shared" si="0"/>
        <v>6.4748201438848921E-2</v>
      </c>
      <c r="E39" s="14">
        <f t="shared" si="1"/>
        <v>4.1923295895657572E-3</v>
      </c>
      <c r="F39" s="20">
        <v>1409</v>
      </c>
      <c r="G39" s="14">
        <f t="shared" si="0"/>
        <v>0.15302782324058919</v>
      </c>
      <c r="H39" s="14">
        <f t="shared" si="2"/>
        <v>2.341751468575301E-2</v>
      </c>
      <c r="I39" s="20">
        <v>7680</v>
      </c>
      <c r="J39" s="15">
        <f t="shared" ref="J39" si="39">(I39-I38)/I38</f>
        <v>8.6280056577086275E-2</v>
      </c>
      <c r="K39" s="14">
        <f t="shared" si="4"/>
        <v>7.4442481629452091E-3</v>
      </c>
    </row>
    <row r="40" spans="1:13" x14ac:dyDescent="0.3">
      <c r="A40" t="s">
        <v>2</v>
      </c>
      <c r="C40" s="20">
        <v>823</v>
      </c>
      <c r="D40" s="14">
        <f t="shared" si="0"/>
        <v>0.11216216216216217</v>
      </c>
      <c r="E40" s="14">
        <f t="shared" si="1"/>
        <v>1.2580350620891162E-2</v>
      </c>
      <c r="F40" s="20">
        <v>1498</v>
      </c>
      <c r="G40" s="14">
        <f t="shared" si="0"/>
        <v>6.3165365507452095E-2</v>
      </c>
      <c r="H40" s="14">
        <f t="shared" si="2"/>
        <v>3.9898633996900187E-3</v>
      </c>
      <c r="I40" s="20">
        <v>8300</v>
      </c>
      <c r="J40" s="15">
        <f t="shared" ref="J40" si="40">(I40-I39)/I39</f>
        <v>8.0729166666666671E-2</v>
      </c>
      <c r="K40" s="14">
        <f t="shared" si="4"/>
        <v>6.5171983506944449E-3</v>
      </c>
    </row>
    <row r="41" spans="1:13" x14ac:dyDescent="0.3">
      <c r="A41" t="s">
        <v>3</v>
      </c>
      <c r="C41" s="20">
        <v>820</v>
      </c>
      <c r="D41" s="14">
        <f t="shared" si="0"/>
        <v>-3.6452004860267314E-3</v>
      </c>
      <c r="E41" s="14">
        <f t="shared" si="1"/>
        <v>1.3287486583329518E-5</v>
      </c>
      <c r="F41" s="20">
        <v>1452</v>
      </c>
      <c r="G41" s="14">
        <f t="shared" si="0"/>
        <v>-3.0707610146862484E-2</v>
      </c>
      <c r="H41" s="14">
        <f t="shared" si="2"/>
        <v>9.4295732093169172E-4</v>
      </c>
      <c r="I41" s="20">
        <v>8390</v>
      </c>
      <c r="J41" s="15">
        <f t="shared" ref="J41" si="41">(I41-I40)/I40</f>
        <v>1.0843373493975903E-2</v>
      </c>
      <c r="K41" s="14">
        <f t="shared" si="4"/>
        <v>1.1757874872985919E-4</v>
      </c>
    </row>
    <row r="42" spans="1:13" x14ac:dyDescent="0.3">
      <c r="A42" t="s">
        <v>4</v>
      </c>
      <c r="C42" s="20">
        <v>841</v>
      </c>
      <c r="D42" s="14">
        <f t="shared" si="0"/>
        <v>2.5609756097560974E-2</v>
      </c>
      <c r="E42" s="14">
        <f t="shared" si="1"/>
        <v>6.5585960737656154E-4</v>
      </c>
      <c r="F42" s="20">
        <v>1490</v>
      </c>
      <c r="G42" s="14">
        <f t="shared" si="0"/>
        <v>2.6170798898071626E-2</v>
      </c>
      <c r="H42" s="14">
        <f t="shared" si="2"/>
        <v>6.8491071496330704E-4</v>
      </c>
      <c r="I42" s="20">
        <v>8800</v>
      </c>
      <c r="J42" s="15">
        <f t="shared" ref="J42" si="42">(I42-I41)/I41</f>
        <v>4.8867699642431463E-2</v>
      </c>
      <c r="K42" s="14">
        <f t="shared" si="4"/>
        <v>2.3880520683428959E-3</v>
      </c>
    </row>
    <row r="43" spans="1:13" x14ac:dyDescent="0.3">
      <c r="A43" t="s">
        <v>5</v>
      </c>
      <c r="C43" s="20">
        <v>810</v>
      </c>
      <c r="D43" s="14">
        <f t="shared" si="0"/>
        <v>-3.6860879904875146E-2</v>
      </c>
      <c r="E43" s="14">
        <f t="shared" si="1"/>
        <v>1.3587244673616283E-3</v>
      </c>
      <c r="F43" s="20">
        <v>1388</v>
      </c>
      <c r="G43" s="14">
        <f t="shared" si="0"/>
        <v>-6.8456375838926178E-2</v>
      </c>
      <c r="H43" s="14">
        <f t="shared" si="2"/>
        <v>4.6862753930003156E-3</v>
      </c>
      <c r="I43" s="20">
        <v>8400</v>
      </c>
      <c r="J43" s="15">
        <f t="shared" ref="J43" si="43">(I43-I42)/I42</f>
        <v>-4.5454545454545456E-2</v>
      </c>
      <c r="K43" s="14">
        <f t="shared" si="4"/>
        <v>2.0661157024793389E-3</v>
      </c>
    </row>
    <row r="44" spans="1:13" x14ac:dyDescent="0.3">
      <c r="A44" t="s">
        <v>6</v>
      </c>
      <c r="C44" s="20">
        <v>810</v>
      </c>
      <c r="D44" s="14">
        <f t="shared" si="0"/>
        <v>0</v>
      </c>
      <c r="E44" s="14">
        <f t="shared" si="1"/>
        <v>0</v>
      </c>
      <c r="F44" s="20">
        <v>1336</v>
      </c>
      <c r="G44" s="14">
        <f t="shared" si="0"/>
        <v>-3.7463976945244955E-2</v>
      </c>
      <c r="H44" s="14">
        <f t="shared" si="2"/>
        <v>1.4035495685538455E-3</v>
      </c>
      <c r="I44" s="20">
        <v>8610</v>
      </c>
      <c r="J44" s="15">
        <f t="shared" ref="J44" si="44">(I44-I43)/I43</f>
        <v>2.5000000000000001E-2</v>
      </c>
      <c r="K44" s="14">
        <f t="shared" si="4"/>
        <v>6.2500000000000012E-4</v>
      </c>
    </row>
    <row r="45" spans="1:13" x14ac:dyDescent="0.3">
      <c r="A45" t="s">
        <v>7</v>
      </c>
      <c r="C45" s="20">
        <v>833</v>
      </c>
      <c r="D45" s="14">
        <f t="shared" si="0"/>
        <v>2.8395061728395062E-2</v>
      </c>
      <c r="E45" s="14">
        <f t="shared" si="1"/>
        <v>8.06279530559366E-4</v>
      </c>
      <c r="F45" s="20">
        <v>1342</v>
      </c>
      <c r="G45" s="14">
        <f t="shared" si="0"/>
        <v>4.4910179640718561E-3</v>
      </c>
      <c r="H45" s="14">
        <f t="shared" si="2"/>
        <v>2.0169242353616118E-5</v>
      </c>
      <c r="I45" s="20">
        <v>8420</v>
      </c>
      <c r="J45" s="15">
        <f t="shared" ref="J45" si="45">(I45-I44)/I44</f>
        <v>-2.2067363530778164E-2</v>
      </c>
      <c r="K45" s="14">
        <f t="shared" si="4"/>
        <v>4.8696853319951812E-4</v>
      </c>
    </row>
    <row r="46" spans="1:13" x14ac:dyDescent="0.3">
      <c r="A46" t="s">
        <v>8</v>
      </c>
      <c r="C46" s="20">
        <v>872</v>
      </c>
      <c r="D46" s="14">
        <f t="shared" si="0"/>
        <v>4.6818727490996401E-2</v>
      </c>
      <c r="E46" s="14">
        <f t="shared" si="1"/>
        <v>2.191993243876182E-3</v>
      </c>
      <c r="F46" s="20">
        <v>1366</v>
      </c>
      <c r="G46" s="14">
        <f t="shared" si="0"/>
        <v>1.7883755588673621E-2</v>
      </c>
      <c r="H46" s="14">
        <f t="shared" si="2"/>
        <v>3.19828713955415E-4</v>
      </c>
      <c r="I46" s="20">
        <v>8000</v>
      </c>
      <c r="J46" s="15">
        <f t="shared" ref="J46" si="46">(I46-I45)/I45</f>
        <v>-4.9881235154394299E-2</v>
      </c>
      <c r="K46" s="14">
        <f t="shared" si="4"/>
        <v>2.4881376205279815E-3</v>
      </c>
    </row>
    <row r="47" spans="1:13" x14ac:dyDescent="0.3">
      <c r="A47" t="s">
        <v>9</v>
      </c>
      <c r="C47" s="20">
        <v>862</v>
      </c>
      <c r="D47" s="14">
        <f t="shared" si="0"/>
        <v>-1.1467889908256881E-2</v>
      </c>
      <c r="E47" s="14">
        <f t="shared" si="1"/>
        <v>1.3151249894790003E-4</v>
      </c>
      <c r="F47" s="20">
        <v>1300</v>
      </c>
      <c r="G47" s="14">
        <f t="shared" si="0"/>
        <v>-4.8316251830161056E-2</v>
      </c>
      <c r="H47" s="14">
        <f t="shared" si="2"/>
        <v>2.3344601909155416E-3</v>
      </c>
      <c r="I47" s="20">
        <v>8310</v>
      </c>
      <c r="J47" s="15">
        <f t="shared" ref="J47" si="47">(I47-I46)/I46</f>
        <v>3.875E-2</v>
      </c>
      <c r="K47" s="14">
        <f t="shared" si="4"/>
        <v>1.5015625000000001E-3</v>
      </c>
    </row>
    <row r="48" spans="1:13" x14ac:dyDescent="0.3">
      <c r="A48" t="s">
        <v>10</v>
      </c>
      <c r="C48" s="20">
        <v>857</v>
      </c>
      <c r="D48" s="14">
        <f t="shared" si="0"/>
        <v>-5.8004640371229696E-3</v>
      </c>
      <c r="E48" s="14">
        <f t="shared" si="1"/>
        <v>3.3645383045956899E-5</v>
      </c>
      <c r="F48" s="20">
        <v>1242</v>
      </c>
      <c r="G48" s="14">
        <f t="shared" si="0"/>
        <v>-4.4615384615384612E-2</v>
      </c>
      <c r="H48" s="14">
        <f t="shared" si="2"/>
        <v>1.9905325443786981E-3</v>
      </c>
      <c r="I48" s="20">
        <v>8150</v>
      </c>
      <c r="J48" s="15">
        <f t="shared" ref="J48" si="48">(I48-I47)/I47</f>
        <v>-1.9253910950661854E-2</v>
      </c>
      <c r="K48" s="14">
        <f t="shared" si="4"/>
        <v>3.7071308689601648E-4</v>
      </c>
      <c r="M48" t="s">
        <v>66</v>
      </c>
    </row>
    <row r="49" spans="1:11" x14ac:dyDescent="0.3">
      <c r="A49" t="s">
        <v>11</v>
      </c>
      <c r="C49" s="20">
        <v>810</v>
      </c>
      <c r="D49" s="14">
        <f t="shared" si="0"/>
        <v>-5.4842473745624273E-2</v>
      </c>
      <c r="E49" s="14">
        <f t="shared" si="1"/>
        <v>3.0076969265394877E-3</v>
      </c>
      <c r="F49" s="20">
        <v>1221</v>
      </c>
      <c r="G49" s="14">
        <f t="shared" si="0"/>
        <v>-1.6908212560386472E-2</v>
      </c>
      <c r="H49" s="14">
        <f t="shared" si="2"/>
        <v>2.8588765198721088E-4</v>
      </c>
      <c r="I49" s="20">
        <v>8600</v>
      </c>
      <c r="J49" s="15">
        <f t="shared" ref="J49" si="49">(I49-I48)/I48</f>
        <v>5.5214723926380369E-2</v>
      </c>
      <c r="K49" s="14">
        <f t="shared" si="4"/>
        <v>3.0486657382664006E-3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9" workbookViewId="0">
      <selection activeCell="B18" sqref="B18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6" t="s">
        <v>19</v>
      </c>
      <c r="B3" s="6"/>
    </row>
    <row r="4" spans="1:9" x14ac:dyDescent="0.3">
      <c r="A4" s="3" t="s">
        <v>20</v>
      </c>
      <c r="B4" s="3">
        <v>0.57767132341144989</v>
      </c>
    </row>
    <row r="5" spans="1:9" x14ac:dyDescent="0.3">
      <c r="A5" s="3" t="s">
        <v>21</v>
      </c>
      <c r="B5" s="3">
        <v>0.33370415789193592</v>
      </c>
    </row>
    <row r="6" spans="1:9" x14ac:dyDescent="0.3">
      <c r="A6" s="3" t="s">
        <v>22</v>
      </c>
      <c r="B6" s="3">
        <v>0.31889758362286785</v>
      </c>
    </row>
    <row r="7" spans="1:9" x14ac:dyDescent="0.3">
      <c r="A7" s="3" t="s">
        <v>23</v>
      </c>
      <c r="B7" s="3">
        <v>8.9832415878099439E-2</v>
      </c>
    </row>
    <row r="8" spans="1:9" ht="15" thickBot="1" x14ac:dyDescent="0.35">
      <c r="A8" s="4" t="s">
        <v>24</v>
      </c>
      <c r="B8" s="4">
        <v>47</v>
      </c>
    </row>
    <row r="10" spans="1:9" ht="15" thickBot="1" x14ac:dyDescent="0.35">
      <c r="A10" t="s">
        <v>25</v>
      </c>
    </row>
    <row r="11" spans="1:9" x14ac:dyDescent="0.3">
      <c r="A11" s="5"/>
      <c r="B11" s="5" t="s">
        <v>30</v>
      </c>
      <c r="C11" s="5" t="s">
        <v>31</v>
      </c>
      <c r="D11" s="5" t="s">
        <v>32</v>
      </c>
      <c r="E11" s="5" t="s">
        <v>33</v>
      </c>
      <c r="F11" s="5" t="s">
        <v>34</v>
      </c>
    </row>
    <row r="12" spans="1:9" x14ac:dyDescent="0.3">
      <c r="A12" s="3" t="s">
        <v>26</v>
      </c>
      <c r="B12" s="3">
        <v>1</v>
      </c>
      <c r="C12" s="3">
        <v>0.18187507580025775</v>
      </c>
      <c r="D12" s="3">
        <v>0.18187507580025775</v>
      </c>
      <c r="E12" s="3">
        <v>22.537566882642523</v>
      </c>
      <c r="F12" s="3">
        <v>2.1226556633135739E-5</v>
      </c>
    </row>
    <row r="13" spans="1:9" x14ac:dyDescent="0.3">
      <c r="A13" s="3" t="s">
        <v>27</v>
      </c>
      <c r="B13" s="3">
        <v>45</v>
      </c>
      <c r="C13" s="3">
        <v>0.36314383241231152</v>
      </c>
      <c r="D13" s="3">
        <v>8.0698629424958111E-3</v>
      </c>
      <c r="E13" s="3"/>
      <c r="F13" s="3"/>
    </row>
    <row r="14" spans="1:9" ht="15" thickBot="1" x14ac:dyDescent="0.35">
      <c r="A14" s="4" t="s">
        <v>28</v>
      </c>
      <c r="B14" s="4">
        <v>46</v>
      </c>
      <c r="C14" s="4">
        <v>0.54501890821256926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35</v>
      </c>
      <c r="C16" s="5" t="s">
        <v>23</v>
      </c>
      <c r="D16" s="5" t="s">
        <v>36</v>
      </c>
      <c r="E16" s="5" t="s">
        <v>37</v>
      </c>
      <c r="F16" s="5" t="s">
        <v>38</v>
      </c>
      <c r="G16" s="5" t="s">
        <v>39</v>
      </c>
      <c r="H16" s="5" t="s">
        <v>40</v>
      </c>
      <c r="I16" s="5" t="s">
        <v>41</v>
      </c>
    </row>
    <row r="17" spans="1:9" x14ac:dyDescent="0.3">
      <c r="A17" s="3" t="s">
        <v>29</v>
      </c>
      <c r="B17" s="7">
        <v>8.6182124870011895E-3</v>
      </c>
      <c r="C17" s="3">
        <v>1.3583029246734983E-2</v>
      </c>
      <c r="D17" s="3">
        <v>0.63448383497170113</v>
      </c>
      <c r="E17" s="3">
        <v>0.52897775859026397</v>
      </c>
      <c r="F17" s="3">
        <v>-1.873941275011538E-2</v>
      </c>
      <c r="G17" s="3">
        <v>3.5975837724117762E-2</v>
      </c>
      <c r="H17" s="3">
        <v>-1.873941275011538E-2</v>
      </c>
      <c r="I17" s="3">
        <v>3.5975837724117762E-2</v>
      </c>
    </row>
    <row r="18" spans="1:9" ht="15" thickBot="1" x14ac:dyDescent="0.35">
      <c r="A18" s="4" t="s">
        <v>42</v>
      </c>
      <c r="B18" s="10">
        <v>1.3052049288235767</v>
      </c>
      <c r="C18" s="4">
        <v>0.27493193637436181</v>
      </c>
      <c r="D18" s="4">
        <v>4.7473747358558631</v>
      </c>
      <c r="E18" s="4">
        <v>2.1226556633135665E-5</v>
      </c>
      <c r="F18" s="4">
        <v>0.75146358406040159</v>
      </c>
      <c r="G18" s="4">
        <v>1.8589462735867519</v>
      </c>
      <c r="H18" s="4">
        <v>0.75146358406040159</v>
      </c>
      <c r="I18" s="4">
        <v>1.8589462735867519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7" workbookViewId="0">
      <selection activeCell="B18" sqref="B18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6" t="s">
        <v>19</v>
      </c>
      <c r="B3" s="6"/>
    </row>
    <row r="4" spans="1:9" x14ac:dyDescent="0.3">
      <c r="A4" s="3" t="s">
        <v>20</v>
      </c>
      <c r="B4" s="3">
        <v>0.41333825796059726</v>
      </c>
    </row>
    <row r="5" spans="1:9" x14ac:dyDescent="0.3">
      <c r="A5" s="3" t="s">
        <v>21</v>
      </c>
      <c r="B5" s="3">
        <v>0.17084851549390126</v>
      </c>
    </row>
    <row r="6" spans="1:9" x14ac:dyDescent="0.3">
      <c r="A6" s="3" t="s">
        <v>22</v>
      </c>
      <c r="B6" s="3">
        <v>8.7933367043291383E-2</v>
      </c>
    </row>
    <row r="7" spans="1:9" x14ac:dyDescent="0.3">
      <c r="A7" s="3" t="s">
        <v>23</v>
      </c>
      <c r="B7" s="3">
        <v>7.1114523005336633E-2</v>
      </c>
    </row>
    <row r="8" spans="1:9" ht="15" thickBot="1" x14ac:dyDescent="0.35">
      <c r="A8" s="4" t="s">
        <v>24</v>
      </c>
      <c r="B8" s="4">
        <v>12</v>
      </c>
    </row>
    <row r="10" spans="1:9" ht="15" thickBot="1" x14ac:dyDescent="0.35">
      <c r="A10" t="s">
        <v>25</v>
      </c>
    </row>
    <row r="11" spans="1:9" x14ac:dyDescent="0.3">
      <c r="A11" s="5"/>
      <c r="B11" s="5" t="s">
        <v>30</v>
      </c>
      <c r="C11" s="5" t="s">
        <v>31</v>
      </c>
      <c r="D11" s="5" t="s">
        <v>32</v>
      </c>
      <c r="E11" s="5" t="s">
        <v>33</v>
      </c>
      <c r="F11" s="5" t="s">
        <v>34</v>
      </c>
    </row>
    <row r="12" spans="1:9" x14ac:dyDescent="0.3">
      <c r="A12" s="3" t="s">
        <v>26</v>
      </c>
      <c r="B12" s="3">
        <v>1</v>
      </c>
      <c r="C12" s="3">
        <v>1.0420628891721483E-2</v>
      </c>
      <c r="D12" s="3">
        <v>1.0420628891721483E-2</v>
      </c>
      <c r="E12" s="3">
        <v>2.0605223374311477</v>
      </c>
      <c r="F12" s="3">
        <v>0.18168932422591952</v>
      </c>
    </row>
    <row r="13" spans="1:9" x14ac:dyDescent="0.3">
      <c r="A13" s="3" t="s">
        <v>27</v>
      </c>
      <c r="B13" s="3">
        <v>10</v>
      </c>
      <c r="C13" s="3">
        <v>5.0572753822765527E-2</v>
      </c>
      <c r="D13" s="3">
        <v>5.0572753822765524E-3</v>
      </c>
      <c r="E13" s="3"/>
      <c r="F13" s="3"/>
    </row>
    <row r="14" spans="1:9" ht="15" thickBot="1" x14ac:dyDescent="0.35">
      <c r="A14" s="4" t="s">
        <v>28</v>
      </c>
      <c r="B14" s="4">
        <v>11</v>
      </c>
      <c r="C14" s="4">
        <v>6.099338271448701E-2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35</v>
      </c>
      <c r="C16" s="5" t="s">
        <v>23</v>
      </c>
      <c r="D16" s="5" t="s">
        <v>36</v>
      </c>
      <c r="E16" s="5" t="s">
        <v>37</v>
      </c>
      <c r="F16" s="5" t="s">
        <v>38</v>
      </c>
      <c r="G16" s="5" t="s">
        <v>39</v>
      </c>
      <c r="H16" s="5" t="s">
        <v>40</v>
      </c>
      <c r="I16" s="5" t="s">
        <v>41</v>
      </c>
    </row>
    <row r="17" spans="1:9" x14ac:dyDescent="0.3">
      <c r="A17" s="3" t="s">
        <v>29</v>
      </c>
      <c r="B17" s="7">
        <v>7.1191028417139871E-3</v>
      </c>
      <c r="C17" s="3">
        <v>2.1122879655215011E-2</v>
      </c>
      <c r="D17" s="3">
        <v>0.33703277952238664</v>
      </c>
      <c r="E17" s="3">
        <v>0.7430589467318095</v>
      </c>
      <c r="F17" s="3">
        <v>-3.9945605983901018E-2</v>
      </c>
      <c r="G17" s="3">
        <v>5.4183811667328989E-2</v>
      </c>
      <c r="H17" s="3">
        <v>-3.9945605983901018E-2</v>
      </c>
      <c r="I17" s="3">
        <v>5.4183811667328989E-2</v>
      </c>
    </row>
    <row r="18" spans="1:9" ht="15" thickBot="1" x14ac:dyDescent="0.35">
      <c r="A18" s="4" t="s">
        <v>42</v>
      </c>
      <c r="B18" s="10">
        <v>0.6503237838302599</v>
      </c>
      <c r="C18" s="4">
        <v>0.45304461639636195</v>
      </c>
      <c r="D18" s="4">
        <v>1.4354519627737974</v>
      </c>
      <c r="E18" s="4">
        <v>0.18168932422591946</v>
      </c>
      <c r="F18" s="4">
        <v>-0.35912252764569208</v>
      </c>
      <c r="G18" s="4">
        <v>1.6597700953062118</v>
      </c>
      <c r="H18" s="4">
        <v>-0.35912252764569208</v>
      </c>
      <c r="I18" s="4">
        <v>1.6597700953062118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8" workbookViewId="0">
      <selection activeCell="B19" sqref="B19"/>
    </sheetView>
  </sheetViews>
  <sheetFormatPr defaultRowHeight="14.4" x14ac:dyDescent="0.3"/>
  <sheetData>
    <row r="1" spans="1:9" x14ac:dyDescent="0.3">
      <c r="A1" t="s">
        <v>18</v>
      </c>
    </row>
    <row r="2" spans="1:9" ht="15" thickBot="1" x14ac:dyDescent="0.35"/>
    <row r="3" spans="1:9" x14ac:dyDescent="0.3">
      <c r="A3" s="6" t="s">
        <v>19</v>
      </c>
      <c r="B3" s="6"/>
    </row>
    <row r="4" spans="1:9" x14ac:dyDescent="0.3">
      <c r="A4" s="3" t="s">
        <v>20</v>
      </c>
      <c r="B4" s="3">
        <v>0.32352297557048476</v>
      </c>
    </row>
    <row r="5" spans="1:9" x14ac:dyDescent="0.3">
      <c r="A5" s="3" t="s">
        <v>21</v>
      </c>
      <c r="B5" s="3">
        <v>0.10466711572198048</v>
      </c>
    </row>
    <row r="6" spans="1:9" x14ac:dyDescent="0.3">
      <c r="A6" s="3" t="s">
        <v>22</v>
      </c>
      <c r="B6" s="3">
        <v>8.4770829404691161E-2</v>
      </c>
    </row>
    <row r="7" spans="1:9" x14ac:dyDescent="0.3">
      <c r="A7" s="3" t="s">
        <v>23</v>
      </c>
      <c r="B7" s="3">
        <v>7.3829759565086833E-2</v>
      </c>
    </row>
    <row r="8" spans="1:9" ht="15" thickBot="1" x14ac:dyDescent="0.35">
      <c r="A8" s="4" t="s">
        <v>24</v>
      </c>
      <c r="B8" s="4">
        <v>47</v>
      </c>
    </row>
    <row r="10" spans="1:9" ht="15" thickBot="1" x14ac:dyDescent="0.35">
      <c r="A10" t="s">
        <v>25</v>
      </c>
    </row>
    <row r="11" spans="1:9" x14ac:dyDescent="0.3">
      <c r="A11" s="5"/>
      <c r="B11" s="5" t="s">
        <v>30</v>
      </c>
      <c r="C11" s="5" t="s">
        <v>31</v>
      </c>
      <c r="D11" s="5" t="s">
        <v>32</v>
      </c>
      <c r="E11" s="5" t="s">
        <v>33</v>
      </c>
      <c r="F11" s="5" t="s">
        <v>34</v>
      </c>
    </row>
    <row r="12" spans="1:9" x14ac:dyDescent="0.3">
      <c r="A12" s="3" t="s">
        <v>26</v>
      </c>
      <c r="B12" s="3">
        <v>1</v>
      </c>
      <c r="C12" s="3">
        <v>2.8674849210184816E-2</v>
      </c>
      <c r="D12" s="3">
        <v>2.8674849210184816E-2</v>
      </c>
      <c r="E12" s="3">
        <v>5.2606357816145648</v>
      </c>
      <c r="F12" s="3">
        <v>2.6536366166993636E-2</v>
      </c>
    </row>
    <row r="13" spans="1:9" x14ac:dyDescent="0.3">
      <c r="A13" s="3" t="s">
        <v>27</v>
      </c>
      <c r="B13" s="3">
        <v>45</v>
      </c>
      <c r="C13" s="3">
        <v>0.24528750288473389</v>
      </c>
      <c r="D13" s="3">
        <v>5.4508333974385304E-3</v>
      </c>
      <c r="E13" s="3"/>
      <c r="F13" s="3"/>
    </row>
    <row r="14" spans="1:9" ht="15" thickBot="1" x14ac:dyDescent="0.35">
      <c r="A14" s="4" t="s">
        <v>28</v>
      </c>
      <c r="B14" s="4">
        <v>46</v>
      </c>
      <c r="C14" s="4">
        <v>0.2739623520949187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35</v>
      </c>
      <c r="C16" s="5" t="s">
        <v>23</v>
      </c>
      <c r="D16" s="5" t="s">
        <v>36</v>
      </c>
      <c r="E16" s="5" t="s">
        <v>37</v>
      </c>
      <c r="F16" s="5" t="s">
        <v>38</v>
      </c>
      <c r="G16" s="5" t="s">
        <v>39</v>
      </c>
      <c r="H16" s="5" t="s">
        <v>40</v>
      </c>
      <c r="I16" s="5" t="s">
        <v>41</v>
      </c>
    </row>
    <row r="17" spans="1:9" x14ac:dyDescent="0.3">
      <c r="A17" s="3" t="s">
        <v>29</v>
      </c>
      <c r="B17" s="3">
        <v>1.267274072441292E-2</v>
      </c>
      <c r="C17" s="3">
        <v>1.1163362063119913E-2</v>
      </c>
      <c r="D17" s="3">
        <v>1.1352082511306785</v>
      </c>
      <c r="E17" s="3">
        <v>0.26229852962168787</v>
      </c>
      <c r="F17" s="3">
        <v>-9.811424638220767E-3</v>
      </c>
      <c r="G17" s="3">
        <v>3.5156906087046608E-2</v>
      </c>
      <c r="H17" s="3">
        <v>-9.811424638220767E-3</v>
      </c>
      <c r="I17" s="3">
        <v>3.5156906087046608E-2</v>
      </c>
    </row>
    <row r="18" spans="1:9" ht="15" thickBot="1" x14ac:dyDescent="0.35">
      <c r="A18" s="4" t="s">
        <v>42</v>
      </c>
      <c r="B18" s="10">
        <v>0.51825402399651177</v>
      </c>
      <c r="C18" s="4">
        <v>0.22595583744321235</v>
      </c>
      <c r="D18" s="4">
        <v>2.2936075910265448</v>
      </c>
      <c r="E18" s="4">
        <v>2.6536366166993279E-2</v>
      </c>
      <c r="F18" s="4">
        <v>6.3155606064728309E-2</v>
      </c>
      <c r="G18" s="4">
        <v>0.97335244192829529</v>
      </c>
      <c r="H18" s="4">
        <v>6.3155606064728309E-2</v>
      </c>
      <c r="I18" s="4">
        <v>0.97335244192829529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B6" sqref="B6"/>
    </sheetView>
  </sheetViews>
  <sheetFormatPr defaultRowHeight="14.4" x14ac:dyDescent="0.3"/>
  <cols>
    <col min="1" max="1" width="19.5546875" customWidth="1"/>
    <col min="2" max="2" width="22.77734375" customWidth="1"/>
    <col min="3" max="3" width="15.6640625" bestFit="1" customWidth="1"/>
    <col min="5" max="5" width="21.88671875" customWidth="1"/>
    <col min="6" max="6" width="22.6640625" customWidth="1"/>
    <col min="7" max="7" width="13.109375" customWidth="1"/>
  </cols>
  <sheetData>
    <row r="1" spans="1:7" x14ac:dyDescent="0.3">
      <c r="A1" s="1" t="s">
        <v>15</v>
      </c>
      <c r="E1" s="1" t="s">
        <v>64</v>
      </c>
    </row>
    <row r="2" spans="1:7" x14ac:dyDescent="0.3">
      <c r="A2" t="s">
        <v>43</v>
      </c>
      <c r="E2" t="s">
        <v>43</v>
      </c>
    </row>
    <row r="3" spans="1:7" x14ac:dyDescent="0.3">
      <c r="A3" t="s">
        <v>44</v>
      </c>
      <c r="B3" s="11">
        <v>0.08</v>
      </c>
      <c r="E3" t="s">
        <v>44</v>
      </c>
      <c r="F3" s="11">
        <v>0.08</v>
      </c>
    </row>
    <row r="4" spans="1:7" x14ac:dyDescent="0.3">
      <c r="A4" t="s">
        <v>45</v>
      </c>
      <c r="B4" s="16">
        <v>1.3052049288235767</v>
      </c>
      <c r="E4" t="s">
        <v>45</v>
      </c>
      <c r="F4" s="16">
        <v>0.65032378383026002</v>
      </c>
    </row>
    <row r="5" spans="1:7" x14ac:dyDescent="0.3">
      <c r="A5" t="s">
        <v>46</v>
      </c>
      <c r="B5" s="11">
        <v>7.0000000000000007E-2</v>
      </c>
      <c r="E5" t="s">
        <v>46</v>
      </c>
      <c r="F5" s="11">
        <v>7.0000000000000007E-2</v>
      </c>
    </row>
    <row r="6" spans="1:7" x14ac:dyDescent="0.3">
      <c r="A6" t="s">
        <v>47</v>
      </c>
      <c r="B6" s="11">
        <f>B3+B4*(B5)</f>
        <v>0.17136434501765038</v>
      </c>
      <c r="E6" t="s">
        <v>47</v>
      </c>
      <c r="F6" s="11">
        <f>F3+F4*(F5)</f>
        <v>0.12552266486811819</v>
      </c>
    </row>
    <row r="8" spans="1:7" x14ac:dyDescent="0.3">
      <c r="A8" t="s">
        <v>65</v>
      </c>
      <c r="E8" t="s">
        <v>49</v>
      </c>
    </row>
    <row r="9" spans="1:7" x14ac:dyDescent="0.3">
      <c r="A9" t="s">
        <v>50</v>
      </c>
      <c r="B9" s="11">
        <v>0.12</v>
      </c>
      <c r="E9" t="s">
        <v>50</v>
      </c>
      <c r="F9" s="11">
        <v>0.12</v>
      </c>
    </row>
    <row r="10" spans="1:7" x14ac:dyDescent="0.3">
      <c r="A10" t="s">
        <v>51</v>
      </c>
      <c r="B10" s="11">
        <v>0.42</v>
      </c>
      <c r="E10" t="s">
        <v>51</v>
      </c>
      <c r="F10" s="11">
        <v>0.42</v>
      </c>
    </row>
    <row r="11" spans="1:7" x14ac:dyDescent="0.3">
      <c r="A11" t="s">
        <v>52</v>
      </c>
      <c r="E11" t="s">
        <v>52</v>
      </c>
    </row>
    <row r="12" spans="1:7" x14ac:dyDescent="0.3">
      <c r="B12" t="s">
        <v>53</v>
      </c>
      <c r="C12" s="8">
        <v>5995319</v>
      </c>
      <c r="F12" t="s">
        <v>53</v>
      </c>
      <c r="G12" s="8">
        <v>5995319</v>
      </c>
    </row>
    <row r="13" spans="1:7" x14ac:dyDescent="0.3">
      <c r="B13" t="s">
        <v>54</v>
      </c>
      <c r="C13" s="8">
        <v>2440688</v>
      </c>
      <c r="F13" t="s">
        <v>54</v>
      </c>
      <c r="G13" s="8">
        <v>2440688</v>
      </c>
    </row>
    <row r="14" spans="1:7" x14ac:dyDescent="0.3">
      <c r="B14" t="s">
        <v>55</v>
      </c>
      <c r="C14" s="9">
        <f>C12+C13</f>
        <v>8436007</v>
      </c>
      <c r="F14" t="s">
        <v>55</v>
      </c>
      <c r="G14" s="9">
        <f>G12+G13</f>
        <v>8436007</v>
      </c>
    </row>
    <row r="15" spans="1:7" x14ac:dyDescent="0.3">
      <c r="A15" t="s">
        <v>57</v>
      </c>
      <c r="B15">
        <f>C12/C14</f>
        <v>0.71068207980386933</v>
      </c>
      <c r="E15" t="s">
        <v>57</v>
      </c>
      <c r="F15">
        <f>G12/G14</f>
        <v>0.71068207980386933</v>
      </c>
    </row>
    <row r="16" spans="1:7" x14ac:dyDescent="0.3">
      <c r="A16" t="s">
        <v>56</v>
      </c>
      <c r="B16">
        <f>C13/C14</f>
        <v>0.28931792019613073</v>
      </c>
      <c r="E16" t="s">
        <v>56</v>
      </c>
      <c r="F16">
        <f>G13/G14</f>
        <v>0.28931792019613073</v>
      </c>
    </row>
    <row r="17" spans="1:6" x14ac:dyDescent="0.3">
      <c r="A17" s="12" t="s">
        <v>48</v>
      </c>
      <c r="B17" s="13">
        <f>B9*(1-B10)*B15+B6*(B16)</f>
        <v>9.9042248650628106E-2</v>
      </c>
      <c r="E17" s="12" t="s">
        <v>48</v>
      </c>
      <c r="F17" s="13">
        <f>F9*(1-F10)*F15+F6*(F16)</f>
        <v>8.5779429091469198E-2</v>
      </c>
    </row>
    <row r="18" spans="1:6" x14ac:dyDescent="0.3">
      <c r="B18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opLeftCell="A8" workbookViewId="0">
      <selection activeCell="C8" sqref="C8"/>
    </sheetView>
  </sheetViews>
  <sheetFormatPr defaultRowHeight="14.4" x14ac:dyDescent="0.3"/>
  <cols>
    <col min="1" max="1" width="19.5546875" customWidth="1"/>
    <col min="2" max="2" width="22.77734375" customWidth="1"/>
    <col min="3" max="3" width="15.6640625" bestFit="1" customWidth="1"/>
  </cols>
  <sheetData>
    <row r="1" spans="1:3" x14ac:dyDescent="0.3">
      <c r="A1" s="1" t="s">
        <v>16</v>
      </c>
    </row>
    <row r="2" spans="1:3" x14ac:dyDescent="0.3">
      <c r="A2" t="s">
        <v>43</v>
      </c>
    </row>
    <row r="3" spans="1:3" x14ac:dyDescent="0.3">
      <c r="A3" t="s">
        <v>44</v>
      </c>
      <c r="B3" s="11">
        <v>0.06</v>
      </c>
    </row>
    <row r="4" spans="1:3" x14ac:dyDescent="0.3">
      <c r="A4" t="s">
        <v>45</v>
      </c>
      <c r="B4" s="7">
        <v>0.51825402399651177</v>
      </c>
    </row>
    <row r="5" spans="1:3" x14ac:dyDescent="0.3">
      <c r="A5" t="s">
        <v>46</v>
      </c>
      <c r="B5" s="11">
        <v>7.0000000000000007E-2</v>
      </c>
    </row>
    <row r="6" spans="1:3" x14ac:dyDescent="0.3">
      <c r="A6" t="s">
        <v>47</v>
      </c>
      <c r="B6" s="11">
        <f>B3+B4*(B5)</f>
        <v>9.6277781679755828E-2</v>
      </c>
    </row>
    <row r="8" spans="1:3" x14ac:dyDescent="0.3">
      <c r="A8" t="s">
        <v>49</v>
      </c>
    </row>
    <row r="9" spans="1:3" x14ac:dyDescent="0.3">
      <c r="A9" t="s">
        <v>50</v>
      </c>
      <c r="B9" s="11">
        <v>0.12</v>
      </c>
    </row>
    <row r="10" spans="1:3" x14ac:dyDescent="0.3">
      <c r="A10" t="s">
        <v>51</v>
      </c>
      <c r="B10" s="18">
        <v>0.42</v>
      </c>
      <c r="C10" s="17" t="s">
        <v>68</v>
      </c>
    </row>
    <row r="11" spans="1:3" x14ac:dyDescent="0.3">
      <c r="A11" t="s">
        <v>52</v>
      </c>
    </row>
    <row r="12" spans="1:3" x14ac:dyDescent="0.3">
      <c r="B12" t="s">
        <v>53</v>
      </c>
      <c r="C12" s="8">
        <v>5995319</v>
      </c>
    </row>
    <row r="13" spans="1:3" x14ac:dyDescent="0.3">
      <c r="B13" t="s">
        <v>54</v>
      </c>
      <c r="C13" s="8">
        <v>2440688</v>
      </c>
    </row>
    <row r="14" spans="1:3" x14ac:dyDescent="0.3">
      <c r="B14" t="s">
        <v>55</v>
      </c>
      <c r="C14" s="9">
        <f>C12+C13</f>
        <v>8436007</v>
      </c>
    </row>
    <row r="15" spans="1:3" x14ac:dyDescent="0.3">
      <c r="A15" t="s">
        <v>57</v>
      </c>
      <c r="B15">
        <f>C12/C14</f>
        <v>0.71068207980386933</v>
      </c>
    </row>
    <row r="16" spans="1:3" x14ac:dyDescent="0.3">
      <c r="A16" t="s">
        <v>56</v>
      </c>
      <c r="B16">
        <f>C13/C14</f>
        <v>0.28931792019613073</v>
      </c>
    </row>
    <row r="17" spans="1:2" x14ac:dyDescent="0.3">
      <c r="A17" s="12" t="s">
        <v>48</v>
      </c>
      <c r="B17" s="13">
        <f>B9*(1-B10)*B15+B6*(B16)</f>
        <v>7.731836031103341E-2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Perrier Reg</vt:lpstr>
      <vt:lpstr>Perrier Reg Benzene</vt:lpstr>
      <vt:lpstr>Nestle Reg</vt:lpstr>
      <vt:lpstr>Perrier WACC</vt:lpstr>
      <vt:lpstr>Nestle WACC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2012-02-23T16:06:39Z</dcterms:modified>
</cp:coreProperties>
</file>