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actionInput" sheetId="1" r:id="rId4"/>
    <sheet state="visible" name="Chart of Accounts" sheetId="2" r:id="rId5"/>
    <sheet state="visible" name="Journal Entries" sheetId="3" r:id="rId6"/>
    <sheet state="visible" name="General Ledger" sheetId="4" r:id="rId7"/>
    <sheet state="visible" name="Trial Balance" sheetId="5" r:id="rId8"/>
    <sheet state="visible" name="Income Statement" sheetId="6" r:id="rId9"/>
    <sheet state="visible" name="Owners Equity Statement" sheetId="7" r:id="rId10"/>
    <sheet state="visible" name="Balance Sheet" sheetId="8" r:id="rId11"/>
    <sheet state="visible" name="Cash Flow Statement" sheetId="9" r:id="rId12"/>
  </sheets>
  <definedNames/>
  <calcPr/>
</workbook>
</file>

<file path=xl/sharedStrings.xml><?xml version="1.0" encoding="utf-8"?>
<sst xmlns="http://schemas.openxmlformats.org/spreadsheetml/2006/main" count="859" uniqueCount="241">
  <si>
    <t>Date</t>
  </si>
  <si>
    <t>Account Code</t>
  </si>
  <si>
    <t>Amount</t>
  </si>
  <si>
    <t>Type (Debit/Credit)</t>
  </si>
  <si>
    <t>Notes</t>
  </si>
  <si>
    <t>Reference 1</t>
  </si>
  <si>
    <t>Reference 2</t>
  </si>
  <si>
    <t>Reference 3</t>
  </si>
  <si>
    <t>Category</t>
  </si>
  <si>
    <t>Subcategory</t>
  </si>
  <si>
    <t>Processed?</t>
  </si>
  <si>
    <t>Debit</t>
  </si>
  <si>
    <t>Domain purchase (USD 18)</t>
  </si>
  <si>
    <t>Asset</t>
  </si>
  <si>
    <t>Non-Current Asset</t>
  </si>
  <si>
    <t>YES</t>
  </si>
  <si>
    <t>VAT</t>
  </si>
  <si>
    <t>Current Asset</t>
  </si>
  <si>
    <t>Credit</t>
  </si>
  <si>
    <t>Paid from director → equity injection</t>
  </si>
  <si>
    <t>Equity</t>
  </si>
  <si>
    <t>Capital</t>
  </si>
  <si>
    <t>PT creation service</t>
  </si>
  <si>
    <t>Expense</t>
  </si>
  <si>
    <t>General &amp; Admin</t>
  </si>
  <si>
    <t>Paid by director → equity injection</t>
  </si>
  <si>
    <t>MS license</t>
  </si>
  <si>
    <t>Zoom license</t>
  </si>
  <si>
    <t>Logo design paid by director
Reimbursement converted to equity</t>
  </si>
  <si>
    <t>Reimbursement converted to equity</t>
  </si>
  <si>
    <t>Capital deposited to company bank</t>
  </si>
  <si>
    <t>Equity injection from director</t>
  </si>
  <si>
    <t>Photocopying paid via company bank</t>
  </si>
  <si>
    <t>Flights paid by director (no VAT)</t>
  </si>
  <si>
    <t>COGS</t>
  </si>
  <si>
    <t>Liability</t>
  </si>
  <si>
    <t>Current Liability</t>
  </si>
  <si>
    <t>Company Profile and Name Card</t>
  </si>
  <si>
    <t>Marketing</t>
  </si>
  <si>
    <t>Paid Via company bank</t>
  </si>
  <si>
    <t>Tiket Kereta Purwokerto – Yogyakarta</t>
  </si>
  <si>
    <t>Wrapping koper – Bandara Yogyakarta</t>
  </si>
  <si>
    <t>Hotel D’primahotel Balikpapan</t>
  </si>
  <si>
    <t>Grab: Bandara BPN – Hotel</t>
  </si>
  <si>
    <t>Grab: Hotel – Bandara BPN</t>
  </si>
  <si>
    <t>Wrapping koper – Bandara BPN</t>
  </si>
  <si>
    <t>Tiket Kereta NYIA – Tugu</t>
  </si>
  <si>
    <t>Grab: Stasiun Tugu – Rumah</t>
  </si>
  <si>
    <t>Reimbursement liability to employee</t>
  </si>
  <si>
    <t>Reimbursements Paid by Director</t>
  </si>
  <si>
    <t>Pak Prasetyo' Service paid by Director</t>
  </si>
  <si>
    <t>Revenue for the completion of the service in PLTU Mamuju</t>
  </si>
  <si>
    <t>Revenue</t>
  </si>
  <si>
    <t>Operating Revenue</t>
  </si>
  <si>
    <t>Account Name</t>
  </si>
  <si>
    <t>Normal Balance</t>
  </si>
  <si>
    <t>Cash on Hand</t>
  </si>
  <si>
    <t>Physical Cash</t>
  </si>
  <si>
    <t>Bank Account - Company</t>
  </si>
  <si>
    <t>Main Operating Bank Account</t>
  </si>
  <si>
    <t>Account Receivable</t>
  </si>
  <si>
    <t>Customer Invoices Unpaid</t>
  </si>
  <si>
    <t>Other Receivables</t>
  </si>
  <si>
    <t>Advances, Loans to Employees</t>
  </si>
  <si>
    <t>Prepaid Expenses</t>
  </si>
  <si>
    <t>Rent, Insurance Paid</t>
  </si>
  <si>
    <t>Inventory Asset</t>
  </si>
  <si>
    <t>Raw Materials, Supplies</t>
  </si>
  <si>
    <t>Input Vat Receivables</t>
  </si>
  <si>
    <t>VAT to claim from Tax Office</t>
  </si>
  <si>
    <t>Fixed Assets(Net of Depreciation)</t>
  </si>
  <si>
    <t>Machinery, vehicles, equipment</t>
  </si>
  <si>
    <t>Intangible Asset</t>
  </si>
  <si>
    <t>Patents, Domain, Trademarks</t>
  </si>
  <si>
    <t>Construction in Progress</t>
  </si>
  <si>
    <t>Ongoing Projects Under Fabrication</t>
  </si>
  <si>
    <t>Accounts Payable</t>
  </si>
  <si>
    <t>Vendor Invoices Unpaid</t>
  </si>
  <si>
    <t>Accrued Expense</t>
  </si>
  <si>
    <t>Expenses Incurred but not yet paid</t>
  </si>
  <si>
    <t>Short-Term Loans Payable</t>
  </si>
  <si>
    <t>Bank verdrafts, Credit lines</t>
  </si>
  <si>
    <t>VAT Payable</t>
  </si>
  <si>
    <t>VAT Owed to Tax Offices</t>
  </si>
  <si>
    <t>Payroll Liabilities</t>
  </si>
  <si>
    <t>Taxes, Social Security Withhehld</t>
  </si>
  <si>
    <t>Customer Deposits</t>
  </si>
  <si>
    <t>Advance Payments Received</t>
  </si>
  <si>
    <t>Employee Reimbursements Payable</t>
  </si>
  <si>
    <t>Amounts owed to employees for reimbursable expenses</t>
  </si>
  <si>
    <t>Director Reimbursements Payable</t>
  </si>
  <si>
    <t>Amounts owed to directors for reimbursable expenses</t>
  </si>
  <si>
    <t>Long-Term Loans Payable</t>
  </si>
  <si>
    <t>Non-Current Liability</t>
  </si>
  <si>
    <t>Bank Loans, Mortgages</t>
  </si>
  <si>
    <t>Common Stock / Share Capital</t>
  </si>
  <si>
    <t>Initial Investments by Shareholders</t>
  </si>
  <si>
    <t>Additional Paid-in Capital</t>
  </si>
  <si>
    <t>Extra Capital Contributions</t>
  </si>
  <si>
    <t>Retained Earnings</t>
  </si>
  <si>
    <t>Accumulated profits/losses</t>
  </si>
  <si>
    <t>Current Year Earnings</t>
  </si>
  <si>
    <t>Profit/Loss for current fiscal year</t>
  </si>
  <si>
    <t>Treasury Stock</t>
  </si>
  <si>
    <t>Contra Equity</t>
  </si>
  <si>
    <t>Shares bought back by company</t>
  </si>
  <si>
    <t>Dividends Payable</t>
  </si>
  <si>
    <t>Declared but unpaid dividends</t>
  </si>
  <si>
    <t>Manpower Supply Revenue</t>
  </si>
  <si>
    <t>Main operational revenue</t>
  </si>
  <si>
    <t>Fabrication Revenue</t>
  </si>
  <si>
    <t>Future revenue from fabrication</t>
  </si>
  <si>
    <t>Waste-to-Energy Revenue</t>
  </si>
  <si>
    <t>Future revenue from waste solutions</t>
  </si>
  <si>
    <t>Other Income</t>
  </si>
  <si>
    <t>Non-operating Revenue</t>
  </si>
  <si>
    <t>Interest income, gains</t>
  </si>
  <si>
    <t>Direct Labor Cost</t>
  </si>
  <si>
    <t>Wages for manpower supply</t>
  </si>
  <si>
    <t>Materials and Supplies</t>
  </si>
  <si>
    <t>Fabrication raw materials</t>
  </si>
  <si>
    <t>Subcontractor Costs</t>
  </si>
  <si>
    <t>Outsourced labor</t>
  </si>
  <si>
    <t>Equipment Rental</t>
  </si>
  <si>
    <t>Rental for production equipment</t>
  </si>
  <si>
    <t>Travel for Deployed Staff</t>
  </si>
  <si>
    <t>Includes travel, transportation, and accommodation expenses incurred for personnel deployed to client sites. This account captures direct costs associated with delivering services and should be used only when the travel is required to fulfill a client contract.</t>
  </si>
  <si>
    <t>Administrative Expenses</t>
  </si>
  <si>
    <t>Operating Expense</t>
  </si>
  <si>
    <t>Office rent, utilities</t>
  </si>
  <si>
    <t>Office Supplies</t>
  </si>
  <si>
    <t>Stationery, printing, small tools</t>
  </si>
  <si>
    <t>Software Subscriptions</t>
  </si>
  <si>
    <t>MS Office, Zoom</t>
  </si>
  <si>
    <t>Marketing and Advertising</t>
  </si>
  <si>
    <t>Company profile, branding</t>
  </si>
  <si>
    <t>Travel and Entertainment</t>
  </si>
  <si>
    <t>Covers travel and entertainment expenses for internal staff, management, marketing, or business development purposes. Do not use this account for travel related to service delivery or client-deployed personnel.</t>
  </si>
  <si>
    <t>Professional Fees</t>
  </si>
  <si>
    <t>Legal, accounting</t>
  </si>
  <si>
    <t>Insurance</t>
  </si>
  <si>
    <t>Company insurance</t>
  </si>
  <si>
    <t>Depreciation and Amortization</t>
  </si>
  <si>
    <t>Fixed asset depreciation</t>
  </si>
  <si>
    <t>Utilities</t>
  </si>
  <si>
    <t>Electricity, water, internet</t>
  </si>
  <si>
    <t>Interest Income</t>
  </si>
  <si>
    <t>Bank interest</t>
  </si>
  <si>
    <t>Interest Expense</t>
  </si>
  <si>
    <t>Other Expense</t>
  </si>
  <si>
    <t>Loan interest</t>
  </si>
  <si>
    <t>Currency Exchange Gain/Loss</t>
  </si>
  <si>
    <t>Other</t>
  </si>
  <si>
    <t>Gain/Loss</t>
  </si>
  <si>
    <t>Varies</t>
  </si>
  <si>
    <t>FX gains or losses</t>
  </si>
  <si>
    <t>Miscellaneous Expenses</t>
  </si>
  <si>
    <t>Non-categorized expenses</t>
  </si>
  <si>
    <t>Corporate Income Tax Payable</t>
  </si>
  <si>
    <t>Income tax owed to government</t>
  </si>
  <si>
    <t>Income Tax Expense</t>
  </si>
  <si>
    <t>Tax Expense</t>
  </si>
  <si>
    <t>Tax recognized in P&amp;L</t>
  </si>
  <si>
    <t>Ref ID</t>
  </si>
  <si>
    <t>SubDoc 1</t>
  </si>
  <si>
    <t>SubDoc 2</t>
  </si>
  <si>
    <t>SubDoc 3</t>
  </si>
  <si>
    <t>JRN-0001</t>
  </si>
  <si>
    <t>1010 – Bank Account - Company</t>
  </si>
  <si>
    <t>Description</t>
  </si>
  <si>
    <t>Debit (Rp)</t>
  </si>
  <si>
    <t>Credit (Rp)</t>
  </si>
  <si>
    <t>Balance (Rp)</t>
  </si>
  <si>
    <t>1020 – Account Receivable</t>
  </si>
  <si>
    <t>1060 – Input Vat Receivables</t>
  </si>
  <si>
    <t>1110 – Intangible Asset</t>
  </si>
  <si>
    <t>2060 – Employee Reimbursements Payable</t>
  </si>
  <si>
    <t>2061 – Director Reimbursements Payable</t>
  </si>
  <si>
    <t>3000 – Common Stock / Share Capital</t>
  </si>
  <si>
    <t>4000 – Manpower Supply Revenue</t>
  </si>
  <si>
    <t>5020 – Subcontractor Costs</t>
  </si>
  <si>
    <t>5040 – Travel for Deployed Staff</t>
  </si>
  <si>
    <t>6010 – Office Supplies</t>
  </si>
  <si>
    <t>6020 – Software Subscriptions</t>
  </si>
  <si>
    <t>6030 – Marketing and Advertising</t>
  </si>
  <si>
    <t>6040 – Travel and Entertainment</t>
  </si>
  <si>
    <t>6050 – Professional Fees</t>
  </si>
  <si>
    <t>TOTAL</t>
  </si>
  <si>
    <t>Income Statement</t>
  </si>
  <si>
    <t>For the Year Ended 5/31/2025</t>
  </si>
  <si>
    <t>Total Revenue</t>
  </si>
  <si>
    <t>Cost of Goods Sold</t>
  </si>
  <si>
    <t>Total COGS</t>
  </si>
  <si>
    <t>Gross Profit</t>
  </si>
  <si>
    <t>Operating Expenses</t>
  </si>
  <si>
    <t>Total Operating Expenses</t>
  </si>
  <si>
    <t>Operating Income</t>
  </si>
  <si>
    <t>Other Income/(Expenses)</t>
  </si>
  <si>
    <t>Total Other Income/(Expenses)</t>
  </si>
  <si>
    <t>Income Before Taxes</t>
  </si>
  <si>
    <t>Total Income Tax Expense</t>
  </si>
  <si>
    <t>Net Income</t>
  </si>
  <si>
    <t>Owner's Equity Statement</t>
  </si>
  <si>
    <t>Beginning Balance</t>
  </si>
  <si>
    <t>Capital Contributions</t>
  </si>
  <si>
    <t>Total Capital Contributions</t>
  </si>
  <si>
    <t>Dividends</t>
  </si>
  <si>
    <t>No dividends declared</t>
  </si>
  <si>
    <t>Total Dividends</t>
  </si>
  <si>
    <t>Total Changes During Period</t>
  </si>
  <si>
    <t>Ending Balance</t>
  </si>
  <si>
    <t>Balance Sheet</t>
  </si>
  <si>
    <t>As of 5/31/2025</t>
  </si>
  <si>
    <t>Assets</t>
  </si>
  <si>
    <t>Current Assets</t>
  </si>
  <si>
    <t>Total Current Assets</t>
  </si>
  <si>
    <t>Non-Current Assets</t>
  </si>
  <si>
    <t>Total Non-Current Assets</t>
  </si>
  <si>
    <t>Total Assets</t>
  </si>
  <si>
    <t>Liabilities</t>
  </si>
  <si>
    <t>Current Liabilities</t>
  </si>
  <si>
    <t>Total Current Liabilities</t>
  </si>
  <si>
    <t>Non-Current Liabilities</t>
  </si>
  <si>
    <t>Total Non-Current Liabilities</t>
  </si>
  <si>
    <t>Total Liabilities</t>
  </si>
  <si>
    <t>Total Equity</t>
  </si>
  <si>
    <t>Total Liabilities and Equity</t>
  </si>
  <si>
    <t>Cash Flow Statement</t>
  </si>
  <si>
    <t>Cash Flows from Operating Activities</t>
  </si>
  <si>
    <t>Depreciation &amp; Amortization (non-cash)</t>
  </si>
  <si>
    <t>(Increase)/Decrease in Accounts Receivable</t>
  </si>
  <si>
    <t>Net Cash Provided by Operating Activities</t>
  </si>
  <si>
    <t>Cash Flows from Investing Activities</t>
  </si>
  <si>
    <t>No investing activities</t>
  </si>
  <si>
    <t>Net Cash Provided by (Used in) Investing Activities</t>
  </si>
  <si>
    <t>Cash Flows from Financing Activities</t>
  </si>
  <si>
    <t>Capital Injections</t>
  </si>
  <si>
    <t>Net Cash Provided by (Used in) Financing Activities</t>
  </si>
  <si>
    <t>Net Increase/(Decrease) in Cash</t>
  </si>
  <si>
    <t>Cash at Beginning of Period</t>
  </si>
  <si>
    <t>Cash at End of Period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</si>
</sst>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yyyy-mm-dd"/>
  </numFmts>
  <fonts count="11">
    <font>
      <sz val="10.0"/>
      <color rgb="FF000000"/>
      <name val="Arial"/>
      <scheme val="minor"/>
    </font>
    <font>
      <color theme="1"/>
      <name val="Arial"/>
      <scheme val="minor"/>
    </font>
    <font>
      <color theme="1"/>
      <name val="Arial"/>
    </font>
    <font>
      <sz val="11.0"/>
      <color theme="1"/>
      <name val="Calibri"/>
    </font>
    <font>
      <u/>
      <color rgb="FF1155CC"/>
      <name val="Arial"/>
    </font>
    <font>
      <u/>
      <color rgb="FF1155CC"/>
      <name val="Arial"/>
    </font>
    <font>
      <u/>
      <sz val="11.0"/>
      <color rgb="FF0000FF"/>
      <name val="Calibri"/>
    </font>
    <font>
      <u/>
      <color rgb="FF0000FF"/>
    </font>
    <font>
      <b/>
      <sz val="12.0"/>
      <color theme="1"/>
      <name val="Arial"/>
      <scheme val="minor"/>
    </font>
    <font>
      <b/>
      <color theme="1"/>
      <name val="Arial"/>
      <scheme val="minor"/>
    </font>
    <font>
      <b/>
      <sz val="14.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Alignment="1" applyFont="1" applyNumberFormat="1">
      <alignment horizontal="right" vertical="bottom"/>
    </xf>
    <xf borderId="0" fillId="0" fontId="3" numFmtId="1" xfId="0" applyAlignment="1" applyFont="1" applyNumberFormat="1">
      <alignment horizontal="center" vertical="bottom"/>
    </xf>
    <xf borderId="0" fillId="0" fontId="3" numFmtId="4" xfId="0" applyAlignment="1" applyFont="1" applyNumberFormat="1">
      <alignment horizontal="righ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2" numFmtId="0" xfId="0" applyAlignment="1" applyFont="1">
      <alignment readingOrder="0" vertical="bottom"/>
    </xf>
    <xf borderId="0" fillId="0" fontId="2" numFmtId="4" xfId="0" applyAlignment="1" applyFont="1" applyNumberFormat="1">
      <alignment horizontal="right" vertical="bottom"/>
    </xf>
    <xf borderId="0" fillId="0" fontId="2" numFmtId="165" xfId="0" applyAlignment="1" applyFont="1" applyNumberFormat="1">
      <alignment horizontal="right" vertical="bottom"/>
    </xf>
    <xf borderId="0" fillId="0" fontId="2" numFmtId="0" xfId="0" applyAlignment="1" applyFont="1">
      <alignment horizontal="right" vertical="bottom"/>
    </xf>
    <xf borderId="0" fillId="0" fontId="2" numFmtId="1" xfId="0" applyAlignment="1" applyFont="1" applyNumberFormat="1">
      <alignment horizontal="right" vertical="bottom"/>
    </xf>
    <xf borderId="0" fillId="0" fontId="3" numFmtId="165" xfId="0" applyAlignment="1" applyFont="1" applyNumberFormat="1">
      <alignment horizontal="right" vertical="bottom"/>
    </xf>
    <xf borderId="0" fillId="0" fontId="5" numFmtId="0" xfId="0" applyAlignment="1" applyFont="1">
      <alignment horizontal="center"/>
    </xf>
    <xf borderId="0" fillId="0" fontId="6" numFmtId="0" xfId="0" applyAlignment="1" applyFont="1">
      <alignment horizontal="center" vertical="bottom"/>
    </xf>
    <xf borderId="0" fillId="0" fontId="1" numFmtId="14" xfId="0" applyAlignment="1" applyFont="1" applyNumberFormat="1">
      <alignment readingOrder="0"/>
    </xf>
    <xf borderId="0" fillId="0" fontId="1"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9" numFmtId="0" xfId="0" applyFont="1"/>
    <xf borderId="0" fillId="0" fontId="9" numFmtId="0" xfId="0" applyAlignment="1" applyFont="1">
      <alignment readingOrder="0"/>
    </xf>
    <xf borderId="0" fillId="0" fontId="10" numFmtId="0" xfId="0" applyAlignment="1" applyFont="1">
      <alignment readingOrder="0"/>
    </xf>
    <xf borderId="0" fillId="0" fontId="1" numFmtId="4" xfId="0" applyFont="1" applyNumberFormat="1"/>
    <xf borderId="0" fillId="0" fontId="1" numFmtId="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row>
    <row r="2">
      <c r="A2" s="2">
        <v>45569.0</v>
      </c>
      <c r="B2" s="3">
        <v>1110.0</v>
      </c>
      <c r="C2" s="4">
        <v>289620.0</v>
      </c>
      <c r="D2" s="5" t="s">
        <v>11</v>
      </c>
      <c r="E2" s="6" t="s">
        <v>12</v>
      </c>
      <c r="F2" s="7" t="str">
        <f>hyperlink("https://drive.google.com/file/d/1Wdmqk1w8MqVLwaNhIq3rycZxmSoGeAa7/view?usp=drive_link", "RECEIPT")</f>
        <v>RECEIPT</v>
      </c>
      <c r="G2" s="7" t="str">
        <f>HYPERLINK("https://drive.google.com/file/d/1XWWri_HtUoEE17B6BIBGo7I6cuw_hvTa/view?usp=drive_link","INVOICE")</f>
        <v>INVOICE</v>
      </c>
      <c r="H2" s="5"/>
      <c r="I2" s="5" t="s">
        <v>13</v>
      </c>
      <c r="J2" s="5" t="s">
        <v>14</v>
      </c>
      <c r="K2" s="8" t="s">
        <v>15</v>
      </c>
    </row>
    <row r="3">
      <c r="A3" s="2">
        <v>45569.0</v>
      </c>
      <c r="B3" s="3">
        <v>1060.0</v>
      </c>
      <c r="C3" s="4">
        <v>32180.0</v>
      </c>
      <c r="D3" s="5" t="s">
        <v>11</v>
      </c>
      <c r="E3" s="6" t="s">
        <v>16</v>
      </c>
      <c r="F3" s="5"/>
      <c r="G3" s="5"/>
      <c r="H3" s="5"/>
      <c r="I3" s="5" t="s">
        <v>13</v>
      </c>
      <c r="J3" s="5" t="s">
        <v>17</v>
      </c>
      <c r="K3" s="8" t="s">
        <v>15</v>
      </c>
    </row>
    <row r="4">
      <c r="A4" s="2">
        <v>45569.0</v>
      </c>
      <c r="B4" s="3">
        <v>3000.0</v>
      </c>
      <c r="C4" s="9">
        <v>321800.0</v>
      </c>
      <c r="D4" s="5" t="s">
        <v>18</v>
      </c>
      <c r="E4" s="6" t="s">
        <v>19</v>
      </c>
      <c r="F4" s="5"/>
      <c r="G4" s="5"/>
      <c r="H4" s="5"/>
      <c r="I4" s="5" t="s">
        <v>20</v>
      </c>
      <c r="J4" s="5" t="s">
        <v>21</v>
      </c>
      <c r="K4" s="8" t="s">
        <v>15</v>
      </c>
    </row>
    <row r="5">
      <c r="A5" s="10">
        <v>45688.0</v>
      </c>
      <c r="B5" s="3">
        <v>6050.0</v>
      </c>
      <c r="C5" s="4">
        <v>7940000.0</v>
      </c>
      <c r="D5" s="5" t="s">
        <v>11</v>
      </c>
      <c r="E5" s="6" t="s">
        <v>22</v>
      </c>
      <c r="F5" s="5"/>
      <c r="G5" s="7" t="str">
        <f>HYPERLINK("https://drive.google.com/file/d/1bd4UQc50CWAe-gYIjGFlQMZxBJwON3ZI/view?usp=drive_link","INVOICE")</f>
        <v>INVOICE</v>
      </c>
      <c r="H5" s="5"/>
      <c r="I5" s="5" t="s">
        <v>23</v>
      </c>
      <c r="J5" s="5" t="s">
        <v>24</v>
      </c>
      <c r="K5" s="8" t="s">
        <v>15</v>
      </c>
    </row>
    <row r="6">
      <c r="A6" s="10">
        <v>45688.0</v>
      </c>
      <c r="B6" s="3">
        <v>1060.0</v>
      </c>
      <c r="C6" s="4">
        <v>873400.0</v>
      </c>
      <c r="D6" s="5" t="s">
        <v>11</v>
      </c>
      <c r="E6" s="6" t="s">
        <v>16</v>
      </c>
      <c r="F6" s="5"/>
      <c r="G6" s="5"/>
      <c r="H6" s="5"/>
      <c r="I6" s="5" t="s">
        <v>13</v>
      </c>
      <c r="J6" s="5" t="s">
        <v>17</v>
      </c>
      <c r="K6" s="8" t="s">
        <v>15</v>
      </c>
    </row>
    <row r="7">
      <c r="A7" s="10">
        <v>45688.0</v>
      </c>
      <c r="B7" s="3">
        <v>3000.0</v>
      </c>
      <c r="C7" s="9">
        <v>8813400.0</v>
      </c>
      <c r="D7" s="5" t="s">
        <v>18</v>
      </c>
      <c r="E7" s="6" t="s">
        <v>25</v>
      </c>
      <c r="F7" s="5"/>
      <c r="G7" s="5"/>
      <c r="H7" s="5"/>
      <c r="I7" s="5" t="s">
        <v>20</v>
      </c>
      <c r="J7" s="5" t="s">
        <v>21</v>
      </c>
      <c r="K7" s="8" t="s">
        <v>15</v>
      </c>
    </row>
    <row r="8">
      <c r="A8" s="10">
        <v>45688.0</v>
      </c>
      <c r="B8" s="11">
        <v>6020.0</v>
      </c>
      <c r="C8" s="9">
        <v>1225225.0</v>
      </c>
      <c r="D8" s="5" t="s">
        <v>11</v>
      </c>
      <c r="E8" s="6" t="s">
        <v>26</v>
      </c>
      <c r="F8" s="7" t="str">
        <f>HYPERLINK("https://drive.google.com/file/d/1Z1V0SO_AmlWYGgLjL3nGo5NxGYBsVQI5/view?usp=drive_link","RECEIPT")</f>
        <v>RECEIPT</v>
      </c>
      <c r="G8" s="7" t="str">
        <f>HYPERLINK("https://drive.google.com/file/d/1Pmjb-zzoHpWqO4NsEnG9K_vFEuVo5l7g/view?usp=drive_link","INVOICE")</f>
        <v>INVOICE</v>
      </c>
      <c r="H8" s="5"/>
      <c r="I8" s="5" t="s">
        <v>23</v>
      </c>
      <c r="J8" s="5" t="s">
        <v>24</v>
      </c>
      <c r="K8" s="8" t="s">
        <v>15</v>
      </c>
    </row>
    <row r="9">
      <c r="A9" s="10">
        <v>45688.0</v>
      </c>
      <c r="B9" s="11">
        <v>1060.0</v>
      </c>
      <c r="C9" s="9">
        <v>134774.0</v>
      </c>
      <c r="D9" s="5" t="s">
        <v>11</v>
      </c>
      <c r="E9" s="6" t="s">
        <v>16</v>
      </c>
      <c r="F9" s="5"/>
      <c r="G9" s="5"/>
      <c r="H9" s="5"/>
      <c r="I9" s="5" t="s">
        <v>13</v>
      </c>
      <c r="J9" s="5" t="s">
        <v>17</v>
      </c>
      <c r="K9" s="8" t="s">
        <v>15</v>
      </c>
    </row>
    <row r="10">
      <c r="A10" s="10">
        <v>45688.0</v>
      </c>
      <c r="B10" s="12">
        <v>3000.0</v>
      </c>
      <c r="C10" s="9">
        <v>1359999.0</v>
      </c>
      <c r="D10" s="5" t="s">
        <v>18</v>
      </c>
      <c r="E10" s="6" t="s">
        <v>25</v>
      </c>
      <c r="F10" s="5"/>
      <c r="G10" s="5"/>
      <c r="H10" s="5"/>
      <c r="I10" s="5" t="s">
        <v>20</v>
      </c>
      <c r="J10" s="5" t="s">
        <v>21</v>
      </c>
      <c r="K10" s="8" t="s">
        <v>15</v>
      </c>
    </row>
    <row r="11">
      <c r="A11" s="13">
        <v>45688.0</v>
      </c>
      <c r="B11" s="3">
        <v>6020.0</v>
      </c>
      <c r="C11" s="4">
        <v>1552470.0</v>
      </c>
      <c r="D11" s="5" t="s">
        <v>11</v>
      </c>
      <c r="E11" s="6" t="s">
        <v>27</v>
      </c>
      <c r="F11" s="5"/>
      <c r="G11" s="7" t="str">
        <f>HYPERLINK("https://drive.google.com/file/d/1zeYTKFqxt_a5xYTtzvT-XIEpE610JBZ4/view?usp=drive_link","INVOICE")</f>
        <v>INVOICE</v>
      </c>
      <c r="H11" s="5"/>
      <c r="I11" s="5" t="s">
        <v>23</v>
      </c>
      <c r="J11" s="5" t="s">
        <v>24</v>
      </c>
      <c r="K11" s="8" t="s">
        <v>15</v>
      </c>
    </row>
    <row r="12">
      <c r="A12" s="13">
        <v>45688.0</v>
      </c>
      <c r="B12" s="3">
        <v>1060.0</v>
      </c>
      <c r="C12" s="4">
        <v>170772.0</v>
      </c>
      <c r="D12" s="5" t="s">
        <v>11</v>
      </c>
      <c r="E12" s="6" t="s">
        <v>16</v>
      </c>
      <c r="F12" s="5"/>
      <c r="G12" s="5"/>
      <c r="H12" s="5"/>
      <c r="I12" s="5" t="s">
        <v>13</v>
      </c>
      <c r="J12" s="5" t="s">
        <v>17</v>
      </c>
      <c r="K12" s="8" t="s">
        <v>15</v>
      </c>
    </row>
    <row r="13">
      <c r="A13" s="13">
        <v>45688.0</v>
      </c>
      <c r="B13" s="3">
        <v>3000.0</v>
      </c>
      <c r="C13" s="9">
        <v>1723242.0</v>
      </c>
      <c r="D13" s="5" t="s">
        <v>18</v>
      </c>
      <c r="E13" s="6" t="s">
        <v>25</v>
      </c>
      <c r="F13" s="5"/>
      <c r="G13" s="5"/>
      <c r="H13" s="5"/>
      <c r="I13" s="5" t="s">
        <v>20</v>
      </c>
      <c r="J13" s="5" t="s">
        <v>21</v>
      </c>
      <c r="K13" s="8" t="s">
        <v>15</v>
      </c>
    </row>
    <row r="14">
      <c r="A14" s="13">
        <v>45728.0</v>
      </c>
      <c r="B14" s="11">
        <v>6050.0</v>
      </c>
      <c r="C14" s="9">
        <v>495000.0</v>
      </c>
      <c r="D14" s="5" t="s">
        <v>11</v>
      </c>
      <c r="E14" s="5" t="s">
        <v>28</v>
      </c>
      <c r="F14" s="7" t="str">
        <f>HYPERLINK("https://drive.google.com/file/d/1SsguJIFCcBY9s2xMABAAVWPa9ghyz7Wi/view?usp=sharing","RECEIPT")</f>
        <v>RECEIPT</v>
      </c>
      <c r="G14" s="7" t="str">
        <f>HYPERLINK("https://drive.google.com/file/d/1heeejOua4MpimpP3c8fwQkJG6HcG1MY3/view?usp=drive_link","INVOICE")</f>
        <v>INVOICE</v>
      </c>
      <c r="H14" s="5"/>
      <c r="I14" s="5" t="s">
        <v>23</v>
      </c>
      <c r="J14" s="5" t="s">
        <v>24</v>
      </c>
      <c r="K14" s="8" t="s">
        <v>15</v>
      </c>
    </row>
    <row r="15">
      <c r="A15" s="13">
        <v>45728.0</v>
      </c>
      <c r="B15" s="12">
        <v>3000.0</v>
      </c>
      <c r="C15" s="9">
        <v>495000.0</v>
      </c>
      <c r="D15" s="5" t="s">
        <v>18</v>
      </c>
      <c r="E15" s="5" t="s">
        <v>29</v>
      </c>
      <c r="F15" s="5"/>
      <c r="G15" s="5"/>
      <c r="H15" s="5"/>
      <c r="I15" s="5" t="s">
        <v>20</v>
      </c>
      <c r="J15" s="5" t="s">
        <v>21</v>
      </c>
      <c r="K15" s="8" t="s">
        <v>15</v>
      </c>
    </row>
    <row r="16">
      <c r="A16" s="10">
        <v>45741.0</v>
      </c>
      <c r="B16" s="3">
        <v>1010.0</v>
      </c>
      <c r="C16" s="9">
        <v>1000000.0</v>
      </c>
      <c r="D16" s="5" t="s">
        <v>11</v>
      </c>
      <c r="E16" s="6" t="s">
        <v>30</v>
      </c>
      <c r="F16" s="5"/>
      <c r="G16" s="5"/>
      <c r="H16" s="7" t="str">
        <f>hyperlink("https://drive.google.com/file/d/1TKUwq-f8_S6THz_YmbiWlTHJcjMilB9K/view?usp=drive_link","OTHER")</f>
        <v>OTHER</v>
      </c>
      <c r="I16" s="5" t="s">
        <v>13</v>
      </c>
      <c r="J16" s="5" t="s">
        <v>17</v>
      </c>
      <c r="K16" s="8" t="s">
        <v>15</v>
      </c>
    </row>
    <row r="17">
      <c r="A17" s="10">
        <v>45741.0</v>
      </c>
      <c r="B17" s="3">
        <v>3000.0</v>
      </c>
      <c r="C17" s="9">
        <v>1000000.0</v>
      </c>
      <c r="D17" s="5" t="s">
        <v>18</v>
      </c>
      <c r="E17" s="6" t="s">
        <v>31</v>
      </c>
      <c r="F17" s="5"/>
      <c r="G17" s="5"/>
      <c r="H17" s="5"/>
      <c r="I17" s="5" t="s">
        <v>20</v>
      </c>
      <c r="J17" s="5" t="s">
        <v>21</v>
      </c>
      <c r="K17" s="8" t="s">
        <v>15</v>
      </c>
    </row>
    <row r="18">
      <c r="A18" s="10">
        <v>45784.0</v>
      </c>
      <c r="B18" s="3">
        <v>6010.0</v>
      </c>
      <c r="C18" s="9">
        <v>188500.0</v>
      </c>
      <c r="D18" s="5" t="s">
        <v>11</v>
      </c>
      <c r="E18" s="6" t="s">
        <v>32</v>
      </c>
      <c r="F18" s="14" t="str">
        <f>HYPERLINK("https://drive.google.com/file/d/12BFIBv36F1mPnA7JdZUv1USbFEtjw7gU/view?usp=drive_link","RECEIPT")</f>
        <v>RECEIPT</v>
      </c>
      <c r="G18" s="5"/>
      <c r="H18" s="5"/>
      <c r="I18" s="5" t="s">
        <v>23</v>
      </c>
      <c r="J18" s="5" t="s">
        <v>24</v>
      </c>
      <c r="K18" s="8" t="s">
        <v>15</v>
      </c>
    </row>
    <row r="19">
      <c r="A19" s="10">
        <v>45784.0</v>
      </c>
      <c r="B19" s="3">
        <v>1010.0</v>
      </c>
      <c r="C19" s="9">
        <v>188500.0</v>
      </c>
      <c r="D19" s="5" t="s">
        <v>18</v>
      </c>
      <c r="E19" s="5"/>
      <c r="F19" s="5"/>
      <c r="G19" s="5"/>
      <c r="H19" s="5"/>
      <c r="I19" s="5" t="s">
        <v>13</v>
      </c>
      <c r="J19" s="5" t="s">
        <v>17</v>
      </c>
      <c r="K19" s="8" t="s">
        <v>15</v>
      </c>
    </row>
    <row r="20">
      <c r="A20" s="10">
        <v>45797.0</v>
      </c>
      <c r="B20" s="3">
        <v>5040.0</v>
      </c>
      <c r="C20" s="9">
        <v>5759700.0</v>
      </c>
      <c r="D20" s="5" t="s">
        <v>11</v>
      </c>
      <c r="E20" s="5" t="s">
        <v>33</v>
      </c>
      <c r="F20" s="7" t="str">
        <f>HYPERLINK("https://drive.google.com/file/d/1tFAGcsXZqHWgs7-ZG060g2JGhYTxNJbO/view?usp=drive_link","RECEIPT")</f>
        <v>RECEIPT</v>
      </c>
      <c r="G20" s="5"/>
      <c r="H20" s="5"/>
      <c r="I20" s="5" t="s">
        <v>23</v>
      </c>
      <c r="J20" s="5" t="s">
        <v>34</v>
      </c>
      <c r="K20" s="8" t="s">
        <v>15</v>
      </c>
    </row>
    <row r="21">
      <c r="A21" s="10">
        <v>45797.0</v>
      </c>
      <c r="B21" s="3">
        <v>2061.0</v>
      </c>
      <c r="C21" s="9">
        <v>5759700.0</v>
      </c>
      <c r="D21" s="5" t="s">
        <v>18</v>
      </c>
      <c r="E21" s="5"/>
      <c r="F21" s="5"/>
      <c r="G21" s="5"/>
      <c r="H21" s="5"/>
      <c r="I21" s="5" t="s">
        <v>35</v>
      </c>
      <c r="J21" s="5" t="s">
        <v>36</v>
      </c>
      <c r="K21" s="8" t="s">
        <v>15</v>
      </c>
    </row>
    <row r="22">
      <c r="A22" s="10">
        <v>45800.0</v>
      </c>
      <c r="B22" s="3">
        <v>6030.0</v>
      </c>
      <c r="C22" s="9">
        <v>699000.0</v>
      </c>
      <c r="D22" s="5" t="s">
        <v>11</v>
      </c>
      <c r="E22" s="6" t="s">
        <v>37</v>
      </c>
      <c r="F22" s="15" t="str">
        <f>HYPERLINK("https://drive.google.com/file/d/1YLbDMl16QbX6oVu7r32bMIceqcmJs9dB/view?usp=drive_link","RECEIPT")</f>
        <v>RECEIPT</v>
      </c>
      <c r="G22" s="14" t="str">
        <f>HYPERLINK("https://drive.google.com/file/d/1wGL4VHTV897J3B4h8VBh4nouw8zMrG6B/view?usp=drive_link","INVOICE")</f>
        <v>INVOICE</v>
      </c>
      <c r="H22" s="5"/>
      <c r="I22" s="5" t="s">
        <v>23</v>
      </c>
      <c r="J22" s="5" t="s">
        <v>38</v>
      </c>
      <c r="K22" s="8" t="s">
        <v>15</v>
      </c>
    </row>
    <row r="23">
      <c r="A23" s="10">
        <v>45800.0</v>
      </c>
      <c r="B23" s="3">
        <v>1010.0</v>
      </c>
      <c r="C23" s="9">
        <v>699000.0</v>
      </c>
      <c r="D23" s="5" t="s">
        <v>18</v>
      </c>
      <c r="E23" s="6" t="s">
        <v>39</v>
      </c>
      <c r="F23" s="5"/>
      <c r="G23" s="5"/>
      <c r="H23" s="5"/>
      <c r="I23" s="5" t="s">
        <v>13</v>
      </c>
      <c r="J23" s="5" t="s">
        <v>17</v>
      </c>
      <c r="K23" s="8" t="s">
        <v>15</v>
      </c>
    </row>
    <row r="24">
      <c r="A24" s="10">
        <v>45798.0</v>
      </c>
      <c r="B24" s="3">
        <v>6040.0</v>
      </c>
      <c r="C24" s="4">
        <v>140000.0</v>
      </c>
      <c r="D24" s="5" t="s">
        <v>11</v>
      </c>
      <c r="E24" s="6" t="s">
        <v>40</v>
      </c>
      <c r="F24" s="15" t="str">
        <f>HYPERLINK("https://drive.google.com/file/d/1kYYvd8zx9UcQYj0k3prnuWj3SvJriswr/view?usp=sharing", "RECEIPT")</f>
        <v>RECEIPT</v>
      </c>
      <c r="G24" s="5"/>
      <c r="H24" s="5"/>
      <c r="I24" s="5" t="s">
        <v>23</v>
      </c>
      <c r="J24" s="5" t="s">
        <v>34</v>
      </c>
      <c r="K24" s="8" t="s">
        <v>15</v>
      </c>
    </row>
    <row r="25">
      <c r="A25" s="10">
        <v>45798.0</v>
      </c>
      <c r="B25" s="3">
        <v>6040.0</v>
      </c>
      <c r="C25" s="4">
        <v>75000.0</v>
      </c>
      <c r="D25" s="5" t="s">
        <v>11</v>
      </c>
      <c r="E25" s="6" t="s">
        <v>41</v>
      </c>
      <c r="F25" s="15" t="str">
        <f t="shared" ref="F25:F26" si="1">HYPERLINK("https://drive.google.com/file/d/1Xun37IABzOOszLRxt6tF7yYp9Q4Al1n_/view?usp=sharing", "RECEIPT")</f>
        <v>RECEIPT</v>
      </c>
      <c r="G25" s="5"/>
      <c r="H25" s="5"/>
      <c r="I25" s="5" t="s">
        <v>23</v>
      </c>
      <c r="J25" s="5" t="s">
        <v>34</v>
      </c>
      <c r="K25" s="8" t="s">
        <v>15</v>
      </c>
    </row>
    <row r="26">
      <c r="A26" s="10">
        <v>45798.0</v>
      </c>
      <c r="B26" s="3">
        <v>6040.0</v>
      </c>
      <c r="C26" s="4">
        <v>483000.0</v>
      </c>
      <c r="D26" s="5" t="s">
        <v>11</v>
      </c>
      <c r="E26" s="6" t="s">
        <v>42</v>
      </c>
      <c r="F26" s="15" t="str">
        <f t="shared" si="1"/>
        <v>RECEIPT</v>
      </c>
      <c r="G26" s="5"/>
      <c r="H26" s="5"/>
      <c r="I26" s="5" t="s">
        <v>23</v>
      </c>
      <c r="J26" s="5" t="s">
        <v>34</v>
      </c>
      <c r="K26" s="8" t="s">
        <v>15</v>
      </c>
    </row>
    <row r="27">
      <c r="A27" s="10">
        <v>45798.0</v>
      </c>
      <c r="B27" s="3">
        <v>6040.0</v>
      </c>
      <c r="C27" s="4">
        <v>73500.0</v>
      </c>
      <c r="D27" s="5" t="s">
        <v>11</v>
      </c>
      <c r="E27" s="6" t="s">
        <v>43</v>
      </c>
      <c r="F27" s="15" t="str">
        <f>HYPERLINK("https://drive.google.com/file/d/16yWGabXdJ6QaoTebBh-Hv1UZXTMD642B/view?usp=drive_link", "RECEIPT")</f>
        <v>RECEIPT</v>
      </c>
      <c r="G27" s="5"/>
      <c r="H27" s="5"/>
      <c r="I27" s="5" t="s">
        <v>23</v>
      </c>
      <c r="J27" s="5" t="s">
        <v>34</v>
      </c>
      <c r="K27" s="8" t="s">
        <v>15</v>
      </c>
    </row>
    <row r="28">
      <c r="A28" s="10">
        <v>45798.0</v>
      </c>
      <c r="B28" s="3">
        <v>6040.0</v>
      </c>
      <c r="C28" s="4">
        <v>48000.0</v>
      </c>
      <c r="D28" s="5" t="s">
        <v>11</v>
      </c>
      <c r="E28" s="6" t="s">
        <v>44</v>
      </c>
      <c r="F28" s="15" t="str">
        <f>HYPERLINK("https://drive.google.com/file/d/10kJ8QJTDdItBpRpcKWqlh8n2YK0V52n6/view?usp=drive_link", "RECEIPT")</f>
        <v>RECEIPT</v>
      </c>
      <c r="G28" s="5"/>
      <c r="H28" s="5"/>
      <c r="I28" s="5" t="s">
        <v>23</v>
      </c>
      <c r="J28" s="5" t="s">
        <v>34</v>
      </c>
      <c r="K28" s="8" t="s">
        <v>15</v>
      </c>
    </row>
    <row r="29">
      <c r="A29" s="10">
        <v>45798.0</v>
      </c>
      <c r="B29" s="3">
        <v>6040.0</v>
      </c>
      <c r="C29" s="4">
        <v>75000.0</v>
      </c>
      <c r="D29" s="5" t="s">
        <v>11</v>
      </c>
      <c r="E29" s="6" t="s">
        <v>45</v>
      </c>
      <c r="F29" s="15" t="str">
        <f>HYPERLINK("https://drive.google.com/file/d/1OJ_6yNLuWbFSpQ-2Md5DghvBYiALm_Xf/view?usp=drive_link", "RECEIPT")</f>
        <v>RECEIPT</v>
      </c>
      <c r="G29" s="5"/>
      <c r="H29" s="5"/>
      <c r="I29" s="5" t="s">
        <v>23</v>
      </c>
      <c r="J29" s="5" t="s">
        <v>34</v>
      </c>
      <c r="K29" s="8" t="s">
        <v>15</v>
      </c>
    </row>
    <row r="30">
      <c r="A30" s="10">
        <v>45798.0</v>
      </c>
      <c r="B30" s="3">
        <v>6040.0</v>
      </c>
      <c r="C30" s="4">
        <v>60000.0</v>
      </c>
      <c r="D30" s="5" t="s">
        <v>11</v>
      </c>
      <c r="E30" s="6" t="s">
        <v>46</v>
      </c>
      <c r="F30" s="15" t="str">
        <f>HYPERLINK("https://drive.google.com/file/d/17P5f2l5abfuGHQl6e5acLdV_DKBlWQ3T/view?usp=drive_link", "RECEIPT")</f>
        <v>RECEIPT</v>
      </c>
      <c r="G30" s="5"/>
      <c r="H30" s="5"/>
      <c r="I30" s="5" t="s">
        <v>23</v>
      </c>
      <c r="J30" s="5" t="s">
        <v>34</v>
      </c>
      <c r="K30" s="8" t="s">
        <v>15</v>
      </c>
    </row>
    <row r="31">
      <c r="A31" s="10">
        <v>45798.0</v>
      </c>
      <c r="B31" s="3">
        <v>6040.0</v>
      </c>
      <c r="C31" s="4">
        <v>81000.0</v>
      </c>
      <c r="D31" s="5" t="s">
        <v>11</v>
      </c>
      <c r="E31" s="6" t="s">
        <v>47</v>
      </c>
      <c r="F31" s="15" t="str">
        <f>HYPERLINK("https://drive.google.com/file/d/1QLE_CW-Gv8NWq51FV4j8bZ9J4LUGfK_T/view?usp=drive_link", "RECEIPT")</f>
        <v>RECEIPT</v>
      </c>
      <c r="G31" s="5"/>
      <c r="H31" s="5"/>
      <c r="I31" s="5" t="s">
        <v>23</v>
      </c>
      <c r="J31" s="5" t="s">
        <v>34</v>
      </c>
      <c r="K31" s="8" t="s">
        <v>15</v>
      </c>
    </row>
    <row r="32">
      <c r="A32" s="10">
        <v>45798.0</v>
      </c>
      <c r="B32" s="3">
        <v>2060.0</v>
      </c>
      <c r="C32" s="9">
        <v>1035500.0</v>
      </c>
      <c r="D32" s="5" t="s">
        <v>18</v>
      </c>
      <c r="E32" s="6" t="s">
        <v>48</v>
      </c>
      <c r="F32" s="5"/>
      <c r="G32" s="5"/>
      <c r="H32" s="5"/>
      <c r="I32" s="5" t="s">
        <v>35</v>
      </c>
      <c r="J32" s="5" t="s">
        <v>36</v>
      </c>
      <c r="K32" s="8" t="s">
        <v>15</v>
      </c>
    </row>
    <row r="33">
      <c r="A33" s="10">
        <v>45805.0</v>
      </c>
      <c r="B33" s="3">
        <v>2060.0</v>
      </c>
      <c r="C33" s="4">
        <v>1035500.0</v>
      </c>
      <c r="D33" s="5" t="s">
        <v>11</v>
      </c>
      <c r="E33" s="6" t="s">
        <v>49</v>
      </c>
      <c r="F33" s="15" t="str">
        <f>HYPERLINK("https://drive.google.com/file/d/1cRBaC6lvquPRkWmEN8H8AoLYKhFOsUww/view?usp=drive_link","RECEIPT")</f>
        <v>RECEIPT</v>
      </c>
      <c r="G33" s="5"/>
      <c r="H33" s="5"/>
      <c r="I33" s="5" t="s">
        <v>35</v>
      </c>
      <c r="J33" s="5" t="s">
        <v>36</v>
      </c>
      <c r="K33" s="8" t="s">
        <v>15</v>
      </c>
    </row>
    <row r="34">
      <c r="A34" s="10">
        <v>45805.0</v>
      </c>
      <c r="B34" s="3">
        <v>5020.0</v>
      </c>
      <c r="C34" s="4">
        <v>2400000.0</v>
      </c>
      <c r="D34" s="5" t="s">
        <v>11</v>
      </c>
      <c r="E34" s="6" t="s">
        <v>50</v>
      </c>
      <c r="F34" s="5"/>
      <c r="G34" s="5"/>
      <c r="H34" s="5"/>
      <c r="I34" s="5" t="s">
        <v>23</v>
      </c>
      <c r="J34" s="5" t="s">
        <v>34</v>
      </c>
      <c r="K34" s="8" t="s">
        <v>15</v>
      </c>
    </row>
    <row r="35">
      <c r="A35" s="10">
        <v>45805.0</v>
      </c>
      <c r="B35" s="3">
        <v>2061.0</v>
      </c>
      <c r="C35" s="9">
        <v>3435500.0</v>
      </c>
      <c r="D35" s="5" t="s">
        <v>18</v>
      </c>
      <c r="E35" s="5"/>
      <c r="F35" s="5"/>
      <c r="G35" s="5"/>
      <c r="H35" s="5"/>
      <c r="I35" s="5" t="s">
        <v>35</v>
      </c>
      <c r="J35" s="5" t="s">
        <v>36</v>
      </c>
      <c r="K35" s="8" t="s">
        <v>15</v>
      </c>
    </row>
    <row r="36">
      <c r="A36" s="2">
        <v>45808.0</v>
      </c>
      <c r="B36" s="11">
        <v>1020.0</v>
      </c>
      <c r="C36" s="9">
        <v>2.3E7</v>
      </c>
      <c r="D36" s="5" t="s">
        <v>11</v>
      </c>
      <c r="E36" s="5" t="s">
        <v>51</v>
      </c>
      <c r="F36" s="5"/>
      <c r="G36" s="5"/>
      <c r="H36" s="5"/>
      <c r="I36" s="5" t="s">
        <v>13</v>
      </c>
      <c r="J36" s="5" t="s">
        <v>17</v>
      </c>
      <c r="K36" s="8" t="s">
        <v>15</v>
      </c>
    </row>
    <row r="37">
      <c r="A37" s="2">
        <v>45808.0</v>
      </c>
      <c r="B37" s="11">
        <v>4000.0</v>
      </c>
      <c r="C37" s="9">
        <v>2.3E7</v>
      </c>
      <c r="D37" s="5" t="s">
        <v>18</v>
      </c>
      <c r="E37" s="5"/>
      <c r="F37" s="5"/>
      <c r="G37" s="5"/>
      <c r="H37" s="5"/>
      <c r="I37" s="5" t="s">
        <v>52</v>
      </c>
      <c r="J37" s="5" t="s">
        <v>53</v>
      </c>
      <c r="K37" s="8" t="s">
        <v>15</v>
      </c>
    </row>
  </sheetData>
  <dataValidations>
    <dataValidation type="list" allowBlank="1" showErrorMessage="1" sqref="B2:B37">
      <formula1>#REF!</formula1>
    </dataValidation>
    <dataValidation type="list" allowBlank="1" showErrorMessage="1" sqref="I2:I37">
      <formula1>#REF!</formula1>
    </dataValidation>
    <dataValidation type="list" allowBlank="1" showErrorMessage="1" sqref="J2:J37">
      <formula1>#REF!</formula1>
    </dataValidation>
    <dataValidation type="list" allowBlank="1" showErrorMessage="1" sqref="D2:D37">
      <formula1>"Debit,Credit"</formula1>
    </dataValidation>
    <dataValidation type="list" allowBlank="1" showErrorMessage="1" sqref="K2:K37">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54</v>
      </c>
      <c r="C1" s="1" t="s">
        <v>8</v>
      </c>
      <c r="D1" s="1" t="s">
        <v>9</v>
      </c>
      <c r="E1" s="1" t="s">
        <v>55</v>
      </c>
      <c r="F1" s="1" t="s">
        <v>4</v>
      </c>
    </row>
    <row r="2">
      <c r="A2" s="1">
        <v>1000.0</v>
      </c>
      <c r="B2" s="1" t="s">
        <v>56</v>
      </c>
      <c r="C2" s="1" t="s">
        <v>13</v>
      </c>
      <c r="D2" s="1" t="s">
        <v>17</v>
      </c>
      <c r="E2" s="1" t="s">
        <v>11</v>
      </c>
      <c r="F2" s="1" t="s">
        <v>57</v>
      </c>
    </row>
    <row r="3">
      <c r="A3" s="1">
        <v>1010.0</v>
      </c>
      <c r="B3" s="1" t="s">
        <v>58</v>
      </c>
      <c r="C3" s="1" t="s">
        <v>13</v>
      </c>
      <c r="D3" s="1" t="s">
        <v>17</v>
      </c>
      <c r="E3" s="1" t="s">
        <v>11</v>
      </c>
      <c r="F3" s="1" t="s">
        <v>59</v>
      </c>
    </row>
    <row r="4">
      <c r="A4" s="1">
        <v>1020.0</v>
      </c>
      <c r="B4" s="1" t="s">
        <v>60</v>
      </c>
      <c r="C4" s="1" t="s">
        <v>13</v>
      </c>
      <c r="D4" s="1" t="s">
        <v>17</v>
      </c>
      <c r="E4" s="1" t="s">
        <v>11</v>
      </c>
      <c r="F4" s="1" t="s">
        <v>61</v>
      </c>
    </row>
    <row r="5">
      <c r="A5" s="1">
        <v>1030.0</v>
      </c>
      <c r="B5" s="1" t="s">
        <v>62</v>
      </c>
      <c r="C5" s="1" t="s">
        <v>13</v>
      </c>
      <c r="D5" s="1" t="s">
        <v>17</v>
      </c>
      <c r="E5" s="1" t="s">
        <v>11</v>
      </c>
      <c r="F5" s="1" t="s">
        <v>63</v>
      </c>
    </row>
    <row r="6">
      <c r="A6" s="1">
        <v>1040.0</v>
      </c>
      <c r="B6" s="1" t="s">
        <v>64</v>
      </c>
      <c r="C6" s="1" t="s">
        <v>13</v>
      </c>
      <c r="D6" s="1" t="s">
        <v>17</v>
      </c>
      <c r="E6" s="1" t="s">
        <v>11</v>
      </c>
      <c r="F6" s="1" t="s">
        <v>65</v>
      </c>
    </row>
    <row r="7">
      <c r="A7" s="1">
        <v>1050.0</v>
      </c>
      <c r="B7" s="1" t="s">
        <v>66</v>
      </c>
      <c r="C7" s="1" t="s">
        <v>13</v>
      </c>
      <c r="D7" s="1" t="s">
        <v>17</v>
      </c>
      <c r="E7" s="1" t="s">
        <v>11</v>
      </c>
      <c r="F7" s="1" t="s">
        <v>67</v>
      </c>
    </row>
    <row r="8">
      <c r="A8" s="1">
        <v>1060.0</v>
      </c>
      <c r="B8" s="1" t="s">
        <v>68</v>
      </c>
      <c r="C8" s="1" t="s">
        <v>13</v>
      </c>
      <c r="D8" s="1" t="s">
        <v>17</v>
      </c>
      <c r="E8" s="1" t="s">
        <v>11</v>
      </c>
      <c r="F8" s="1" t="s">
        <v>69</v>
      </c>
    </row>
    <row r="9">
      <c r="A9" s="1">
        <v>1100.0</v>
      </c>
      <c r="B9" s="1" t="s">
        <v>70</v>
      </c>
      <c r="C9" s="1" t="s">
        <v>13</v>
      </c>
      <c r="D9" s="1" t="s">
        <v>14</v>
      </c>
      <c r="E9" s="1" t="s">
        <v>11</v>
      </c>
      <c r="F9" s="1" t="s">
        <v>71</v>
      </c>
    </row>
    <row r="10">
      <c r="A10" s="1">
        <v>1110.0</v>
      </c>
      <c r="B10" s="1" t="s">
        <v>72</v>
      </c>
      <c r="C10" s="1" t="s">
        <v>13</v>
      </c>
      <c r="D10" s="1" t="s">
        <v>14</v>
      </c>
      <c r="E10" s="1" t="s">
        <v>11</v>
      </c>
      <c r="F10" s="1" t="s">
        <v>73</v>
      </c>
    </row>
    <row r="11">
      <c r="A11" s="1">
        <v>1200.0</v>
      </c>
      <c r="B11" s="1" t="s">
        <v>74</v>
      </c>
      <c r="C11" s="1" t="s">
        <v>13</v>
      </c>
      <c r="D11" s="1" t="s">
        <v>14</v>
      </c>
      <c r="E11" s="1" t="s">
        <v>11</v>
      </c>
      <c r="F11" s="1" t="s">
        <v>75</v>
      </c>
    </row>
    <row r="12">
      <c r="A12" s="1">
        <v>2000.0</v>
      </c>
      <c r="B12" s="1" t="s">
        <v>76</v>
      </c>
      <c r="C12" s="1" t="s">
        <v>35</v>
      </c>
      <c r="D12" s="1" t="s">
        <v>36</v>
      </c>
      <c r="E12" s="1" t="s">
        <v>18</v>
      </c>
      <c r="F12" s="1" t="s">
        <v>77</v>
      </c>
    </row>
    <row r="13">
      <c r="A13" s="1">
        <v>2010.0</v>
      </c>
      <c r="B13" s="1" t="s">
        <v>78</v>
      </c>
      <c r="C13" s="1" t="s">
        <v>35</v>
      </c>
      <c r="D13" s="1" t="s">
        <v>36</v>
      </c>
      <c r="E13" s="1" t="s">
        <v>18</v>
      </c>
      <c r="F13" s="1" t="s">
        <v>79</v>
      </c>
    </row>
    <row r="14">
      <c r="A14" s="1">
        <v>2020.0</v>
      </c>
      <c r="B14" s="1" t="s">
        <v>80</v>
      </c>
      <c r="C14" s="1" t="s">
        <v>35</v>
      </c>
      <c r="D14" s="1" t="s">
        <v>36</v>
      </c>
      <c r="E14" s="1" t="s">
        <v>18</v>
      </c>
      <c r="F14" s="1" t="s">
        <v>81</v>
      </c>
    </row>
    <row r="15">
      <c r="A15" s="1">
        <v>2030.0</v>
      </c>
      <c r="B15" s="1" t="s">
        <v>82</v>
      </c>
      <c r="C15" s="1" t="s">
        <v>35</v>
      </c>
      <c r="D15" s="1" t="s">
        <v>36</v>
      </c>
      <c r="E15" s="1" t="s">
        <v>18</v>
      </c>
      <c r="F15" s="1" t="s">
        <v>83</v>
      </c>
    </row>
    <row r="16">
      <c r="A16" s="1">
        <v>2040.0</v>
      </c>
      <c r="B16" s="1" t="s">
        <v>84</v>
      </c>
      <c r="C16" s="1" t="s">
        <v>35</v>
      </c>
      <c r="D16" s="1" t="s">
        <v>36</v>
      </c>
      <c r="E16" s="1" t="s">
        <v>18</v>
      </c>
      <c r="F16" s="1" t="s">
        <v>85</v>
      </c>
    </row>
    <row r="17">
      <c r="A17" s="1">
        <v>2050.0</v>
      </c>
      <c r="B17" s="1" t="s">
        <v>86</v>
      </c>
      <c r="C17" s="1" t="s">
        <v>35</v>
      </c>
      <c r="D17" s="1" t="s">
        <v>36</v>
      </c>
      <c r="E17" s="1" t="s">
        <v>18</v>
      </c>
      <c r="F17" s="1" t="s">
        <v>87</v>
      </c>
    </row>
    <row r="18">
      <c r="A18" s="1">
        <v>2060.0</v>
      </c>
      <c r="B18" s="1" t="s">
        <v>88</v>
      </c>
      <c r="C18" s="1" t="s">
        <v>35</v>
      </c>
      <c r="D18" s="1" t="s">
        <v>36</v>
      </c>
      <c r="E18" s="1" t="s">
        <v>18</v>
      </c>
      <c r="F18" s="1" t="s">
        <v>89</v>
      </c>
    </row>
    <row r="19">
      <c r="A19" s="1">
        <v>2061.0</v>
      </c>
      <c r="B19" s="1" t="s">
        <v>90</v>
      </c>
      <c r="C19" s="1" t="s">
        <v>35</v>
      </c>
      <c r="D19" s="1" t="s">
        <v>36</v>
      </c>
      <c r="E19" s="1" t="s">
        <v>18</v>
      </c>
      <c r="F19" s="1" t="s">
        <v>91</v>
      </c>
    </row>
    <row r="20">
      <c r="A20" s="1">
        <v>2100.0</v>
      </c>
      <c r="B20" s="1" t="s">
        <v>92</v>
      </c>
      <c r="C20" s="1" t="s">
        <v>35</v>
      </c>
      <c r="D20" s="1" t="s">
        <v>93</v>
      </c>
      <c r="E20" s="1" t="s">
        <v>18</v>
      </c>
      <c r="F20" s="1" t="s">
        <v>94</v>
      </c>
    </row>
    <row r="21">
      <c r="A21" s="1">
        <v>3000.0</v>
      </c>
      <c r="B21" s="1" t="s">
        <v>95</v>
      </c>
      <c r="C21" s="1" t="s">
        <v>20</v>
      </c>
      <c r="D21" s="1" t="s">
        <v>21</v>
      </c>
      <c r="E21" s="1" t="s">
        <v>18</v>
      </c>
      <c r="F21" s="1" t="s">
        <v>96</v>
      </c>
    </row>
    <row r="22">
      <c r="A22" s="1">
        <v>3010.0</v>
      </c>
      <c r="B22" s="1" t="s">
        <v>97</v>
      </c>
      <c r="C22" s="1" t="s">
        <v>20</v>
      </c>
      <c r="D22" s="1" t="s">
        <v>21</v>
      </c>
      <c r="E22" s="1" t="s">
        <v>18</v>
      </c>
      <c r="F22" s="1" t="s">
        <v>98</v>
      </c>
    </row>
    <row r="23">
      <c r="A23" s="1">
        <v>3100.0</v>
      </c>
      <c r="B23" s="1" t="s">
        <v>99</v>
      </c>
      <c r="C23" s="1" t="s">
        <v>20</v>
      </c>
      <c r="D23" s="1" t="s">
        <v>99</v>
      </c>
      <c r="E23" s="1" t="s">
        <v>18</v>
      </c>
      <c r="F23" s="1" t="s">
        <v>100</v>
      </c>
    </row>
    <row r="24">
      <c r="A24" s="1">
        <v>3110.0</v>
      </c>
      <c r="B24" s="1" t="s">
        <v>101</v>
      </c>
      <c r="C24" s="1" t="s">
        <v>20</v>
      </c>
      <c r="D24" s="1" t="s">
        <v>99</v>
      </c>
      <c r="E24" s="1" t="s">
        <v>18</v>
      </c>
      <c r="F24" s="1" t="s">
        <v>102</v>
      </c>
    </row>
    <row r="25">
      <c r="A25" s="1">
        <v>3200.0</v>
      </c>
      <c r="B25" s="1" t="s">
        <v>103</v>
      </c>
      <c r="C25" s="1" t="s">
        <v>20</v>
      </c>
      <c r="D25" s="1" t="s">
        <v>104</v>
      </c>
      <c r="E25" s="1" t="s">
        <v>11</v>
      </c>
      <c r="F25" s="1" t="s">
        <v>105</v>
      </c>
    </row>
    <row r="26">
      <c r="A26" s="1">
        <v>3300.0</v>
      </c>
      <c r="B26" s="1" t="s">
        <v>106</v>
      </c>
      <c r="C26" s="1" t="s">
        <v>35</v>
      </c>
      <c r="D26" s="1" t="s">
        <v>36</v>
      </c>
      <c r="E26" s="1" t="s">
        <v>18</v>
      </c>
      <c r="F26" s="1" t="s">
        <v>107</v>
      </c>
    </row>
    <row r="27">
      <c r="A27" s="1">
        <v>4000.0</v>
      </c>
      <c r="B27" s="1" t="s">
        <v>108</v>
      </c>
      <c r="C27" s="1" t="s">
        <v>52</v>
      </c>
      <c r="D27" s="1" t="s">
        <v>53</v>
      </c>
      <c r="E27" s="1" t="s">
        <v>18</v>
      </c>
      <c r="F27" s="1" t="s">
        <v>109</v>
      </c>
    </row>
    <row r="28">
      <c r="A28" s="1">
        <v>4100.0</v>
      </c>
      <c r="B28" s="1" t="s">
        <v>110</v>
      </c>
      <c r="C28" s="1" t="s">
        <v>52</v>
      </c>
      <c r="D28" s="1" t="s">
        <v>53</v>
      </c>
      <c r="E28" s="1" t="s">
        <v>18</v>
      </c>
      <c r="F28" s="1" t="s">
        <v>111</v>
      </c>
    </row>
    <row r="29">
      <c r="A29" s="1">
        <v>4200.0</v>
      </c>
      <c r="B29" s="1" t="s">
        <v>112</v>
      </c>
      <c r="C29" s="1" t="s">
        <v>52</v>
      </c>
      <c r="D29" s="1" t="s">
        <v>53</v>
      </c>
      <c r="E29" s="1" t="s">
        <v>18</v>
      </c>
      <c r="F29" s="1" t="s">
        <v>113</v>
      </c>
    </row>
    <row r="30">
      <c r="A30" s="1">
        <v>4300.0</v>
      </c>
      <c r="B30" s="1" t="s">
        <v>114</v>
      </c>
      <c r="C30" s="1" t="s">
        <v>52</v>
      </c>
      <c r="D30" s="1" t="s">
        <v>115</v>
      </c>
      <c r="E30" s="1" t="s">
        <v>18</v>
      </c>
      <c r="F30" s="1" t="s">
        <v>116</v>
      </c>
    </row>
    <row r="31">
      <c r="A31" s="1">
        <v>5000.0</v>
      </c>
      <c r="B31" s="1" t="s">
        <v>117</v>
      </c>
      <c r="C31" s="1" t="s">
        <v>23</v>
      </c>
      <c r="D31" s="1" t="s">
        <v>34</v>
      </c>
      <c r="E31" s="1" t="s">
        <v>11</v>
      </c>
      <c r="F31" s="1" t="s">
        <v>118</v>
      </c>
    </row>
    <row r="32">
      <c r="A32" s="1">
        <v>5010.0</v>
      </c>
      <c r="B32" s="1" t="s">
        <v>119</v>
      </c>
      <c r="C32" s="1" t="s">
        <v>23</v>
      </c>
      <c r="D32" s="1" t="s">
        <v>34</v>
      </c>
      <c r="E32" s="1" t="s">
        <v>11</v>
      </c>
      <c r="F32" s="1" t="s">
        <v>120</v>
      </c>
    </row>
    <row r="33">
      <c r="A33" s="1">
        <v>5020.0</v>
      </c>
      <c r="B33" s="1" t="s">
        <v>121</v>
      </c>
      <c r="C33" s="1" t="s">
        <v>23</v>
      </c>
      <c r="D33" s="1" t="s">
        <v>34</v>
      </c>
      <c r="E33" s="1" t="s">
        <v>11</v>
      </c>
      <c r="F33" s="1" t="s">
        <v>122</v>
      </c>
    </row>
    <row r="34">
      <c r="A34" s="1">
        <v>5030.0</v>
      </c>
      <c r="B34" s="1" t="s">
        <v>123</v>
      </c>
      <c r="C34" s="1" t="s">
        <v>23</v>
      </c>
      <c r="D34" s="1" t="s">
        <v>34</v>
      </c>
      <c r="E34" s="1" t="s">
        <v>11</v>
      </c>
      <c r="F34" s="1" t="s">
        <v>124</v>
      </c>
    </row>
    <row r="35">
      <c r="A35" s="1">
        <v>5040.0</v>
      </c>
      <c r="B35" s="1" t="s">
        <v>125</v>
      </c>
      <c r="C35" s="1" t="s">
        <v>23</v>
      </c>
      <c r="D35" s="1" t="s">
        <v>34</v>
      </c>
      <c r="E35" s="1" t="s">
        <v>11</v>
      </c>
      <c r="F35" s="1" t="s">
        <v>126</v>
      </c>
    </row>
    <row r="36">
      <c r="A36" s="1">
        <v>6000.0</v>
      </c>
      <c r="B36" s="1" t="s">
        <v>127</v>
      </c>
      <c r="C36" s="1" t="s">
        <v>23</v>
      </c>
      <c r="D36" s="1" t="s">
        <v>128</v>
      </c>
      <c r="E36" s="1" t="s">
        <v>11</v>
      </c>
      <c r="F36" s="1" t="s">
        <v>129</v>
      </c>
    </row>
    <row r="37">
      <c r="A37" s="1">
        <v>6010.0</v>
      </c>
      <c r="B37" s="1" t="s">
        <v>130</v>
      </c>
      <c r="C37" s="1" t="s">
        <v>23</v>
      </c>
      <c r="D37" s="1" t="s">
        <v>128</v>
      </c>
      <c r="E37" s="1" t="s">
        <v>11</v>
      </c>
      <c r="F37" s="1" t="s">
        <v>131</v>
      </c>
    </row>
    <row r="38">
      <c r="A38" s="1">
        <v>6020.0</v>
      </c>
      <c r="B38" s="1" t="s">
        <v>132</v>
      </c>
      <c r="C38" s="1" t="s">
        <v>23</v>
      </c>
      <c r="D38" s="1" t="s">
        <v>128</v>
      </c>
      <c r="E38" s="1" t="s">
        <v>11</v>
      </c>
      <c r="F38" s="1" t="s">
        <v>133</v>
      </c>
    </row>
    <row r="39">
      <c r="A39" s="1">
        <v>6030.0</v>
      </c>
      <c r="B39" s="1" t="s">
        <v>134</v>
      </c>
      <c r="C39" s="1" t="s">
        <v>23</v>
      </c>
      <c r="D39" s="1" t="s">
        <v>128</v>
      </c>
      <c r="E39" s="1" t="s">
        <v>11</v>
      </c>
      <c r="F39" s="1" t="s">
        <v>135</v>
      </c>
    </row>
    <row r="40">
      <c r="A40" s="1">
        <v>6040.0</v>
      </c>
      <c r="B40" s="1" t="s">
        <v>136</v>
      </c>
      <c r="C40" s="1" t="s">
        <v>23</v>
      </c>
      <c r="D40" s="1" t="s">
        <v>128</v>
      </c>
      <c r="E40" s="1" t="s">
        <v>11</v>
      </c>
      <c r="F40" s="1" t="s">
        <v>137</v>
      </c>
    </row>
    <row r="41">
      <c r="A41" s="1">
        <v>6050.0</v>
      </c>
      <c r="B41" s="1" t="s">
        <v>138</v>
      </c>
      <c r="C41" s="1" t="s">
        <v>23</v>
      </c>
      <c r="D41" s="1" t="s">
        <v>128</v>
      </c>
      <c r="E41" s="1" t="s">
        <v>11</v>
      </c>
      <c r="F41" s="1" t="s">
        <v>139</v>
      </c>
    </row>
    <row r="42">
      <c r="A42" s="1">
        <v>6060.0</v>
      </c>
      <c r="B42" s="1" t="s">
        <v>140</v>
      </c>
      <c r="C42" s="1" t="s">
        <v>23</v>
      </c>
      <c r="D42" s="1" t="s">
        <v>128</v>
      </c>
      <c r="E42" s="1" t="s">
        <v>11</v>
      </c>
      <c r="F42" s="1" t="s">
        <v>141</v>
      </c>
    </row>
    <row r="43">
      <c r="A43" s="1">
        <v>6070.0</v>
      </c>
      <c r="B43" s="1" t="s">
        <v>142</v>
      </c>
      <c r="C43" s="1" t="s">
        <v>23</v>
      </c>
      <c r="D43" s="1" t="s">
        <v>128</v>
      </c>
      <c r="E43" s="1" t="s">
        <v>11</v>
      </c>
      <c r="F43" s="1" t="s">
        <v>143</v>
      </c>
    </row>
    <row r="44">
      <c r="A44" s="1">
        <v>6080.0</v>
      </c>
      <c r="B44" s="1" t="s">
        <v>144</v>
      </c>
      <c r="C44" s="1" t="s">
        <v>23</v>
      </c>
      <c r="D44" s="1" t="s">
        <v>128</v>
      </c>
      <c r="E44" s="1" t="s">
        <v>11</v>
      </c>
      <c r="F44" s="1" t="s">
        <v>145</v>
      </c>
    </row>
    <row r="45">
      <c r="A45" s="1">
        <v>7000.0</v>
      </c>
      <c r="B45" s="1" t="s">
        <v>146</v>
      </c>
      <c r="C45" s="1" t="s">
        <v>52</v>
      </c>
      <c r="D45" s="1" t="s">
        <v>114</v>
      </c>
      <c r="E45" s="1" t="s">
        <v>18</v>
      </c>
      <c r="F45" s="1" t="s">
        <v>147</v>
      </c>
    </row>
    <row r="46">
      <c r="A46" s="1">
        <v>7100.0</v>
      </c>
      <c r="B46" s="1" t="s">
        <v>148</v>
      </c>
      <c r="C46" s="1" t="s">
        <v>23</v>
      </c>
      <c r="D46" s="1" t="s">
        <v>149</v>
      </c>
      <c r="E46" s="1" t="s">
        <v>11</v>
      </c>
      <c r="F46" s="1" t="s">
        <v>150</v>
      </c>
    </row>
    <row r="47">
      <c r="A47" s="1">
        <v>7200.0</v>
      </c>
      <c r="B47" s="1" t="s">
        <v>151</v>
      </c>
      <c r="C47" s="1" t="s">
        <v>152</v>
      </c>
      <c r="D47" s="1" t="s">
        <v>153</v>
      </c>
      <c r="E47" s="1" t="s">
        <v>154</v>
      </c>
      <c r="F47" s="1" t="s">
        <v>155</v>
      </c>
    </row>
    <row r="48">
      <c r="A48" s="1">
        <v>7300.0</v>
      </c>
      <c r="B48" s="1" t="s">
        <v>156</v>
      </c>
      <c r="C48" s="1" t="s">
        <v>23</v>
      </c>
      <c r="D48" s="1" t="s">
        <v>152</v>
      </c>
      <c r="E48" s="1" t="s">
        <v>11</v>
      </c>
      <c r="F48" s="1" t="s">
        <v>157</v>
      </c>
    </row>
    <row r="49">
      <c r="A49" s="1">
        <v>8000.0</v>
      </c>
      <c r="B49" s="1" t="s">
        <v>158</v>
      </c>
      <c r="C49" s="1" t="s">
        <v>35</v>
      </c>
      <c r="D49" s="1" t="s">
        <v>36</v>
      </c>
      <c r="E49" s="1" t="s">
        <v>18</v>
      </c>
      <c r="F49" s="1" t="s">
        <v>159</v>
      </c>
    </row>
    <row r="50">
      <c r="A50" s="1">
        <v>8010.0</v>
      </c>
      <c r="B50" s="1" t="s">
        <v>160</v>
      </c>
      <c r="C50" s="1" t="s">
        <v>23</v>
      </c>
      <c r="D50" s="1" t="s">
        <v>161</v>
      </c>
      <c r="E50" s="1" t="s">
        <v>11</v>
      </c>
      <c r="F50" s="1" t="s">
        <v>162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163</v>
      </c>
      <c r="B1" s="1" t="s">
        <v>0</v>
      </c>
      <c r="C1" s="1" t="s">
        <v>1</v>
      </c>
      <c r="D1" s="1" t="s">
        <v>54</v>
      </c>
      <c r="E1" s="1" t="s">
        <v>11</v>
      </c>
      <c r="F1" s="1" t="s">
        <v>18</v>
      </c>
      <c r="G1" s="1" t="s">
        <v>4</v>
      </c>
      <c r="H1" s="1" t="s">
        <v>164</v>
      </c>
      <c r="I1" s="1" t="s">
        <v>165</v>
      </c>
      <c r="J1" s="1" t="s">
        <v>166</v>
      </c>
      <c r="K1" s="1" t="s">
        <v>8</v>
      </c>
      <c r="L1" s="1" t="s">
        <v>9</v>
      </c>
    </row>
    <row r="2">
      <c r="A2" s="1" t="s">
        <v>167</v>
      </c>
      <c r="B2" s="16">
        <v>45569.0</v>
      </c>
      <c r="C2" s="17">
        <v>1110.0</v>
      </c>
      <c r="D2" s="1" t="s">
        <v>72</v>
      </c>
      <c r="E2" s="17">
        <v>289620.0</v>
      </c>
      <c r="G2" s="1" t="s">
        <v>12</v>
      </c>
      <c r="H2" s="18" t="str">
        <f>hyperlink("https://drive.google.com/file/d/1Wdmqk1w8MqVLwaNhIq3rycZxmSoGeAa7/view?usp=drive_link", "RECEIPT")</f>
        <v>RECEIPT</v>
      </c>
      <c r="I2" s="18" t="str">
        <f>HYPERLINK("https://drive.google.com/file/d/1XWWri_HtUoEE17B6BIBGo7I6cuw_hvTa/view?usp=drive_link","INVOICE")</f>
        <v>INVOICE</v>
      </c>
      <c r="K2" s="1" t="s">
        <v>13</v>
      </c>
      <c r="L2" s="1" t="s">
        <v>14</v>
      </c>
    </row>
    <row r="3">
      <c r="C3" s="17">
        <v>1060.0</v>
      </c>
      <c r="D3" s="1" t="s">
        <v>68</v>
      </c>
      <c r="E3" s="17">
        <v>32180.0</v>
      </c>
      <c r="G3" s="1" t="s">
        <v>16</v>
      </c>
      <c r="K3" s="1" t="s">
        <v>13</v>
      </c>
      <c r="L3" s="1" t="s">
        <v>17</v>
      </c>
    </row>
    <row r="4">
      <c r="C4" s="17">
        <v>3000.0</v>
      </c>
      <c r="D4" s="1" t="s">
        <v>95</v>
      </c>
      <c r="F4" s="17">
        <v>321800.0</v>
      </c>
      <c r="G4" s="1" t="s">
        <v>19</v>
      </c>
      <c r="K4" s="1" t="s">
        <v>20</v>
      </c>
      <c r="L4" s="1" t="s">
        <v>21</v>
      </c>
    </row>
    <row r="5">
      <c r="C5" s="17">
        <v>6050.0</v>
      </c>
      <c r="D5" s="1" t="s">
        <v>138</v>
      </c>
      <c r="E5" s="17">
        <v>7940000.0</v>
      </c>
      <c r="G5" s="1" t="s">
        <v>22</v>
      </c>
      <c r="I5" s="18" t="str">
        <f>HYPERLINK("https://drive.google.com/file/d/1bd4UQc50CWAe-gYIjGFlQMZxBJwON3ZI/view?usp=drive_link","INVOICE")</f>
        <v>INVOICE</v>
      </c>
      <c r="K5" s="1" t="s">
        <v>23</v>
      </c>
      <c r="L5" s="1" t="s">
        <v>24</v>
      </c>
    </row>
    <row r="6">
      <c r="C6" s="17">
        <v>1060.0</v>
      </c>
      <c r="D6" s="1" t="s">
        <v>68</v>
      </c>
      <c r="E6" s="17">
        <v>873400.0</v>
      </c>
      <c r="G6" s="1" t="s">
        <v>16</v>
      </c>
      <c r="K6" s="1" t="s">
        <v>13</v>
      </c>
      <c r="L6" s="1" t="s">
        <v>17</v>
      </c>
    </row>
    <row r="7">
      <c r="C7" s="17">
        <v>3000.0</v>
      </c>
      <c r="D7" s="1" t="s">
        <v>95</v>
      </c>
      <c r="F7" s="17">
        <v>8813400.0</v>
      </c>
      <c r="G7" s="1" t="s">
        <v>25</v>
      </c>
      <c r="K7" s="1" t="s">
        <v>20</v>
      </c>
      <c r="L7" s="1" t="s">
        <v>21</v>
      </c>
    </row>
    <row r="8">
      <c r="C8" s="17">
        <v>6020.0</v>
      </c>
      <c r="D8" s="1" t="s">
        <v>132</v>
      </c>
      <c r="E8" s="17">
        <v>1225225.0</v>
      </c>
      <c r="G8" s="1" t="s">
        <v>26</v>
      </c>
      <c r="H8" s="18" t="str">
        <f>HYPERLINK("https://drive.google.com/file/d/1Z1V0SO_AmlWYGgLjL3nGo5NxGYBsVQI5/view?usp=drive_link","RECEIPT")</f>
        <v>RECEIPT</v>
      </c>
      <c r="I8" s="18" t="str">
        <f>HYPERLINK("https://drive.google.com/file/d/1Pmjb-zzoHpWqO4NsEnG9K_vFEuVo5l7g/view?usp=drive_link","INVOICE")</f>
        <v>INVOICE</v>
      </c>
      <c r="K8" s="1" t="s">
        <v>23</v>
      </c>
      <c r="L8" s="1" t="s">
        <v>24</v>
      </c>
    </row>
    <row r="9">
      <c r="C9" s="17">
        <v>1060.0</v>
      </c>
      <c r="D9" s="1" t="s">
        <v>68</v>
      </c>
      <c r="E9" s="17">
        <v>134774.0</v>
      </c>
      <c r="G9" s="1" t="s">
        <v>16</v>
      </c>
      <c r="K9" s="1" t="s">
        <v>13</v>
      </c>
      <c r="L9" s="1" t="s">
        <v>17</v>
      </c>
    </row>
    <row r="10">
      <c r="C10" s="17">
        <v>3000.0</v>
      </c>
      <c r="D10" s="1" t="s">
        <v>95</v>
      </c>
      <c r="F10" s="17">
        <v>1359999.0</v>
      </c>
      <c r="G10" s="1" t="s">
        <v>25</v>
      </c>
      <c r="K10" s="1" t="s">
        <v>20</v>
      </c>
      <c r="L10" s="1" t="s">
        <v>21</v>
      </c>
    </row>
    <row r="11">
      <c r="C11" s="17">
        <v>6020.0</v>
      </c>
      <c r="D11" s="1" t="s">
        <v>132</v>
      </c>
      <c r="E11" s="17">
        <v>1552470.0</v>
      </c>
      <c r="G11" s="1" t="s">
        <v>27</v>
      </c>
      <c r="I11" s="18" t="str">
        <f>HYPERLINK("https://drive.google.com/file/d/1zeYTKFqxt_a5xYTtzvT-XIEpE610JBZ4/view?usp=drive_link","INVOICE")</f>
        <v>INVOICE</v>
      </c>
      <c r="K11" s="1" t="s">
        <v>23</v>
      </c>
      <c r="L11" s="1" t="s">
        <v>24</v>
      </c>
    </row>
    <row r="12">
      <c r="C12" s="17">
        <v>1060.0</v>
      </c>
      <c r="D12" s="1" t="s">
        <v>68</v>
      </c>
      <c r="E12" s="17">
        <v>170772.0</v>
      </c>
      <c r="G12" s="1" t="s">
        <v>16</v>
      </c>
      <c r="K12" s="1" t="s">
        <v>13</v>
      </c>
      <c r="L12" s="1" t="s">
        <v>17</v>
      </c>
    </row>
    <row r="13">
      <c r="C13" s="17">
        <v>3000.0</v>
      </c>
      <c r="D13" s="1" t="s">
        <v>95</v>
      </c>
      <c r="F13" s="17">
        <v>1723242.0</v>
      </c>
      <c r="G13" s="1" t="s">
        <v>25</v>
      </c>
      <c r="K13" s="1" t="s">
        <v>20</v>
      </c>
      <c r="L13" s="1" t="s">
        <v>21</v>
      </c>
    </row>
    <row r="14">
      <c r="C14" s="17">
        <v>6050.0</v>
      </c>
      <c r="D14" s="1" t="s">
        <v>138</v>
      </c>
      <c r="E14" s="17">
        <v>495000.0</v>
      </c>
      <c r="G14" s="1" t="s">
        <v>28</v>
      </c>
      <c r="H14" s="18" t="str">
        <f>HYPERLINK("https://drive.google.com/file/d/1SsguJIFCcBY9s2xMABAAVWPa9ghyz7Wi/view?usp=sharing","RECEIPT")</f>
        <v>RECEIPT</v>
      </c>
      <c r="I14" s="18" t="str">
        <f>HYPERLINK("https://drive.google.com/file/d/1heeejOua4MpimpP3c8fwQkJG6HcG1MY3/view?usp=drive_link","INVOICE")</f>
        <v>INVOICE</v>
      </c>
      <c r="K14" s="1" t="s">
        <v>23</v>
      </c>
      <c r="L14" s="1" t="s">
        <v>24</v>
      </c>
    </row>
    <row r="15">
      <c r="C15" s="17">
        <v>3000.0</v>
      </c>
      <c r="D15" s="1" t="s">
        <v>95</v>
      </c>
      <c r="F15" s="17">
        <v>495000.0</v>
      </c>
      <c r="G15" s="1" t="s">
        <v>29</v>
      </c>
      <c r="K15" s="1" t="s">
        <v>20</v>
      </c>
      <c r="L15" s="1" t="s">
        <v>21</v>
      </c>
    </row>
    <row r="16">
      <c r="C16" s="17">
        <v>1010.0</v>
      </c>
      <c r="D16" s="1" t="s">
        <v>58</v>
      </c>
      <c r="E16" s="17">
        <v>1000000.0</v>
      </c>
      <c r="G16" s="1" t="s">
        <v>30</v>
      </c>
      <c r="J16" s="18" t="str">
        <f>hyperlink("https://drive.google.com/file/d/1TKUwq-f8_S6THz_YmbiWlTHJcjMilB9K/view?usp=drive_link","OTHER")</f>
        <v>OTHER</v>
      </c>
      <c r="K16" s="1" t="s">
        <v>13</v>
      </c>
      <c r="L16" s="1" t="s">
        <v>17</v>
      </c>
    </row>
    <row r="17">
      <c r="C17" s="17">
        <v>3000.0</v>
      </c>
      <c r="D17" s="1" t="s">
        <v>95</v>
      </c>
      <c r="F17" s="17">
        <v>1000000.0</v>
      </c>
      <c r="G17" s="1" t="s">
        <v>31</v>
      </c>
      <c r="K17" s="1" t="s">
        <v>20</v>
      </c>
      <c r="L17" s="1" t="s">
        <v>21</v>
      </c>
    </row>
    <row r="18">
      <c r="C18" s="17">
        <v>6010.0</v>
      </c>
      <c r="D18" s="1" t="s">
        <v>130</v>
      </c>
      <c r="E18" s="17">
        <v>188500.0</v>
      </c>
      <c r="G18" s="1" t="s">
        <v>32</v>
      </c>
      <c r="H18" s="18" t="str">
        <f>HYPERLINK("https://drive.google.com/file/d/12BFIBv36F1mPnA7JdZUv1USbFEtjw7gU/view?usp=drive_link","RECEIPT")</f>
        <v>RECEIPT</v>
      </c>
      <c r="K18" s="1" t="s">
        <v>23</v>
      </c>
      <c r="L18" s="1" t="s">
        <v>24</v>
      </c>
    </row>
    <row r="19">
      <c r="C19" s="17">
        <v>1010.0</v>
      </c>
      <c r="D19" s="1" t="s">
        <v>58</v>
      </c>
      <c r="F19" s="17">
        <v>188500.0</v>
      </c>
      <c r="K19" s="1" t="s">
        <v>13</v>
      </c>
      <c r="L19" s="1" t="s">
        <v>17</v>
      </c>
    </row>
    <row r="20">
      <c r="C20" s="17">
        <v>5040.0</v>
      </c>
      <c r="D20" s="1" t="s">
        <v>125</v>
      </c>
      <c r="E20" s="17">
        <v>5759700.0</v>
      </c>
      <c r="G20" s="1" t="s">
        <v>33</v>
      </c>
      <c r="H20" s="18" t="str">
        <f>HYPERLINK("https://drive.google.com/file/d/1tFAGcsXZqHWgs7-ZG060g2JGhYTxNJbO/view?usp=drive_link","RECEIPT")</f>
        <v>RECEIPT</v>
      </c>
      <c r="K20" s="1" t="s">
        <v>23</v>
      </c>
      <c r="L20" s="1" t="s">
        <v>34</v>
      </c>
    </row>
    <row r="21">
      <c r="C21" s="17">
        <v>2061.0</v>
      </c>
      <c r="D21" s="1" t="s">
        <v>90</v>
      </c>
      <c r="F21" s="17">
        <v>5759700.0</v>
      </c>
      <c r="K21" s="1" t="s">
        <v>35</v>
      </c>
      <c r="L21" s="1" t="s">
        <v>36</v>
      </c>
    </row>
    <row r="22">
      <c r="C22" s="17">
        <v>6030.0</v>
      </c>
      <c r="D22" s="1" t="s">
        <v>134</v>
      </c>
      <c r="E22" s="17">
        <v>699000.0</v>
      </c>
      <c r="G22" s="1" t="s">
        <v>37</v>
      </c>
      <c r="H22" s="18" t="str">
        <f>HYPERLINK("https://drive.google.com/file/d/1YLbDMl16QbX6oVu7r32bMIceqcmJs9dB/view?usp=drive_link","RECEIPT")</f>
        <v>RECEIPT</v>
      </c>
      <c r="I22" s="18" t="str">
        <f>HYPERLINK("https://drive.google.com/file/d/1wGL4VHTV897J3B4h8VBh4nouw8zMrG6B/view?usp=drive_link","INVOICE")</f>
        <v>INVOICE</v>
      </c>
      <c r="K22" s="1" t="s">
        <v>23</v>
      </c>
      <c r="L22" s="1" t="s">
        <v>38</v>
      </c>
    </row>
    <row r="23">
      <c r="C23" s="17">
        <v>1010.0</v>
      </c>
      <c r="D23" s="1" t="s">
        <v>58</v>
      </c>
      <c r="F23" s="17">
        <v>699000.0</v>
      </c>
      <c r="G23" s="1" t="s">
        <v>39</v>
      </c>
      <c r="K23" s="1" t="s">
        <v>13</v>
      </c>
      <c r="L23" s="1" t="s">
        <v>17</v>
      </c>
    </row>
    <row r="24">
      <c r="C24" s="17">
        <v>6040.0</v>
      </c>
      <c r="D24" s="1" t="s">
        <v>136</v>
      </c>
      <c r="E24" s="17">
        <v>140000.0</v>
      </c>
      <c r="G24" s="1" t="s">
        <v>40</v>
      </c>
      <c r="H24" s="18" t="str">
        <f>HYPERLINK("https://drive.google.com/file/d/1kYYvd8zx9UcQYj0k3prnuWj3SvJriswr/view?usp=sharing", "RECEIPT")</f>
        <v>RECEIPT</v>
      </c>
      <c r="K24" s="1" t="s">
        <v>23</v>
      </c>
      <c r="L24" s="1" t="s">
        <v>34</v>
      </c>
    </row>
    <row r="25">
      <c r="C25" s="17">
        <v>6040.0</v>
      </c>
      <c r="D25" s="1" t="s">
        <v>136</v>
      </c>
      <c r="E25" s="17">
        <v>75000.0</v>
      </c>
      <c r="G25" s="1" t="s">
        <v>41</v>
      </c>
      <c r="H25" s="18" t="str">
        <f t="shared" ref="H25:H26" si="1">HYPERLINK("https://drive.google.com/file/d/1Xun37IABzOOszLRxt6tF7yYp9Q4Al1n_/view?usp=sharing", "RECEIPT")</f>
        <v>RECEIPT</v>
      </c>
      <c r="K25" s="1" t="s">
        <v>23</v>
      </c>
      <c r="L25" s="1" t="s">
        <v>34</v>
      </c>
    </row>
    <row r="26">
      <c r="C26" s="17">
        <v>6040.0</v>
      </c>
      <c r="D26" s="1" t="s">
        <v>136</v>
      </c>
      <c r="E26" s="17">
        <v>483000.0</v>
      </c>
      <c r="G26" s="1" t="s">
        <v>42</v>
      </c>
      <c r="H26" s="18" t="str">
        <f t="shared" si="1"/>
        <v>RECEIPT</v>
      </c>
      <c r="K26" s="1" t="s">
        <v>23</v>
      </c>
      <c r="L26" s="1" t="s">
        <v>34</v>
      </c>
    </row>
    <row r="27">
      <c r="C27" s="17">
        <v>6040.0</v>
      </c>
      <c r="D27" s="1" t="s">
        <v>136</v>
      </c>
      <c r="E27" s="17">
        <v>73500.0</v>
      </c>
      <c r="G27" s="1" t="s">
        <v>43</v>
      </c>
      <c r="H27" s="18" t="str">
        <f>HYPERLINK("https://drive.google.com/file/d/16yWGabXdJ6QaoTebBh-Hv1UZXTMD642B/view?usp=drive_link", "RECEIPT")</f>
        <v>RECEIPT</v>
      </c>
      <c r="K27" s="1" t="s">
        <v>23</v>
      </c>
      <c r="L27" s="1" t="s">
        <v>34</v>
      </c>
    </row>
    <row r="28">
      <c r="C28" s="17">
        <v>6040.0</v>
      </c>
      <c r="D28" s="1" t="s">
        <v>136</v>
      </c>
      <c r="E28" s="17">
        <v>48000.0</v>
      </c>
      <c r="G28" s="1" t="s">
        <v>44</v>
      </c>
      <c r="H28" s="18" t="str">
        <f>HYPERLINK("https://drive.google.com/file/d/10kJ8QJTDdItBpRpcKWqlh8n2YK0V52n6/view?usp=drive_link", "RECEIPT")</f>
        <v>RECEIPT</v>
      </c>
      <c r="K28" s="1" t="s">
        <v>23</v>
      </c>
      <c r="L28" s="1" t="s">
        <v>34</v>
      </c>
    </row>
    <row r="29">
      <c r="C29" s="17">
        <v>6040.0</v>
      </c>
      <c r="D29" s="1" t="s">
        <v>136</v>
      </c>
      <c r="E29" s="17">
        <v>75000.0</v>
      </c>
      <c r="G29" s="1" t="s">
        <v>45</v>
      </c>
      <c r="H29" s="18" t="str">
        <f>HYPERLINK("https://drive.google.com/file/d/1OJ_6yNLuWbFSpQ-2Md5DghvBYiALm_Xf/view?usp=drive_link", "RECEIPT")</f>
        <v>RECEIPT</v>
      </c>
      <c r="K29" s="1" t="s">
        <v>23</v>
      </c>
      <c r="L29" s="1" t="s">
        <v>34</v>
      </c>
    </row>
    <row r="30">
      <c r="C30" s="17">
        <v>6040.0</v>
      </c>
      <c r="D30" s="1" t="s">
        <v>136</v>
      </c>
      <c r="E30" s="17">
        <v>60000.0</v>
      </c>
      <c r="G30" s="1" t="s">
        <v>46</v>
      </c>
      <c r="H30" s="18" t="str">
        <f>HYPERLINK("https://drive.google.com/file/d/17P5f2l5abfuGHQl6e5acLdV_DKBlWQ3T/view?usp=drive_link", "RECEIPT")</f>
        <v>RECEIPT</v>
      </c>
      <c r="K30" s="1" t="s">
        <v>23</v>
      </c>
      <c r="L30" s="1" t="s">
        <v>34</v>
      </c>
    </row>
    <row r="31">
      <c r="C31" s="17">
        <v>6040.0</v>
      </c>
      <c r="D31" s="1" t="s">
        <v>136</v>
      </c>
      <c r="E31" s="17">
        <v>81000.0</v>
      </c>
      <c r="G31" s="1" t="s">
        <v>47</v>
      </c>
      <c r="H31" s="18" t="str">
        <f>HYPERLINK("https://drive.google.com/file/d/1QLE_CW-Gv8NWq51FV4j8bZ9J4LUGfK_T/view?usp=drive_link", "RECEIPT")</f>
        <v>RECEIPT</v>
      </c>
      <c r="K31" s="1" t="s">
        <v>23</v>
      </c>
      <c r="L31" s="1" t="s">
        <v>34</v>
      </c>
    </row>
    <row r="32">
      <c r="C32" s="17">
        <v>2060.0</v>
      </c>
      <c r="D32" s="1" t="s">
        <v>88</v>
      </c>
      <c r="F32" s="17">
        <v>1035500.0</v>
      </c>
      <c r="G32" s="1" t="s">
        <v>48</v>
      </c>
      <c r="K32" s="1" t="s">
        <v>35</v>
      </c>
      <c r="L32" s="1" t="s">
        <v>36</v>
      </c>
    </row>
    <row r="33">
      <c r="C33" s="17">
        <v>2060.0</v>
      </c>
      <c r="D33" s="1" t="s">
        <v>88</v>
      </c>
      <c r="E33" s="17">
        <v>1035500.0</v>
      </c>
      <c r="G33" s="1" t="s">
        <v>49</v>
      </c>
      <c r="H33" s="18" t="str">
        <f>HYPERLINK("https://drive.google.com/file/d/1cRBaC6lvquPRkWmEN8H8AoLYKhFOsUww/view?usp=drive_link","RECEIPT")</f>
        <v>RECEIPT</v>
      </c>
      <c r="K33" s="1" t="s">
        <v>35</v>
      </c>
      <c r="L33" s="1" t="s">
        <v>36</v>
      </c>
    </row>
    <row r="34">
      <c r="C34" s="17">
        <v>5020.0</v>
      </c>
      <c r="D34" s="1" t="s">
        <v>121</v>
      </c>
      <c r="E34" s="17">
        <v>2400000.0</v>
      </c>
      <c r="G34" s="1" t="s">
        <v>50</v>
      </c>
      <c r="K34" s="1" t="s">
        <v>23</v>
      </c>
      <c r="L34" s="1" t="s">
        <v>34</v>
      </c>
    </row>
    <row r="35">
      <c r="C35" s="17">
        <v>2061.0</v>
      </c>
      <c r="D35" s="1" t="s">
        <v>90</v>
      </c>
      <c r="F35" s="17">
        <v>3435500.0</v>
      </c>
      <c r="K35" s="1" t="s">
        <v>35</v>
      </c>
      <c r="L35" s="1" t="s">
        <v>36</v>
      </c>
    </row>
    <row r="36">
      <c r="C36" s="17">
        <v>1020.0</v>
      </c>
      <c r="D36" s="1" t="s">
        <v>60</v>
      </c>
      <c r="E36" s="17">
        <v>2.3E7</v>
      </c>
      <c r="G36" s="1" t="s">
        <v>51</v>
      </c>
      <c r="K36" s="1" t="s">
        <v>13</v>
      </c>
      <c r="L36" s="1" t="s">
        <v>17</v>
      </c>
    </row>
    <row r="37">
      <c r="C37" s="17">
        <v>4000.0</v>
      </c>
      <c r="D37" s="1" t="s">
        <v>108</v>
      </c>
      <c r="F37" s="17">
        <v>2.3E7</v>
      </c>
      <c r="K37" s="1" t="s">
        <v>52</v>
      </c>
      <c r="L37" s="1" t="s">
        <v>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168</v>
      </c>
    </row>
    <row r="2">
      <c r="A2" s="20" t="s">
        <v>0</v>
      </c>
      <c r="B2" s="20" t="s">
        <v>163</v>
      </c>
      <c r="C2" s="20" t="s">
        <v>169</v>
      </c>
      <c r="D2" s="20" t="s">
        <v>170</v>
      </c>
      <c r="E2" s="20" t="s">
        <v>171</v>
      </c>
      <c r="F2" s="20" t="s">
        <v>172</v>
      </c>
    </row>
    <row r="3">
      <c r="A3" s="16">
        <v>45569.0</v>
      </c>
      <c r="B3" s="1" t="s">
        <v>167</v>
      </c>
      <c r="C3" s="1" t="s">
        <v>30</v>
      </c>
      <c r="D3" s="17">
        <v>1000000.0</v>
      </c>
      <c r="F3" s="17">
        <v>1000000.0</v>
      </c>
    </row>
    <row r="4">
      <c r="A4" s="16">
        <v>45569.0</v>
      </c>
      <c r="B4" s="1" t="s">
        <v>167</v>
      </c>
      <c r="E4" s="17">
        <v>188500.0</v>
      </c>
      <c r="F4" s="17">
        <v>811500.0</v>
      </c>
    </row>
    <row r="5">
      <c r="A5" s="16">
        <v>45569.0</v>
      </c>
      <c r="B5" s="1" t="s">
        <v>167</v>
      </c>
      <c r="C5" s="1" t="s">
        <v>39</v>
      </c>
      <c r="E5" s="17">
        <v>699000.0</v>
      </c>
      <c r="F5" s="17">
        <v>112500.0</v>
      </c>
    </row>
    <row r="7">
      <c r="A7" s="19" t="s">
        <v>173</v>
      </c>
    </row>
    <row r="8">
      <c r="A8" s="20" t="s">
        <v>0</v>
      </c>
      <c r="B8" s="20" t="s">
        <v>163</v>
      </c>
      <c r="C8" s="20" t="s">
        <v>169</v>
      </c>
      <c r="D8" s="20" t="s">
        <v>170</v>
      </c>
      <c r="E8" s="20" t="s">
        <v>171</v>
      </c>
      <c r="F8" s="20" t="s">
        <v>172</v>
      </c>
    </row>
    <row r="9">
      <c r="A9" s="16">
        <v>45569.0</v>
      </c>
      <c r="B9" s="1" t="s">
        <v>167</v>
      </c>
      <c r="C9" s="1" t="s">
        <v>51</v>
      </c>
      <c r="D9" s="17">
        <v>2.3E7</v>
      </c>
      <c r="F9" s="17">
        <v>2.3E7</v>
      </c>
    </row>
    <row r="11">
      <c r="A11" s="19" t="s">
        <v>174</v>
      </c>
    </row>
    <row r="12">
      <c r="A12" s="20" t="s">
        <v>0</v>
      </c>
      <c r="B12" s="20" t="s">
        <v>163</v>
      </c>
      <c r="C12" s="20" t="s">
        <v>169</v>
      </c>
      <c r="D12" s="20" t="s">
        <v>170</v>
      </c>
      <c r="E12" s="20" t="s">
        <v>171</v>
      </c>
      <c r="F12" s="20" t="s">
        <v>172</v>
      </c>
    </row>
    <row r="13">
      <c r="A13" s="16">
        <v>45569.0</v>
      </c>
      <c r="B13" s="1" t="s">
        <v>167</v>
      </c>
      <c r="C13" s="1" t="s">
        <v>16</v>
      </c>
      <c r="D13" s="17">
        <v>32180.0</v>
      </c>
      <c r="F13" s="17">
        <v>32180.0</v>
      </c>
    </row>
    <row r="14">
      <c r="A14" s="16">
        <v>45569.0</v>
      </c>
      <c r="B14" s="1" t="s">
        <v>167</v>
      </c>
      <c r="C14" s="1" t="s">
        <v>16</v>
      </c>
      <c r="D14" s="17">
        <v>873400.0</v>
      </c>
      <c r="F14" s="17">
        <v>905580.0</v>
      </c>
    </row>
    <row r="15">
      <c r="A15" s="16">
        <v>45569.0</v>
      </c>
      <c r="B15" s="1" t="s">
        <v>167</v>
      </c>
      <c r="C15" s="1" t="s">
        <v>16</v>
      </c>
      <c r="D15" s="17">
        <v>134774.0</v>
      </c>
      <c r="F15" s="17">
        <v>1040354.0</v>
      </c>
    </row>
    <row r="16">
      <c r="A16" s="16">
        <v>45569.0</v>
      </c>
      <c r="B16" s="1" t="s">
        <v>167</v>
      </c>
      <c r="C16" s="1" t="s">
        <v>16</v>
      </c>
      <c r="D16" s="17">
        <v>170772.0</v>
      </c>
      <c r="F16" s="17">
        <v>1211126.0</v>
      </c>
    </row>
    <row r="18">
      <c r="A18" s="19" t="s">
        <v>175</v>
      </c>
    </row>
    <row r="19">
      <c r="A19" s="20" t="s">
        <v>0</v>
      </c>
      <c r="B19" s="20" t="s">
        <v>163</v>
      </c>
      <c r="C19" s="20" t="s">
        <v>169</v>
      </c>
      <c r="D19" s="20" t="s">
        <v>170</v>
      </c>
      <c r="E19" s="20" t="s">
        <v>171</v>
      </c>
      <c r="F19" s="20" t="s">
        <v>172</v>
      </c>
    </row>
    <row r="20">
      <c r="A20" s="16">
        <v>45569.0</v>
      </c>
      <c r="B20" s="1" t="s">
        <v>167</v>
      </c>
      <c r="C20" s="1" t="s">
        <v>12</v>
      </c>
      <c r="D20" s="17">
        <v>289620.0</v>
      </c>
      <c r="F20" s="17">
        <v>289620.0</v>
      </c>
    </row>
    <row r="22">
      <c r="A22" s="19" t="s">
        <v>176</v>
      </c>
    </row>
    <row r="23">
      <c r="A23" s="20" t="s">
        <v>0</v>
      </c>
      <c r="B23" s="20" t="s">
        <v>163</v>
      </c>
      <c r="C23" s="20" t="s">
        <v>169</v>
      </c>
      <c r="D23" s="20" t="s">
        <v>170</v>
      </c>
      <c r="E23" s="20" t="s">
        <v>171</v>
      </c>
      <c r="F23" s="20" t="s">
        <v>172</v>
      </c>
    </row>
    <row r="24">
      <c r="A24" s="16">
        <v>45569.0</v>
      </c>
      <c r="B24" s="1" t="s">
        <v>167</v>
      </c>
      <c r="C24" s="1" t="s">
        <v>48</v>
      </c>
      <c r="E24" s="17">
        <v>1035500.0</v>
      </c>
      <c r="F24" s="17">
        <v>1035500.0</v>
      </c>
    </row>
    <row r="25">
      <c r="A25" s="16">
        <v>45569.0</v>
      </c>
      <c r="B25" s="1" t="s">
        <v>167</v>
      </c>
      <c r="C25" s="1" t="s">
        <v>49</v>
      </c>
      <c r="D25" s="17">
        <v>1035500.0</v>
      </c>
      <c r="F25" s="17">
        <v>0.0</v>
      </c>
    </row>
    <row r="27">
      <c r="A27" s="19" t="s">
        <v>177</v>
      </c>
    </row>
    <row r="28">
      <c r="A28" s="20" t="s">
        <v>0</v>
      </c>
      <c r="B28" s="20" t="s">
        <v>163</v>
      </c>
      <c r="C28" s="20" t="s">
        <v>169</v>
      </c>
      <c r="D28" s="20" t="s">
        <v>170</v>
      </c>
      <c r="E28" s="20" t="s">
        <v>171</v>
      </c>
      <c r="F28" s="20" t="s">
        <v>172</v>
      </c>
    </row>
    <row r="29">
      <c r="A29" s="16">
        <v>45569.0</v>
      </c>
      <c r="B29" s="1" t="s">
        <v>167</v>
      </c>
      <c r="E29" s="17">
        <v>5759700.0</v>
      </c>
      <c r="F29" s="17">
        <v>5759700.0</v>
      </c>
    </row>
    <row r="30">
      <c r="A30" s="16">
        <v>45569.0</v>
      </c>
      <c r="B30" s="1" t="s">
        <v>167</v>
      </c>
      <c r="E30" s="17">
        <v>3435500.0</v>
      </c>
      <c r="F30" s="17">
        <v>9195200.0</v>
      </c>
    </row>
    <row r="32">
      <c r="A32" s="19" t="s">
        <v>178</v>
      </c>
    </row>
    <row r="33">
      <c r="A33" s="20" t="s">
        <v>0</v>
      </c>
      <c r="B33" s="20" t="s">
        <v>163</v>
      </c>
      <c r="C33" s="20" t="s">
        <v>169</v>
      </c>
      <c r="D33" s="20" t="s">
        <v>170</v>
      </c>
      <c r="E33" s="20" t="s">
        <v>171</v>
      </c>
      <c r="F33" s="20" t="s">
        <v>172</v>
      </c>
    </row>
    <row r="34">
      <c r="A34" s="16">
        <v>45569.0</v>
      </c>
      <c r="B34" s="1" t="s">
        <v>167</v>
      </c>
      <c r="C34" s="1" t="s">
        <v>19</v>
      </c>
      <c r="E34" s="17">
        <v>321800.0</v>
      </c>
      <c r="F34" s="17">
        <v>321800.0</v>
      </c>
    </row>
    <row r="35">
      <c r="A35" s="16">
        <v>45569.0</v>
      </c>
      <c r="B35" s="1" t="s">
        <v>167</v>
      </c>
      <c r="C35" s="1" t="s">
        <v>25</v>
      </c>
      <c r="E35" s="17">
        <v>8813400.0</v>
      </c>
      <c r="F35" s="17">
        <v>9135200.0</v>
      </c>
    </row>
    <row r="36">
      <c r="A36" s="16">
        <v>45569.0</v>
      </c>
      <c r="B36" s="1" t="s">
        <v>167</v>
      </c>
      <c r="C36" s="1" t="s">
        <v>25</v>
      </c>
      <c r="E36" s="17">
        <v>1359999.0</v>
      </c>
      <c r="F36" s="17">
        <v>1.0495199E7</v>
      </c>
    </row>
    <row r="37">
      <c r="A37" s="16">
        <v>45569.0</v>
      </c>
      <c r="B37" s="1" t="s">
        <v>167</v>
      </c>
      <c r="C37" s="1" t="s">
        <v>25</v>
      </c>
      <c r="E37" s="17">
        <v>1723242.0</v>
      </c>
      <c r="F37" s="17">
        <v>1.2218441E7</v>
      </c>
    </row>
    <row r="38">
      <c r="A38" s="16">
        <v>45569.0</v>
      </c>
      <c r="B38" s="1" t="s">
        <v>167</v>
      </c>
      <c r="C38" s="1" t="s">
        <v>29</v>
      </c>
      <c r="E38" s="17">
        <v>495000.0</v>
      </c>
      <c r="F38" s="17">
        <v>1.2713441E7</v>
      </c>
    </row>
    <row r="39">
      <c r="A39" s="16">
        <v>45569.0</v>
      </c>
      <c r="B39" s="1" t="s">
        <v>167</v>
      </c>
      <c r="C39" s="1" t="s">
        <v>31</v>
      </c>
      <c r="E39" s="17">
        <v>1000000.0</v>
      </c>
      <c r="F39" s="17">
        <v>1.3713441E7</v>
      </c>
    </row>
    <row r="41">
      <c r="A41" s="19" t="s">
        <v>179</v>
      </c>
    </row>
    <row r="42">
      <c r="A42" s="20" t="s">
        <v>0</v>
      </c>
      <c r="B42" s="20" t="s">
        <v>163</v>
      </c>
      <c r="C42" s="20" t="s">
        <v>169</v>
      </c>
      <c r="D42" s="20" t="s">
        <v>170</v>
      </c>
      <c r="E42" s="20" t="s">
        <v>171</v>
      </c>
      <c r="F42" s="20" t="s">
        <v>172</v>
      </c>
    </row>
    <row r="43">
      <c r="A43" s="16">
        <v>45569.0</v>
      </c>
      <c r="B43" s="1" t="s">
        <v>167</v>
      </c>
      <c r="E43" s="17">
        <v>2.3E7</v>
      </c>
      <c r="F43" s="17">
        <v>2.3E7</v>
      </c>
    </row>
    <row r="45">
      <c r="A45" s="19" t="s">
        <v>180</v>
      </c>
    </row>
    <row r="46">
      <c r="A46" s="20" t="s">
        <v>0</v>
      </c>
      <c r="B46" s="20" t="s">
        <v>163</v>
      </c>
      <c r="C46" s="20" t="s">
        <v>169</v>
      </c>
      <c r="D46" s="20" t="s">
        <v>170</v>
      </c>
      <c r="E46" s="20" t="s">
        <v>171</v>
      </c>
      <c r="F46" s="20" t="s">
        <v>172</v>
      </c>
    </row>
    <row r="47">
      <c r="A47" s="16">
        <v>45569.0</v>
      </c>
      <c r="B47" s="1" t="s">
        <v>167</v>
      </c>
      <c r="C47" s="1" t="s">
        <v>50</v>
      </c>
      <c r="D47" s="17">
        <v>2400000.0</v>
      </c>
      <c r="F47" s="17">
        <v>2400000.0</v>
      </c>
    </row>
    <row r="49">
      <c r="A49" s="19" t="s">
        <v>181</v>
      </c>
    </row>
    <row r="50">
      <c r="A50" s="20" t="s">
        <v>0</v>
      </c>
      <c r="B50" s="20" t="s">
        <v>163</v>
      </c>
      <c r="C50" s="20" t="s">
        <v>169</v>
      </c>
      <c r="D50" s="20" t="s">
        <v>170</v>
      </c>
      <c r="E50" s="20" t="s">
        <v>171</v>
      </c>
      <c r="F50" s="20" t="s">
        <v>172</v>
      </c>
    </row>
    <row r="51">
      <c r="A51" s="16">
        <v>45569.0</v>
      </c>
      <c r="B51" s="1" t="s">
        <v>167</v>
      </c>
      <c r="C51" s="1" t="s">
        <v>33</v>
      </c>
      <c r="D51" s="17">
        <v>5759700.0</v>
      </c>
      <c r="F51" s="17">
        <v>5759700.0</v>
      </c>
    </row>
    <row r="53">
      <c r="A53" s="19" t="s">
        <v>182</v>
      </c>
    </row>
    <row r="54">
      <c r="A54" s="20" t="s">
        <v>0</v>
      </c>
      <c r="B54" s="20" t="s">
        <v>163</v>
      </c>
      <c r="C54" s="20" t="s">
        <v>169</v>
      </c>
      <c r="D54" s="20" t="s">
        <v>170</v>
      </c>
      <c r="E54" s="20" t="s">
        <v>171</v>
      </c>
      <c r="F54" s="20" t="s">
        <v>172</v>
      </c>
    </row>
    <row r="55">
      <c r="A55" s="16">
        <v>45569.0</v>
      </c>
      <c r="B55" s="1" t="s">
        <v>167</v>
      </c>
      <c r="C55" s="1" t="s">
        <v>32</v>
      </c>
      <c r="D55" s="17">
        <v>188500.0</v>
      </c>
      <c r="F55" s="17">
        <v>188500.0</v>
      </c>
    </row>
    <row r="57">
      <c r="A57" s="19" t="s">
        <v>183</v>
      </c>
    </row>
    <row r="58">
      <c r="A58" s="20" t="s">
        <v>0</v>
      </c>
      <c r="B58" s="20" t="s">
        <v>163</v>
      </c>
      <c r="C58" s="20" t="s">
        <v>169</v>
      </c>
      <c r="D58" s="20" t="s">
        <v>170</v>
      </c>
      <c r="E58" s="20" t="s">
        <v>171</v>
      </c>
      <c r="F58" s="20" t="s">
        <v>172</v>
      </c>
    </row>
    <row r="59">
      <c r="A59" s="16">
        <v>45569.0</v>
      </c>
      <c r="B59" s="1" t="s">
        <v>167</v>
      </c>
      <c r="C59" s="1" t="s">
        <v>26</v>
      </c>
      <c r="D59" s="17">
        <v>1225225.0</v>
      </c>
      <c r="F59" s="17">
        <v>1225225.0</v>
      </c>
    </row>
    <row r="60">
      <c r="A60" s="16">
        <v>45569.0</v>
      </c>
      <c r="B60" s="1" t="s">
        <v>167</v>
      </c>
      <c r="C60" s="1" t="s">
        <v>27</v>
      </c>
      <c r="D60" s="17">
        <v>1552470.0</v>
      </c>
      <c r="F60" s="17">
        <v>2777695.0</v>
      </c>
    </row>
    <row r="62">
      <c r="A62" s="19" t="s">
        <v>184</v>
      </c>
    </row>
    <row r="63">
      <c r="A63" s="20" t="s">
        <v>0</v>
      </c>
      <c r="B63" s="20" t="s">
        <v>163</v>
      </c>
      <c r="C63" s="20" t="s">
        <v>169</v>
      </c>
      <c r="D63" s="20" t="s">
        <v>170</v>
      </c>
      <c r="E63" s="20" t="s">
        <v>171</v>
      </c>
      <c r="F63" s="20" t="s">
        <v>172</v>
      </c>
    </row>
    <row r="64">
      <c r="A64" s="16">
        <v>45569.0</v>
      </c>
      <c r="B64" s="1" t="s">
        <v>167</v>
      </c>
      <c r="C64" s="1" t="s">
        <v>37</v>
      </c>
      <c r="D64" s="17">
        <v>699000.0</v>
      </c>
      <c r="F64" s="17">
        <v>699000.0</v>
      </c>
    </row>
    <row r="66">
      <c r="A66" s="19" t="s">
        <v>185</v>
      </c>
    </row>
    <row r="67">
      <c r="A67" s="20" t="s">
        <v>0</v>
      </c>
      <c r="B67" s="20" t="s">
        <v>163</v>
      </c>
      <c r="C67" s="20" t="s">
        <v>169</v>
      </c>
      <c r="D67" s="20" t="s">
        <v>170</v>
      </c>
      <c r="E67" s="20" t="s">
        <v>171</v>
      </c>
      <c r="F67" s="20" t="s">
        <v>172</v>
      </c>
    </row>
    <row r="68">
      <c r="A68" s="16">
        <v>45569.0</v>
      </c>
      <c r="B68" s="1" t="s">
        <v>167</v>
      </c>
      <c r="C68" s="1" t="s">
        <v>40</v>
      </c>
      <c r="D68" s="17">
        <v>140000.0</v>
      </c>
      <c r="F68" s="17">
        <v>140000.0</v>
      </c>
    </row>
    <row r="69">
      <c r="A69" s="16">
        <v>45569.0</v>
      </c>
      <c r="B69" s="1" t="s">
        <v>167</v>
      </c>
      <c r="C69" s="1" t="s">
        <v>41</v>
      </c>
      <c r="D69" s="17">
        <v>75000.0</v>
      </c>
      <c r="F69" s="17">
        <v>215000.0</v>
      </c>
    </row>
    <row r="70">
      <c r="A70" s="16">
        <v>45569.0</v>
      </c>
      <c r="B70" s="1" t="s">
        <v>167</v>
      </c>
      <c r="C70" s="1" t="s">
        <v>42</v>
      </c>
      <c r="D70" s="17">
        <v>483000.0</v>
      </c>
      <c r="F70" s="17">
        <v>698000.0</v>
      </c>
    </row>
    <row r="71">
      <c r="A71" s="16">
        <v>45569.0</v>
      </c>
      <c r="B71" s="1" t="s">
        <v>167</v>
      </c>
      <c r="C71" s="1" t="s">
        <v>43</v>
      </c>
      <c r="D71" s="17">
        <v>73500.0</v>
      </c>
      <c r="F71" s="17">
        <v>771500.0</v>
      </c>
    </row>
    <row r="72">
      <c r="A72" s="16">
        <v>45569.0</v>
      </c>
      <c r="B72" s="1" t="s">
        <v>167</v>
      </c>
      <c r="C72" s="1" t="s">
        <v>44</v>
      </c>
      <c r="D72" s="17">
        <v>48000.0</v>
      </c>
      <c r="F72" s="17">
        <v>819500.0</v>
      </c>
    </row>
    <row r="73">
      <c r="A73" s="16">
        <v>45569.0</v>
      </c>
      <c r="B73" s="1" t="s">
        <v>167</v>
      </c>
      <c r="C73" s="1" t="s">
        <v>45</v>
      </c>
      <c r="D73" s="17">
        <v>75000.0</v>
      </c>
      <c r="F73" s="17">
        <v>894500.0</v>
      </c>
    </row>
    <row r="74">
      <c r="A74" s="16">
        <v>45569.0</v>
      </c>
      <c r="B74" s="1" t="s">
        <v>167</v>
      </c>
      <c r="C74" s="1" t="s">
        <v>46</v>
      </c>
      <c r="D74" s="17">
        <v>60000.0</v>
      </c>
      <c r="F74" s="17">
        <v>954500.0</v>
      </c>
    </row>
    <row r="75">
      <c r="A75" s="16">
        <v>45569.0</v>
      </c>
      <c r="B75" s="1" t="s">
        <v>167</v>
      </c>
      <c r="C75" s="1" t="s">
        <v>47</v>
      </c>
      <c r="D75" s="17">
        <v>81000.0</v>
      </c>
      <c r="F75" s="17">
        <v>1035500.0</v>
      </c>
    </row>
    <row r="77">
      <c r="A77" s="19" t="s">
        <v>186</v>
      </c>
    </row>
    <row r="78">
      <c r="A78" s="20" t="s">
        <v>0</v>
      </c>
      <c r="B78" s="20" t="s">
        <v>163</v>
      </c>
      <c r="C78" s="20" t="s">
        <v>169</v>
      </c>
      <c r="D78" s="20" t="s">
        <v>170</v>
      </c>
      <c r="E78" s="20" t="s">
        <v>171</v>
      </c>
      <c r="F78" s="20" t="s">
        <v>172</v>
      </c>
    </row>
    <row r="79">
      <c r="A79" s="16">
        <v>45569.0</v>
      </c>
      <c r="B79" s="1" t="s">
        <v>167</v>
      </c>
      <c r="C79" s="1" t="s">
        <v>22</v>
      </c>
      <c r="D79" s="17">
        <v>7940000.0</v>
      </c>
      <c r="F79" s="17">
        <v>7940000.0</v>
      </c>
    </row>
    <row r="80">
      <c r="A80" s="16">
        <v>45569.0</v>
      </c>
      <c r="B80" s="1" t="s">
        <v>167</v>
      </c>
      <c r="C80" s="1" t="s">
        <v>28</v>
      </c>
      <c r="D80" s="17">
        <v>495000.0</v>
      </c>
      <c r="F80" s="17">
        <v>8435000.0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1</v>
      </c>
      <c r="B1" s="20" t="s">
        <v>54</v>
      </c>
      <c r="C1" s="20" t="s">
        <v>170</v>
      </c>
      <c r="D1" s="20" t="s">
        <v>171</v>
      </c>
    </row>
    <row r="2">
      <c r="A2" s="1">
        <v>1010.0</v>
      </c>
      <c r="B2" s="1" t="s">
        <v>58</v>
      </c>
      <c r="C2" s="17">
        <v>112500.0</v>
      </c>
      <c r="D2" s="17">
        <v>0.0</v>
      </c>
    </row>
    <row r="3">
      <c r="A3" s="1">
        <v>1020.0</v>
      </c>
      <c r="B3" s="1" t="s">
        <v>60</v>
      </c>
      <c r="C3" s="17">
        <v>2.3E7</v>
      </c>
      <c r="D3" s="17">
        <v>0.0</v>
      </c>
    </row>
    <row r="4">
      <c r="A4" s="1">
        <v>1060.0</v>
      </c>
      <c r="B4" s="1" t="s">
        <v>68</v>
      </c>
      <c r="C4" s="17">
        <v>1211126.0</v>
      </c>
      <c r="D4" s="17">
        <v>0.0</v>
      </c>
    </row>
    <row r="5">
      <c r="A5" s="1">
        <v>1110.0</v>
      </c>
      <c r="B5" s="1" t="s">
        <v>72</v>
      </c>
      <c r="C5" s="17">
        <v>289620.0</v>
      </c>
      <c r="D5" s="17">
        <v>0.0</v>
      </c>
    </row>
    <row r="6">
      <c r="A6" s="1">
        <v>2061.0</v>
      </c>
      <c r="B6" s="1" t="s">
        <v>90</v>
      </c>
      <c r="C6" s="17">
        <v>0.0</v>
      </c>
      <c r="D6" s="17">
        <v>9195200.0</v>
      </c>
    </row>
    <row r="7">
      <c r="A7" s="1">
        <v>3000.0</v>
      </c>
      <c r="B7" s="1" t="s">
        <v>95</v>
      </c>
      <c r="C7" s="17">
        <v>0.0</v>
      </c>
      <c r="D7" s="17">
        <v>1.3713441E7</v>
      </c>
    </row>
    <row r="8">
      <c r="A8" s="1">
        <v>4000.0</v>
      </c>
      <c r="B8" s="1" t="s">
        <v>108</v>
      </c>
      <c r="C8" s="17">
        <v>0.0</v>
      </c>
      <c r="D8" s="17">
        <v>2.3E7</v>
      </c>
    </row>
    <row r="9">
      <c r="A9" s="1">
        <v>5020.0</v>
      </c>
      <c r="B9" s="1" t="s">
        <v>121</v>
      </c>
      <c r="C9" s="17">
        <v>2400000.0</v>
      </c>
      <c r="D9" s="17">
        <v>0.0</v>
      </c>
    </row>
    <row r="10">
      <c r="A10" s="1">
        <v>5040.0</v>
      </c>
      <c r="B10" s="1" t="s">
        <v>125</v>
      </c>
      <c r="C10" s="17">
        <v>5759700.0</v>
      </c>
      <c r="D10" s="17">
        <v>0.0</v>
      </c>
    </row>
    <row r="11">
      <c r="A11" s="1">
        <v>6010.0</v>
      </c>
      <c r="B11" s="1" t="s">
        <v>130</v>
      </c>
      <c r="C11" s="17">
        <v>188500.0</v>
      </c>
      <c r="D11" s="17">
        <v>0.0</v>
      </c>
    </row>
    <row r="12">
      <c r="A12" s="1">
        <v>6020.0</v>
      </c>
      <c r="B12" s="1" t="s">
        <v>132</v>
      </c>
      <c r="C12" s="17">
        <v>2777695.0</v>
      </c>
      <c r="D12" s="17">
        <v>0.0</v>
      </c>
    </row>
    <row r="13">
      <c r="A13" s="1">
        <v>6030.0</v>
      </c>
      <c r="B13" s="1" t="s">
        <v>134</v>
      </c>
      <c r="C13" s="17">
        <v>699000.0</v>
      </c>
      <c r="D13" s="17">
        <v>0.0</v>
      </c>
    </row>
    <row r="14">
      <c r="A14" s="1">
        <v>6040.0</v>
      </c>
      <c r="B14" s="1" t="s">
        <v>136</v>
      </c>
      <c r="C14" s="17">
        <v>1035500.0</v>
      </c>
      <c r="D14" s="17">
        <v>0.0</v>
      </c>
    </row>
    <row r="15">
      <c r="A15" s="1">
        <v>6050.0</v>
      </c>
      <c r="B15" s="1" t="s">
        <v>138</v>
      </c>
      <c r="C15" s="17">
        <v>8435000.0</v>
      </c>
      <c r="D15" s="17">
        <v>0.0</v>
      </c>
    </row>
    <row r="16">
      <c r="A16" s="21"/>
      <c r="B16" s="20" t="s">
        <v>187</v>
      </c>
      <c r="C16" s="22">
        <v>4.5908641E7</v>
      </c>
      <c r="D16" s="22">
        <v>4.5908641E7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11.13"/>
  </cols>
  <sheetData>
    <row r="1">
      <c r="A1" s="23" t="s">
        <v>188</v>
      </c>
    </row>
    <row r="2">
      <c r="A2" s="1" t="s">
        <v>189</v>
      </c>
    </row>
    <row r="3">
      <c r="B3" s="24"/>
    </row>
    <row r="4">
      <c r="A4" s="1" t="s">
        <v>52</v>
      </c>
      <c r="B4" s="24"/>
    </row>
    <row r="5">
      <c r="A5" s="1" t="s">
        <v>108</v>
      </c>
      <c r="B5" s="25">
        <v>2.3E7</v>
      </c>
    </row>
    <row r="6">
      <c r="A6" s="1" t="s">
        <v>190</v>
      </c>
      <c r="B6" s="25">
        <v>2.3E7</v>
      </c>
    </row>
    <row r="7">
      <c r="B7" s="24"/>
    </row>
    <row r="8">
      <c r="A8" s="1" t="s">
        <v>191</v>
      </c>
      <c r="B8" s="24"/>
    </row>
    <row r="9">
      <c r="A9" s="1" t="s">
        <v>121</v>
      </c>
      <c r="B9" s="25">
        <v>2400000.0</v>
      </c>
    </row>
    <row r="10">
      <c r="A10" s="1" t="s">
        <v>125</v>
      </c>
      <c r="B10" s="25">
        <v>5759700.0</v>
      </c>
    </row>
    <row r="11">
      <c r="A11" s="1" t="s">
        <v>192</v>
      </c>
      <c r="B11" s="25">
        <v>8159700.0</v>
      </c>
    </row>
    <row r="12">
      <c r="B12" s="24"/>
    </row>
    <row r="13">
      <c r="A13" s="1" t="s">
        <v>193</v>
      </c>
      <c r="B13" s="25">
        <v>1.48403E7</v>
      </c>
    </row>
    <row r="14">
      <c r="B14" s="24"/>
    </row>
    <row r="15">
      <c r="A15" s="1" t="s">
        <v>194</v>
      </c>
      <c r="B15" s="24"/>
    </row>
    <row r="16">
      <c r="A16" s="1" t="s">
        <v>130</v>
      </c>
      <c r="B16" s="25">
        <v>188500.0</v>
      </c>
    </row>
    <row r="17">
      <c r="A17" s="1" t="s">
        <v>132</v>
      </c>
      <c r="B17" s="25">
        <v>2777695.0</v>
      </c>
    </row>
    <row r="18">
      <c r="A18" s="1" t="s">
        <v>134</v>
      </c>
      <c r="B18" s="25">
        <v>699000.0</v>
      </c>
    </row>
    <row r="19">
      <c r="A19" s="1" t="s">
        <v>136</v>
      </c>
      <c r="B19" s="25">
        <v>1035500.0</v>
      </c>
    </row>
    <row r="20">
      <c r="A20" s="1" t="s">
        <v>138</v>
      </c>
      <c r="B20" s="25">
        <v>8435000.0</v>
      </c>
    </row>
    <row r="21">
      <c r="A21" s="1" t="s">
        <v>195</v>
      </c>
      <c r="B21" s="25">
        <v>1.3135695E7</v>
      </c>
    </row>
    <row r="22">
      <c r="B22" s="24"/>
    </row>
    <row r="23">
      <c r="A23" s="1" t="s">
        <v>196</v>
      </c>
      <c r="B23" s="25">
        <v>1704605.0</v>
      </c>
    </row>
    <row r="24">
      <c r="B24" s="24"/>
    </row>
    <row r="25">
      <c r="A25" s="1" t="s">
        <v>197</v>
      </c>
      <c r="B25" s="24"/>
    </row>
    <row r="26">
      <c r="A26" s="1" t="s">
        <v>198</v>
      </c>
      <c r="B26" s="25">
        <v>0.0</v>
      </c>
    </row>
    <row r="27">
      <c r="B27" s="24"/>
    </row>
    <row r="28">
      <c r="A28" s="1" t="s">
        <v>199</v>
      </c>
      <c r="B28" s="25">
        <v>1704605.0</v>
      </c>
    </row>
    <row r="29">
      <c r="B29" s="24"/>
    </row>
    <row r="30">
      <c r="A30" s="1" t="s">
        <v>160</v>
      </c>
      <c r="B30" s="24"/>
    </row>
    <row r="31">
      <c r="A31" s="1" t="s">
        <v>200</v>
      </c>
      <c r="B31" s="25">
        <v>0.0</v>
      </c>
    </row>
    <row r="32">
      <c r="B32" s="24"/>
    </row>
    <row r="33">
      <c r="A33" s="1" t="s">
        <v>201</v>
      </c>
      <c r="B33" s="25">
        <v>1704605.0</v>
      </c>
    </row>
  </sheetData>
  <mergeCells count="2">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1.13"/>
  </cols>
  <sheetData>
    <row r="1">
      <c r="A1" s="23" t="s">
        <v>202</v>
      </c>
    </row>
    <row r="2">
      <c r="A2" s="1" t="s">
        <v>189</v>
      </c>
    </row>
    <row r="3">
      <c r="B3" s="24"/>
    </row>
    <row r="4">
      <c r="A4" s="1" t="s">
        <v>203</v>
      </c>
      <c r="B4" s="25">
        <v>0.0</v>
      </c>
    </row>
    <row r="5">
      <c r="B5" s="24"/>
    </row>
    <row r="6">
      <c r="A6" s="1" t="s">
        <v>204</v>
      </c>
      <c r="B6" s="24"/>
    </row>
    <row r="7">
      <c r="A7" s="1" t="s">
        <v>95</v>
      </c>
      <c r="B7" s="25">
        <v>1.3713441E7</v>
      </c>
    </row>
    <row r="8">
      <c r="A8" s="1" t="s">
        <v>205</v>
      </c>
      <c r="B8" s="25">
        <v>1.3713441E7</v>
      </c>
    </row>
    <row r="9">
      <c r="B9" s="24"/>
    </row>
    <row r="10">
      <c r="A10" s="1" t="s">
        <v>201</v>
      </c>
      <c r="B10" s="25">
        <v>1704605.0</v>
      </c>
    </row>
    <row r="11">
      <c r="B11" s="24"/>
    </row>
    <row r="12">
      <c r="A12" s="1" t="s">
        <v>206</v>
      </c>
      <c r="B12" s="24"/>
    </row>
    <row r="13">
      <c r="A13" s="1" t="s">
        <v>207</v>
      </c>
      <c r="B13" s="24"/>
    </row>
    <row r="14">
      <c r="A14" s="1" t="s">
        <v>208</v>
      </c>
      <c r="B14" s="25">
        <v>0.0</v>
      </c>
    </row>
    <row r="15">
      <c r="B15" s="24"/>
    </row>
    <row r="16">
      <c r="A16" s="1" t="s">
        <v>209</v>
      </c>
      <c r="B16" s="25">
        <v>1.5418046E7</v>
      </c>
    </row>
    <row r="17">
      <c r="B17" s="24"/>
    </row>
    <row r="18">
      <c r="A18" s="1" t="s">
        <v>210</v>
      </c>
      <c r="B18" s="25">
        <v>1.5418046E7</v>
      </c>
    </row>
  </sheetData>
  <mergeCells count="2">
    <mergeCell ref="A1:B1"/>
    <mergeCell ref="A2:B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11.13"/>
  </cols>
  <sheetData>
    <row r="1">
      <c r="A1" s="23" t="s">
        <v>211</v>
      </c>
    </row>
    <row r="2">
      <c r="A2" s="1" t="s">
        <v>212</v>
      </c>
    </row>
    <row r="3">
      <c r="B3" s="24"/>
    </row>
    <row r="4">
      <c r="A4" s="1" t="s">
        <v>213</v>
      </c>
      <c r="B4" s="24"/>
    </row>
    <row r="5">
      <c r="A5" s="1" t="s">
        <v>214</v>
      </c>
      <c r="B5" s="24"/>
    </row>
    <row r="6">
      <c r="A6" s="1" t="s">
        <v>58</v>
      </c>
      <c r="B6" s="25">
        <v>112500.0</v>
      </c>
    </row>
    <row r="7">
      <c r="A7" s="1" t="s">
        <v>60</v>
      </c>
      <c r="B7" s="25">
        <v>2.3E7</v>
      </c>
    </row>
    <row r="8">
      <c r="A8" s="1" t="s">
        <v>68</v>
      </c>
      <c r="B8" s="25">
        <v>1211126.0</v>
      </c>
    </row>
    <row r="9">
      <c r="A9" s="1" t="s">
        <v>72</v>
      </c>
      <c r="B9" s="25">
        <v>289620.0</v>
      </c>
    </row>
    <row r="10">
      <c r="A10" s="1" t="s">
        <v>215</v>
      </c>
      <c r="B10" s="25">
        <v>2.4613246E7</v>
      </c>
    </row>
    <row r="11">
      <c r="B11" s="24"/>
    </row>
    <row r="12">
      <c r="A12" s="1" t="s">
        <v>216</v>
      </c>
      <c r="B12" s="24"/>
    </row>
    <row r="13">
      <c r="A13" s="1" t="s">
        <v>217</v>
      </c>
      <c r="B13" s="25">
        <v>0.0</v>
      </c>
    </row>
    <row r="14">
      <c r="B14" s="24"/>
    </row>
    <row r="15">
      <c r="A15" s="1" t="s">
        <v>218</v>
      </c>
      <c r="B15" s="25">
        <v>2.4613246E7</v>
      </c>
    </row>
    <row r="16">
      <c r="B16" s="24"/>
    </row>
    <row r="17">
      <c r="A17" s="1" t="s">
        <v>219</v>
      </c>
      <c r="B17" s="24"/>
    </row>
    <row r="18">
      <c r="A18" s="1" t="s">
        <v>220</v>
      </c>
      <c r="B18" s="24"/>
    </row>
    <row r="19">
      <c r="A19" s="1" t="s">
        <v>90</v>
      </c>
      <c r="B19" s="25">
        <v>9195200.0</v>
      </c>
    </row>
    <row r="20">
      <c r="A20" s="1" t="s">
        <v>221</v>
      </c>
      <c r="B20" s="25">
        <v>9195200.0</v>
      </c>
    </row>
    <row r="21">
      <c r="B21" s="24"/>
    </row>
    <row r="22">
      <c r="A22" s="1" t="s">
        <v>222</v>
      </c>
      <c r="B22" s="24"/>
    </row>
    <row r="23">
      <c r="A23" s="1" t="s">
        <v>223</v>
      </c>
      <c r="B23" s="25">
        <v>0.0</v>
      </c>
    </row>
    <row r="24">
      <c r="B24" s="24"/>
    </row>
    <row r="25">
      <c r="A25" s="1" t="s">
        <v>224</v>
      </c>
      <c r="B25" s="25">
        <v>9195200.0</v>
      </c>
    </row>
    <row r="26">
      <c r="B26" s="24"/>
    </row>
    <row r="27">
      <c r="A27" s="1" t="s">
        <v>20</v>
      </c>
      <c r="B27" s="24"/>
    </row>
    <row r="28">
      <c r="A28" s="1" t="s">
        <v>95</v>
      </c>
      <c r="B28" s="25">
        <v>1.3713441E7</v>
      </c>
    </row>
    <row r="29">
      <c r="A29" s="1" t="s">
        <v>99</v>
      </c>
      <c r="B29" s="25">
        <v>1704605.0</v>
      </c>
    </row>
    <row r="30">
      <c r="A30" s="1" t="s">
        <v>225</v>
      </c>
      <c r="B30" s="25">
        <v>1.5418046E7</v>
      </c>
    </row>
    <row r="31">
      <c r="B31" s="24"/>
    </row>
    <row r="32">
      <c r="A32" s="1" t="s">
        <v>226</v>
      </c>
      <c r="B32" s="25">
        <v>2.4613246E7</v>
      </c>
    </row>
  </sheetData>
  <mergeCells count="2">
    <mergeCell ref="A1:B1"/>
    <mergeCell ref="A2:B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7.75"/>
    <col customWidth="1" min="2" max="2" width="11.63"/>
  </cols>
  <sheetData>
    <row r="1">
      <c r="A1" s="23" t="s">
        <v>227</v>
      </c>
    </row>
    <row r="2">
      <c r="A2" s="1" t="s">
        <v>189</v>
      </c>
    </row>
    <row r="3">
      <c r="B3" s="24"/>
    </row>
    <row r="4">
      <c r="A4" s="1" t="s">
        <v>228</v>
      </c>
      <c r="B4" s="24"/>
    </row>
    <row r="5">
      <c r="A5" s="1" t="s">
        <v>201</v>
      </c>
      <c r="B5" s="25">
        <v>1704605.0</v>
      </c>
    </row>
    <row r="6">
      <c r="A6" s="1" t="s">
        <v>229</v>
      </c>
      <c r="B6" s="25">
        <v>0.0</v>
      </c>
    </row>
    <row r="7">
      <c r="A7" s="1" t="s">
        <v>230</v>
      </c>
      <c r="B7" s="25">
        <v>-2.3E7</v>
      </c>
    </row>
    <row r="8">
      <c r="A8" s="1" t="s">
        <v>231</v>
      </c>
      <c r="B8" s="25">
        <v>-2.1295395E7</v>
      </c>
    </row>
    <row r="9">
      <c r="B9" s="24"/>
    </row>
    <row r="10">
      <c r="A10" s="1" t="s">
        <v>232</v>
      </c>
      <c r="B10" s="24"/>
    </row>
    <row r="11">
      <c r="A11" s="1" t="s">
        <v>233</v>
      </c>
      <c r="B11" s="24"/>
    </row>
    <row r="12">
      <c r="A12" s="1" t="s">
        <v>234</v>
      </c>
      <c r="B12" s="25">
        <v>0.0</v>
      </c>
    </row>
    <row r="13">
      <c r="B13" s="24"/>
    </row>
    <row r="14">
      <c r="A14" s="1" t="s">
        <v>235</v>
      </c>
      <c r="B14" s="24"/>
    </row>
    <row r="15">
      <c r="A15" s="1" t="s">
        <v>236</v>
      </c>
      <c r="B15" s="25">
        <v>1.3713441E7</v>
      </c>
    </row>
    <row r="16">
      <c r="A16" s="1" t="s">
        <v>237</v>
      </c>
      <c r="B16" s="25">
        <v>1.3713441E7</v>
      </c>
    </row>
    <row r="17">
      <c r="B17" s="24"/>
    </row>
    <row r="18">
      <c r="A18" s="1" t="s">
        <v>238</v>
      </c>
      <c r="B18" s="25">
        <v>-7581954.0</v>
      </c>
    </row>
    <row r="19">
      <c r="B19" s="24"/>
    </row>
    <row r="20">
      <c r="A20" s="1" t="s">
        <v>239</v>
      </c>
      <c r="B20" s="25">
        <v>0.0</v>
      </c>
    </row>
    <row r="21">
      <c r="A21" s="1" t="s">
        <v>240</v>
      </c>
      <c r="B21" s="25">
        <v>112500.0</v>
      </c>
    </row>
  </sheetData>
  <mergeCells count="2">
    <mergeCell ref="A1:B1"/>
    <mergeCell ref="A2:B2"/>
  </mergeCells>
  <printOptions gridLines="1" horizontalCentered="1"/>
  <pageMargins bottom="0.75" footer="0.0" header="0.0" left="0.7" right="0.7" top="0.75"/>
  <pageSetup fitToHeight="0" cellComments="atEnd" orientation="landscape" pageOrder="overThenDown"/>
  <drawing r:id="rId1"/>
</worksheet>
</file>