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Hub\demo_for_ccgb\Summary\"/>
    </mc:Choice>
  </mc:AlternateContent>
  <xr:revisionPtr revIDLastSave="0" documentId="13_ncr:1_{FEF2187F-79F0-47FF-9FEC-0C56949D24EE}" xr6:coauthVersionLast="46" xr6:coauthVersionMax="46" xr10:uidLastSave="{00000000-0000-0000-0000-000000000000}"/>
  <bookViews>
    <workbookView xWindow="-6600" yWindow="1068" windowWidth="17280" windowHeight="8964" activeTab="1" xr2:uid="{9F4B9699-7361-44C9-88F2-01D9ADA6A8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B56" i="2"/>
  <c r="B28" i="2"/>
  <c r="B14" i="2"/>
  <c r="C52" i="2"/>
  <c r="C53" i="2" s="1"/>
  <c r="D52" i="2"/>
  <c r="E52" i="2"/>
  <c r="E53" i="2" s="1"/>
  <c r="E54" i="2" s="1"/>
  <c r="F52" i="2"/>
  <c r="F53" i="2" s="1"/>
  <c r="G52" i="2"/>
  <c r="G53" i="2" s="1"/>
  <c r="G54" i="2" s="1"/>
  <c r="B52" i="2"/>
  <c r="C38" i="2"/>
  <c r="D38" i="2"/>
  <c r="D39" i="2" s="1"/>
  <c r="E38" i="2"/>
  <c r="E39" i="2" s="1"/>
  <c r="F38" i="2"/>
  <c r="F39" i="2" s="1"/>
  <c r="G38" i="2"/>
  <c r="G39" i="2" s="1"/>
  <c r="G41" i="2" s="1"/>
  <c r="B38" i="2"/>
  <c r="C24" i="2"/>
  <c r="C25" i="2" s="1"/>
  <c r="D24" i="2"/>
  <c r="D25" i="2" s="1"/>
  <c r="D26" i="2" s="1"/>
  <c r="D28" i="2" s="1"/>
  <c r="E24" i="2"/>
  <c r="E25" i="2" s="1"/>
  <c r="F24" i="2"/>
  <c r="F25" i="2" s="1"/>
  <c r="G24" i="2"/>
  <c r="G25" i="2" s="1"/>
  <c r="G27" i="2" s="1"/>
  <c r="B24" i="2"/>
  <c r="B10" i="2"/>
  <c r="C10" i="2"/>
  <c r="C11" i="2" s="1"/>
  <c r="D10" i="2"/>
  <c r="D11" i="2" s="1"/>
  <c r="D13" i="2" s="1"/>
  <c r="E10" i="2"/>
  <c r="E11" i="2" s="1"/>
  <c r="E13" i="2" s="1"/>
  <c r="F10" i="2"/>
  <c r="F11" i="2" s="1"/>
  <c r="G10" i="2"/>
  <c r="G11" i="2" s="1"/>
  <c r="B11" i="2"/>
  <c r="B12" i="2" s="1"/>
  <c r="B53" i="2"/>
  <c r="B25" i="2"/>
  <c r="I3" i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G55" i="2" l="1"/>
  <c r="G56" i="2" s="1"/>
  <c r="F54" i="2"/>
  <c r="F55" i="2"/>
  <c r="F56" i="2" s="1"/>
  <c r="E55" i="2"/>
  <c r="E56" i="2" s="1"/>
  <c r="F13" i="2"/>
  <c r="F12" i="2"/>
  <c r="F14" i="2" s="1"/>
  <c r="F41" i="2"/>
  <c r="F40" i="2"/>
  <c r="F42" i="2" s="1"/>
  <c r="E40" i="2"/>
  <c r="E42" i="2" s="1"/>
  <c r="E41" i="2"/>
  <c r="G40" i="2"/>
  <c r="G42" i="2" s="1"/>
  <c r="F27" i="2"/>
  <c r="F26" i="2"/>
  <c r="F28" i="2" s="1"/>
  <c r="E27" i="2"/>
  <c r="E26" i="2"/>
  <c r="E28" i="2" s="1"/>
  <c r="G26" i="2"/>
  <c r="G28" i="2" s="1"/>
  <c r="G12" i="2"/>
  <c r="G14" i="2" s="1"/>
  <c r="G13" i="2"/>
  <c r="E12" i="2"/>
  <c r="E14" i="2" s="1"/>
  <c r="D40" i="2"/>
  <c r="D42" i="2" s="1"/>
  <c r="C39" i="2"/>
  <c r="C41" i="2" s="1"/>
  <c r="D53" i="2"/>
  <c r="D54" i="2" s="1"/>
  <c r="C13" i="2"/>
  <c r="C12" i="2"/>
  <c r="C14" i="2" s="1"/>
  <c r="D12" i="2"/>
  <c r="D14" i="2" s="1"/>
  <c r="B13" i="2"/>
  <c r="B55" i="2"/>
  <c r="B54" i="2"/>
  <c r="C55" i="2"/>
  <c r="C56" i="2" s="1"/>
  <c r="C54" i="2"/>
  <c r="D55" i="2"/>
  <c r="D56" i="2" s="1"/>
  <c r="B41" i="2"/>
  <c r="B40" i="2"/>
  <c r="B42" i="2" s="1"/>
  <c r="D41" i="2"/>
  <c r="B27" i="2"/>
  <c r="B26" i="2"/>
  <c r="C27" i="2"/>
  <c r="C26" i="2"/>
  <c r="C28" i="2" s="1"/>
  <c r="D27" i="2"/>
  <c r="G26" i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  <c r="C40" i="2" l="1"/>
  <c r="C42" i="2" s="1"/>
</calcChain>
</file>

<file path=xl/sharedStrings.xml><?xml version="1.0" encoding="utf-8"?>
<sst xmlns="http://schemas.openxmlformats.org/spreadsheetml/2006/main" count="158" uniqueCount="25">
  <si>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</si>
  <si>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</si>
  <si>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</si>
  <si>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</si>
  <si>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</si>
  <si>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</si>
  <si>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</si>
  <si>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</si>
  <si>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</si>
  <si>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</si>
  <si>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</si>
  <si>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</si>
  <si>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</si>
  <si>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</si>
  <si>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</si>
  <si>
    <t>Theta</t>
  </si>
  <si>
    <t>two_epoch</t>
  </si>
  <si>
    <t>exponential</t>
  </si>
  <si>
    <t>bottleneck</t>
  </si>
  <si>
    <t>three_epoch</t>
  </si>
  <si>
    <t>N/A</t>
  </si>
  <si>
    <t>exp_time (years)</t>
  </si>
  <si>
    <t>LL</t>
  </si>
  <si>
    <t>no singletons</t>
  </si>
  <si>
    <t>no singletons or doubletons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</si>
</sst>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workbookViewId="0">
      <selection activeCell="D27" sqref="D27"/>
    </sheetView>
  </sheetViews>
  <sheetFormatPr defaultRowHeight="14.4" x14ac:dyDescent="0.3"/>
  <cols>
    <col min="1" max="2" width="8.88671875" style="1"/>
    <col min="3" max="3" width="12" style="1" bestFit="1" customWidth="1"/>
    <col min="4" max="8" width="8.88671875" style="1"/>
    <col min="9" max="9" width="12" style="1" bestFit="1" customWidth="1"/>
    <col min="10" max="16384" width="8.88671875" style="1"/>
  </cols>
  <sheetData>
    <row r="1" spans="1:11" x14ac:dyDescent="0.3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3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3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3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3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3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3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3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3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3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3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3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3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3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3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3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3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3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3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3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3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3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3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3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1B0-2F65-4D9C-86F5-1774512E76E7}">
  <dimension ref="A1:N56"/>
  <sheetViews>
    <sheetView tabSelected="1" topLeftCell="A27" workbookViewId="0">
      <selection activeCell="F38" sqref="F38"/>
    </sheetView>
  </sheetViews>
  <sheetFormatPr defaultRowHeight="14.4" x14ac:dyDescent="0.3"/>
  <cols>
    <col min="2" max="2" width="12" bestFit="1" customWidth="1"/>
  </cols>
  <sheetData>
    <row r="1" spans="1:11" x14ac:dyDescent="0.3">
      <c r="B1" t="s">
        <v>23</v>
      </c>
      <c r="E1" t="s">
        <v>24</v>
      </c>
    </row>
    <row r="2" spans="1:11" x14ac:dyDescent="0.3">
      <c r="A2" t="s">
        <v>17</v>
      </c>
    </row>
    <row r="3" spans="1:11" x14ac:dyDescent="0.3">
      <c r="B3" t="s">
        <v>1</v>
      </c>
      <c r="C3" t="s">
        <v>2</v>
      </c>
      <c r="D3" t="s">
        <v>4</v>
      </c>
      <c r="E3" t="s">
        <v>1</v>
      </c>
      <c r="F3" t="s">
        <v>2</v>
      </c>
      <c r="G3" t="s">
        <v>4</v>
      </c>
    </row>
    <row r="4" spans="1:11" x14ac:dyDescent="0.3">
      <c r="A4" t="s">
        <v>22</v>
      </c>
      <c r="B4">
        <v>-142.24748364800001</v>
      </c>
      <c r="C4">
        <v>-181.63539797300001</v>
      </c>
      <c r="D4">
        <v>-253.21714636900001</v>
      </c>
      <c r="E4">
        <v>-131.83585437100001</v>
      </c>
      <c r="F4">
        <v>-174.082255637</v>
      </c>
      <c r="G4">
        <v>-230.27434391899999</v>
      </c>
    </row>
    <row r="5" spans="1:11" x14ac:dyDescent="0.3">
      <c r="A5" t="s">
        <v>15</v>
      </c>
      <c r="B5">
        <v>2364.5714883199998</v>
      </c>
      <c r="C5">
        <v>2302.2924041800002</v>
      </c>
      <c r="D5">
        <v>2054.4914135600002</v>
      </c>
      <c r="E5">
        <v>2325.7760280500001</v>
      </c>
      <c r="F5">
        <v>2274.3873777200001</v>
      </c>
      <c r="G5">
        <v>1998.25465652</v>
      </c>
      <c r="H5" s="1"/>
      <c r="I5" s="1"/>
      <c r="J5" s="1"/>
      <c r="K5" s="1"/>
    </row>
    <row r="6" spans="1:11" x14ac:dyDescent="0.3">
      <c r="A6" t="s">
        <v>7</v>
      </c>
      <c r="B6" s="1">
        <v>0.66658091600000002</v>
      </c>
      <c r="C6" s="1">
        <v>0.62370462500000001</v>
      </c>
      <c r="D6" s="1">
        <v>0.48016284100000001</v>
      </c>
      <c r="E6" s="1">
        <v>0.16115707000000001</v>
      </c>
      <c r="F6" s="1">
        <v>0.13788145099999999</v>
      </c>
      <c r="G6" s="1">
        <v>0.18466692000000001</v>
      </c>
      <c r="H6" s="1"/>
    </row>
    <row r="7" spans="1:11" x14ac:dyDescent="0.3">
      <c r="A7" t="s">
        <v>9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s="1"/>
      <c r="I7" s="1"/>
      <c r="J7" s="1"/>
      <c r="K7" s="1"/>
    </row>
    <row r="8" spans="1:11" x14ac:dyDescent="0.3">
      <c r="A8" t="s">
        <v>11</v>
      </c>
      <c r="B8" s="1">
        <v>4.2206500099999998E-6</v>
      </c>
      <c r="C8" s="1">
        <v>5.3455818000000002E-6</v>
      </c>
      <c r="D8" s="1">
        <v>1.8918380299999999E-6</v>
      </c>
      <c r="E8" s="1">
        <v>5.7843980899999997E-6</v>
      </c>
      <c r="F8" s="1">
        <v>6.1705568099999997E-6</v>
      </c>
      <c r="G8" s="1">
        <v>6.4886792500000001E-6</v>
      </c>
      <c r="H8" s="1"/>
    </row>
    <row r="9" spans="1:11" x14ac:dyDescent="0.3">
      <c r="A9" t="s">
        <v>13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</row>
    <row r="10" spans="1:11" x14ac:dyDescent="0.3">
      <c r="A10" t="s">
        <v>6</v>
      </c>
      <c r="B10">
        <f>B5/4/0.0000000005</f>
        <v>1182285744159.9998</v>
      </c>
      <c r="C10">
        <f t="shared" ref="C10:G10" si="0">C5/4/0.0000000005</f>
        <v>1151146202090</v>
      </c>
      <c r="D10">
        <f t="shared" si="0"/>
        <v>1027245706780</v>
      </c>
      <c r="E10">
        <f t="shared" si="0"/>
        <v>1162888014025</v>
      </c>
      <c r="F10">
        <f t="shared" si="0"/>
        <v>1137193688860</v>
      </c>
      <c r="G10">
        <f t="shared" si="0"/>
        <v>999127328260</v>
      </c>
    </row>
    <row r="11" spans="1:11" x14ac:dyDescent="0.3">
      <c r="A11" t="s">
        <v>8</v>
      </c>
      <c r="B11">
        <f>B10/B6</f>
        <v>1773656754613.7185</v>
      </c>
      <c r="C11" s="3">
        <f>C10/C6</f>
        <v>1845659236677.9387</v>
      </c>
      <c r="D11" s="3">
        <f>D10/D6</f>
        <v>2139369436919.8386</v>
      </c>
      <c r="E11" s="3">
        <f t="shared" ref="E11:G11" si="1">E10/E6</f>
        <v>7215867191088.792</v>
      </c>
      <c r="F11" s="3">
        <f t="shared" si="1"/>
        <v>8247619100411.1211</v>
      </c>
      <c r="G11" s="3">
        <f t="shared" si="1"/>
        <v>5410429373382.0869</v>
      </c>
    </row>
    <row r="12" spans="1:11" x14ac:dyDescent="0.3">
      <c r="A12" t="s">
        <v>12</v>
      </c>
      <c r="B12">
        <f>2*B8*B11</f>
        <v>14971968.798193917</v>
      </c>
      <c r="C12" s="3">
        <f>2*C8*C11</f>
        <v>19732244.849174965</v>
      </c>
      <c r="D12" s="3">
        <f>2*D8*D11</f>
        <v>8094680.9219692731</v>
      </c>
      <c r="E12" s="3">
        <f t="shared" ref="E12:G12" si="2">2*E8*E11</f>
        <v>83478896.79565534</v>
      </c>
      <c r="F12" s="3">
        <f t="shared" si="2"/>
        <v>101784804.41265583</v>
      </c>
      <c r="G12" s="3">
        <f t="shared" si="2"/>
        <v>70213081.617309704</v>
      </c>
    </row>
    <row r="13" spans="1:11" x14ac:dyDescent="0.3">
      <c r="A13" t="s">
        <v>14</v>
      </c>
      <c r="B13" t="e">
        <f>2*B9*B11</f>
        <v>#VALUE!</v>
      </c>
      <c r="C13" s="3" t="e">
        <f>2*C9*C11</f>
        <v>#VALUE!</v>
      </c>
      <c r="D13" s="3" t="e">
        <f>2*D9*D11</f>
        <v>#VALUE!</v>
      </c>
      <c r="E13" s="3" t="e">
        <f t="shared" ref="E13:G13" si="3">2*E9*E11</f>
        <v>#VALUE!</v>
      </c>
      <c r="F13" s="3" t="e">
        <f t="shared" si="3"/>
        <v>#VALUE!</v>
      </c>
      <c r="G13" s="3" t="e">
        <f t="shared" si="3"/>
        <v>#VALUE!</v>
      </c>
    </row>
    <row r="14" spans="1:11" x14ac:dyDescent="0.3">
      <c r="A14" t="s">
        <v>21</v>
      </c>
      <c r="B14" s="2">
        <f>B12/1065</f>
        <v>14058.186664970814</v>
      </c>
      <c r="C14" s="2">
        <f t="shared" ref="C14:G14" si="4">C12/1065</f>
        <v>18527.929435845039</v>
      </c>
      <c r="D14" s="2">
        <f t="shared" si="4"/>
        <v>7600.6393633514299</v>
      </c>
      <c r="E14">
        <f t="shared" si="4"/>
        <v>78383.940653197496</v>
      </c>
      <c r="F14">
        <f t="shared" si="4"/>
        <v>95572.586302963216</v>
      </c>
      <c r="G14">
        <f t="shared" si="4"/>
        <v>65927.77616648798</v>
      </c>
    </row>
    <row r="16" spans="1:11" x14ac:dyDescent="0.3">
      <c r="A16" t="s">
        <v>16</v>
      </c>
    </row>
    <row r="17" spans="1:11" x14ac:dyDescent="0.3">
      <c r="B17" t="s">
        <v>1</v>
      </c>
      <c r="C17" t="s">
        <v>2</v>
      </c>
      <c r="D17" t="s">
        <v>4</v>
      </c>
      <c r="E17" t="s">
        <v>1</v>
      </c>
      <c r="F17" t="s">
        <v>2</v>
      </c>
      <c r="G17" t="s">
        <v>4</v>
      </c>
    </row>
    <row r="18" spans="1:11" x14ac:dyDescent="0.3">
      <c r="A18" t="s">
        <v>22</v>
      </c>
      <c r="B18">
        <v>-142.24748361799999</v>
      </c>
      <c r="C18">
        <v>-181.635397248</v>
      </c>
      <c r="D18">
        <v>-253.21714369399999</v>
      </c>
      <c r="E18">
        <v>-131.83585429999999</v>
      </c>
      <c r="F18">
        <v>-174.08225528099999</v>
      </c>
      <c r="G18">
        <v>-230.27434368900001</v>
      </c>
    </row>
    <row r="19" spans="1:11" x14ac:dyDescent="0.3">
      <c r="A19" t="s">
        <v>15</v>
      </c>
      <c r="B19">
        <v>2364.57148822</v>
      </c>
      <c r="C19">
        <v>2302.29240093</v>
      </c>
      <c r="D19">
        <v>2054.4914096799998</v>
      </c>
      <c r="E19">
        <v>2325.7760277799998</v>
      </c>
      <c r="F19">
        <v>2274.3873770199998</v>
      </c>
      <c r="G19">
        <v>1998.2546555500001</v>
      </c>
      <c r="H19" s="1"/>
      <c r="I19" s="1"/>
      <c r="J19" s="1"/>
      <c r="K19" s="1"/>
    </row>
    <row r="20" spans="1:11" x14ac:dyDescent="0.3">
      <c r="A20" t="s">
        <v>7</v>
      </c>
      <c r="B20" s="1">
        <v>0.62945601299999998</v>
      </c>
      <c r="C20" s="1">
        <v>0.70224475799999997</v>
      </c>
      <c r="D20" s="1">
        <v>0.71225685900000002</v>
      </c>
      <c r="E20" s="1">
        <v>0.18124220599999999</v>
      </c>
      <c r="F20" s="1">
        <v>0.14817107500000001</v>
      </c>
      <c r="G20" s="1">
        <v>0.186322091</v>
      </c>
      <c r="H20" s="1"/>
    </row>
    <row r="21" spans="1:11" x14ac:dyDescent="0.3">
      <c r="A21" t="s">
        <v>9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s="1"/>
      <c r="I21" s="1"/>
      <c r="J21" s="1"/>
      <c r="K21" s="1"/>
    </row>
    <row r="22" spans="1:11" x14ac:dyDescent="0.3">
      <c r="A22" t="s">
        <v>11</v>
      </c>
      <c r="B22" s="1">
        <v>3.7459547300000001E-6</v>
      </c>
      <c r="C22" s="1">
        <v>5.5135860900000002E-6</v>
      </c>
      <c r="D22" s="1">
        <v>2.1185369000000002E-6</v>
      </c>
      <c r="E22" s="1">
        <v>5.7435433000000001E-6</v>
      </c>
      <c r="F22" s="1">
        <v>5.2685619400000003E-6</v>
      </c>
      <c r="G22" s="1">
        <v>5.2637130300000001E-6</v>
      </c>
      <c r="H22" s="1"/>
    </row>
    <row r="23" spans="1:11" x14ac:dyDescent="0.3">
      <c r="A23" t="s">
        <v>13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</row>
    <row r="24" spans="1:11" x14ac:dyDescent="0.3">
      <c r="A24" t="s">
        <v>6</v>
      </c>
      <c r="B24">
        <f>B19/4/0.0000000005</f>
        <v>1182285744110</v>
      </c>
      <c r="C24">
        <f t="shared" ref="C24:G24" si="5">C19/4/0.0000000005</f>
        <v>1151146200465</v>
      </c>
      <c r="D24">
        <f t="shared" si="5"/>
        <v>1027245704839.9999</v>
      </c>
      <c r="E24">
        <f t="shared" si="5"/>
        <v>1162888013889.9998</v>
      </c>
      <c r="F24">
        <f t="shared" si="5"/>
        <v>1137193688509.9998</v>
      </c>
      <c r="G24">
        <f t="shared" si="5"/>
        <v>999127327775</v>
      </c>
    </row>
    <row r="25" spans="1:11" x14ac:dyDescent="0.3">
      <c r="A25" t="s">
        <v>8</v>
      </c>
      <c r="B25">
        <f>B24/B20</f>
        <v>1878265867181.4133</v>
      </c>
      <c r="C25">
        <f t="shared" ref="C25" si="6">C24/C20</f>
        <v>1639237868778.7942</v>
      </c>
      <c r="D25">
        <f t="shared" ref="D25:G25" si="7">D24/D20</f>
        <v>1442240523007.7256</v>
      </c>
      <c r="E25">
        <f t="shared" si="7"/>
        <v>6416209775608.2256</v>
      </c>
      <c r="F25">
        <f t="shared" si="7"/>
        <v>7674869663394.1523</v>
      </c>
      <c r="G25">
        <f t="shared" si="7"/>
        <v>5362366439817.3809</v>
      </c>
    </row>
    <row r="26" spans="1:11" x14ac:dyDescent="0.3">
      <c r="A26" t="s">
        <v>12</v>
      </c>
      <c r="B26">
        <f>2*B22*B25</f>
        <v>14071797.818731535</v>
      </c>
      <c r="C26">
        <f t="shared" ref="C26" si="8">2*C22*C25</f>
        <v>18076158.223000009</v>
      </c>
      <c r="D26">
        <f t="shared" ref="D26:G26" si="9">2*D22*D25</f>
        <v>6110879.5333343316</v>
      </c>
      <c r="E26">
        <f t="shared" si="9"/>
        <v>73703557.336178258</v>
      </c>
      <c r="F26">
        <f t="shared" si="9"/>
        <v>80871052.406038091</v>
      </c>
      <c r="G26">
        <f t="shared" si="9"/>
        <v>56451916.201802917</v>
      </c>
    </row>
    <row r="27" spans="1:11" x14ac:dyDescent="0.3">
      <c r="A27" t="s">
        <v>14</v>
      </c>
      <c r="B27" t="e">
        <f>2*B23*B25</f>
        <v>#VALUE!</v>
      </c>
      <c r="C27" t="e">
        <f>2*C23*C25</f>
        <v>#VALUE!</v>
      </c>
      <c r="D27" t="e">
        <f>2*D23*D25</f>
        <v>#VALUE!</v>
      </c>
      <c r="E27" t="e">
        <f t="shared" ref="E27:G27" si="10">2*E23*E25</f>
        <v>#VALUE!</v>
      </c>
      <c r="F27" t="e">
        <f t="shared" si="10"/>
        <v>#VALUE!</v>
      </c>
      <c r="G27" t="e">
        <f t="shared" si="10"/>
        <v>#VALUE!</v>
      </c>
    </row>
    <row r="28" spans="1:11" x14ac:dyDescent="0.3">
      <c r="A28" t="s">
        <v>21</v>
      </c>
      <c r="B28" s="2">
        <f>B26/1065</f>
        <v>13212.95569833947</v>
      </c>
      <c r="C28" s="2">
        <f t="shared" ref="C28:G28" si="11">C26/1065</f>
        <v>16972.918519248833</v>
      </c>
      <c r="D28" s="2">
        <f t="shared" si="11"/>
        <v>5737.9150547740201</v>
      </c>
      <c r="E28">
        <f t="shared" si="11"/>
        <v>69205.218156035917</v>
      </c>
      <c r="F28">
        <f t="shared" si="11"/>
        <v>75935.260475153133</v>
      </c>
      <c r="G28">
        <f t="shared" si="11"/>
        <v>53006.49408619992</v>
      </c>
    </row>
    <row r="30" spans="1:11" x14ac:dyDescent="0.3">
      <c r="A30" t="s">
        <v>18</v>
      </c>
    </row>
    <row r="31" spans="1:11" x14ac:dyDescent="0.3">
      <c r="B31" t="s">
        <v>1</v>
      </c>
      <c r="C31" t="s">
        <v>2</v>
      </c>
      <c r="D31" t="s">
        <v>4</v>
      </c>
      <c r="E31" t="s">
        <v>1</v>
      </c>
      <c r="F31" t="s">
        <v>2</v>
      </c>
      <c r="G31" t="s">
        <v>4</v>
      </c>
    </row>
    <row r="32" spans="1:11" x14ac:dyDescent="0.3">
      <c r="A32" t="s">
        <v>22</v>
      </c>
      <c r="B32">
        <v>-142.24748631700001</v>
      </c>
      <c r="C32">
        <v>-181.63540144199999</v>
      </c>
      <c r="D32">
        <v>-253.21716975499999</v>
      </c>
      <c r="E32">
        <v>-131.835854385</v>
      </c>
      <c r="F32">
        <v>-174.082255156</v>
      </c>
      <c r="G32">
        <v>-230.27434383799999</v>
      </c>
    </row>
    <row r="33" spans="1:14" x14ac:dyDescent="0.3">
      <c r="A33" t="s">
        <v>15</v>
      </c>
      <c r="B33">
        <v>2364.5714969000001</v>
      </c>
      <c r="C33">
        <v>2302.2924197299999</v>
      </c>
      <c r="D33">
        <v>2054.4914475599999</v>
      </c>
      <c r="E33">
        <v>2325.7760280900002</v>
      </c>
      <c r="F33">
        <v>2274.3873767700002</v>
      </c>
      <c r="G33">
        <v>1998.25465618</v>
      </c>
      <c r="H33" s="1"/>
      <c r="I33" s="1"/>
      <c r="J33" s="1"/>
      <c r="K33" s="1"/>
    </row>
    <row r="34" spans="1:14" x14ac:dyDescent="0.3">
      <c r="A34" t="s">
        <v>7</v>
      </c>
      <c r="B34" s="1">
        <v>0.13723589899999999</v>
      </c>
      <c r="C34" s="1">
        <v>9.0416234700000001E-2</v>
      </c>
      <c r="D34" s="1">
        <v>0.15555079299999999</v>
      </c>
      <c r="E34" s="1">
        <v>5.1893244900000003E-2</v>
      </c>
      <c r="F34" s="1">
        <v>0.18844562500000001</v>
      </c>
      <c r="G34" s="1">
        <v>0.114669962</v>
      </c>
      <c r="H34" s="1"/>
      <c r="I34" s="1"/>
      <c r="J34" s="1"/>
      <c r="K34" s="1"/>
    </row>
    <row r="35" spans="1:14" x14ac:dyDescent="0.3">
      <c r="A35" t="s">
        <v>9</v>
      </c>
      <c r="B35" s="1">
        <v>0.44330371899999998</v>
      </c>
      <c r="C35" s="1">
        <v>0.41963474099999998</v>
      </c>
      <c r="D35" s="1">
        <v>0.40916034499999998</v>
      </c>
      <c r="E35" s="1">
        <v>0.17071551400000001</v>
      </c>
      <c r="F35" s="1">
        <v>0.18595346900000001</v>
      </c>
      <c r="G35" s="1">
        <v>0.18267592599999999</v>
      </c>
      <c r="H35" s="1"/>
      <c r="I35" s="1"/>
      <c r="J35" s="1"/>
      <c r="K35" s="1"/>
      <c r="N35" s="1"/>
    </row>
    <row r="36" spans="1:14" x14ac:dyDescent="0.3">
      <c r="A36" t="s">
        <v>11</v>
      </c>
      <c r="B36" s="1">
        <v>3.5441166899999999E-6</v>
      </c>
      <c r="C36" s="1">
        <v>4.6731419900000003E-6</v>
      </c>
      <c r="D36" s="1">
        <v>3.9759143099999999E-6</v>
      </c>
      <c r="E36" s="1">
        <v>6.2748416099999996E-6</v>
      </c>
      <c r="F36" s="1">
        <v>5.7957372100000004E-6</v>
      </c>
      <c r="G36" s="1">
        <v>6.0290584500000003E-6</v>
      </c>
    </row>
    <row r="37" spans="1:14" x14ac:dyDescent="0.3">
      <c r="A37" t="s">
        <v>13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</row>
    <row r="38" spans="1:14" x14ac:dyDescent="0.3">
      <c r="A38" t="s">
        <v>6</v>
      </c>
      <c r="B38">
        <f>B33/4/0.0000000005</f>
        <v>1182285748450</v>
      </c>
      <c r="C38">
        <f t="shared" ref="C38:G38" si="12">C33/4/0.0000000005</f>
        <v>1151146209864.9998</v>
      </c>
      <c r="D38">
        <f t="shared" si="12"/>
        <v>1027245723779.9999</v>
      </c>
      <c r="E38">
        <f t="shared" si="12"/>
        <v>1162888014045</v>
      </c>
      <c r="F38">
        <f t="shared" si="12"/>
        <v>1137193688385</v>
      </c>
      <c r="G38">
        <f t="shared" si="12"/>
        <v>999127328089.99988</v>
      </c>
      <c r="H38" s="1"/>
      <c r="I38" s="1"/>
      <c r="J38" s="1"/>
      <c r="K38" s="1"/>
    </row>
    <row r="39" spans="1:14" x14ac:dyDescent="0.3">
      <c r="A39" t="s">
        <v>8</v>
      </c>
      <c r="B39" s="1">
        <f>B38/B35</f>
        <v>2666988111710.3823</v>
      </c>
      <c r="C39" s="1">
        <f>C38/C35</f>
        <v>2743209980951.0288</v>
      </c>
      <c r="D39" s="1">
        <f>D38/D35</f>
        <v>2510618969636.4634</v>
      </c>
      <c r="E39" s="1">
        <f t="shared" ref="E39:G39" si="13">E38/E35</f>
        <v>6811847305482.7334</v>
      </c>
      <c r="F39" s="1">
        <f t="shared" si="13"/>
        <v>6115474449067.6855</v>
      </c>
      <c r="G39" s="1">
        <f t="shared" si="13"/>
        <v>5469397911194.9316</v>
      </c>
    </row>
    <row r="40" spans="1:14" x14ac:dyDescent="0.3">
      <c r="A40" t="s">
        <v>12</v>
      </c>
      <c r="B40">
        <f>2*B36*B39</f>
        <v>18904234.1574887</v>
      </c>
      <c r="C40">
        <f t="shared" ref="C40" si="14">2*C36*C39</f>
        <v>25638819.498738706</v>
      </c>
      <c r="D40">
        <f t="shared" ref="D40:G40" si="15">2*D36*D39</f>
        <v>19964011.776670139</v>
      </c>
      <c r="E40">
        <f t="shared" si="15"/>
        <v>85486525.826818869</v>
      </c>
      <c r="F40">
        <f t="shared" si="15"/>
        <v>70887365.642531678</v>
      </c>
      <c r="G40">
        <f t="shared" si="15"/>
        <v>65950639.38580431</v>
      </c>
    </row>
    <row r="41" spans="1:14" x14ac:dyDescent="0.3">
      <c r="A41" t="s">
        <v>14</v>
      </c>
      <c r="B41" t="e">
        <f>2*B37*B39</f>
        <v>#VALUE!</v>
      </c>
      <c r="C41" t="e">
        <f>2*C37*C39</f>
        <v>#VALUE!</v>
      </c>
      <c r="D41" t="e">
        <f>2*D37*D39</f>
        <v>#VALUE!</v>
      </c>
      <c r="E41" t="e">
        <f t="shared" ref="E41:G41" si="16">2*E37*E39</f>
        <v>#VALUE!</v>
      </c>
      <c r="F41" t="e">
        <f t="shared" si="16"/>
        <v>#VALUE!</v>
      </c>
      <c r="G41" t="e">
        <f t="shared" si="16"/>
        <v>#VALUE!</v>
      </c>
      <c r="H41" s="3"/>
      <c r="I41" s="3"/>
      <c r="J41" s="3"/>
      <c r="K41" s="3"/>
    </row>
    <row r="42" spans="1:14" x14ac:dyDescent="0.3">
      <c r="A42" t="s">
        <v>21</v>
      </c>
      <c r="B42" s="2">
        <f>B40/1065</f>
        <v>17750.454607970609</v>
      </c>
      <c r="C42" s="2">
        <f t="shared" ref="C42:G42" si="17">C40/1065</f>
        <v>24074.008919003481</v>
      </c>
      <c r="D42" s="2">
        <f t="shared" si="17"/>
        <v>18745.550964009519</v>
      </c>
      <c r="E42" s="3">
        <f t="shared" si="17"/>
        <v>80269.038335041187</v>
      </c>
      <c r="F42" s="3">
        <f t="shared" si="17"/>
        <v>66560.906706602516</v>
      </c>
      <c r="G42" s="3">
        <f t="shared" si="17"/>
        <v>61925.482991365549</v>
      </c>
    </row>
    <row r="44" spans="1:14" x14ac:dyDescent="0.3">
      <c r="A44" t="s">
        <v>19</v>
      </c>
    </row>
    <row r="45" spans="1:14" x14ac:dyDescent="0.3">
      <c r="B45" t="s">
        <v>1</v>
      </c>
      <c r="C45" t="s">
        <v>2</v>
      </c>
      <c r="D45" t="s">
        <v>3</v>
      </c>
      <c r="E45" t="s">
        <v>1</v>
      </c>
      <c r="F45" t="s">
        <v>2</v>
      </c>
      <c r="G45" t="s">
        <v>4</v>
      </c>
    </row>
    <row r="46" spans="1:14" x14ac:dyDescent="0.3">
      <c r="A46" t="s">
        <v>22</v>
      </c>
      <c r="B46">
        <v>-142.24751826599999</v>
      </c>
      <c r="C46">
        <v>-181.635435384</v>
      </c>
      <c r="D46">
        <v>-253.217362503</v>
      </c>
      <c r="E46">
        <v>-131.83585666499999</v>
      </c>
      <c r="F46">
        <v>-174.082256325</v>
      </c>
      <c r="G46">
        <v>-230.274347992</v>
      </c>
    </row>
    <row r="47" spans="1:14" x14ac:dyDescent="0.3">
      <c r="A47" t="s">
        <v>15</v>
      </c>
      <c r="B47">
        <v>2364.57159963</v>
      </c>
      <c r="C47">
        <v>2302.29257181</v>
      </c>
      <c r="D47">
        <v>2054.49172791</v>
      </c>
      <c r="E47">
        <v>2325.7760365300001</v>
      </c>
      <c r="F47">
        <v>2274.38737907</v>
      </c>
      <c r="G47">
        <v>1998.2546738000001</v>
      </c>
      <c r="H47" s="1"/>
      <c r="I47" s="1"/>
      <c r="J47" s="1"/>
      <c r="K47" s="1"/>
    </row>
    <row r="48" spans="1:14" x14ac:dyDescent="0.3">
      <c r="A48" t="s">
        <v>7</v>
      </c>
      <c r="B48" s="1">
        <v>0.38778910900000002</v>
      </c>
      <c r="C48" s="1">
        <v>0.21386635500000001</v>
      </c>
      <c r="D48" s="1">
        <v>0.21718088699999999</v>
      </c>
      <c r="E48" s="1">
        <v>0.181639251</v>
      </c>
      <c r="F48" s="1">
        <v>0.16361435399999999</v>
      </c>
      <c r="G48" s="1">
        <v>0.14650534700000001</v>
      </c>
      <c r="H48" s="1"/>
      <c r="I48" s="1"/>
      <c r="J48" s="1"/>
      <c r="K48" s="1"/>
    </row>
    <row r="49" spans="1:11" x14ac:dyDescent="0.3">
      <c r="A49" t="s">
        <v>9</v>
      </c>
      <c r="B49" s="1">
        <v>0.29068597299999999</v>
      </c>
      <c r="C49" s="1">
        <v>0.16026812500000001</v>
      </c>
      <c r="D49" s="1">
        <v>0.23700531</v>
      </c>
      <c r="E49" s="1">
        <v>0.15705419800000001</v>
      </c>
      <c r="F49" s="1">
        <v>0.137682362</v>
      </c>
      <c r="G49" s="1">
        <v>0.149928597</v>
      </c>
      <c r="H49" s="1"/>
      <c r="I49" s="1"/>
      <c r="J49" s="1"/>
      <c r="K49" s="1"/>
    </row>
    <row r="50" spans="1:11" x14ac:dyDescent="0.3">
      <c r="A50" t="s">
        <v>11</v>
      </c>
      <c r="B50" s="1">
        <v>4.1412314200000003E-6</v>
      </c>
      <c r="C50" s="1">
        <v>2.73551889E-6</v>
      </c>
      <c r="D50" s="1">
        <v>3.0317030200000001E-6</v>
      </c>
      <c r="E50" s="1">
        <v>9.8743227099999992E-6</v>
      </c>
      <c r="F50" s="1">
        <v>5.2868588499999997E-6</v>
      </c>
      <c r="G50" s="1">
        <v>7.6329306600000001E-6</v>
      </c>
      <c r="H50" s="1"/>
      <c r="I50" s="1"/>
      <c r="J50" s="1"/>
      <c r="K50" s="1"/>
    </row>
    <row r="51" spans="1:11" x14ac:dyDescent="0.3">
      <c r="A51" t="s">
        <v>13</v>
      </c>
      <c r="B51" s="1">
        <v>4.0649364399999999E-6</v>
      </c>
      <c r="C51" s="1">
        <v>2.5631338199999999E-6</v>
      </c>
      <c r="D51" s="1">
        <v>3.2648936900000001E-6</v>
      </c>
      <c r="E51" s="1">
        <v>7.6385757799999998E-6</v>
      </c>
      <c r="F51" s="1">
        <v>5.32469006E-6</v>
      </c>
      <c r="G51" s="1">
        <v>5.9974662599999998E-6</v>
      </c>
    </row>
    <row r="52" spans="1:11" x14ac:dyDescent="0.3">
      <c r="A52" t="s">
        <v>6</v>
      </c>
      <c r="B52">
        <f>B47/4/0.0000000005</f>
        <v>1182285799815</v>
      </c>
      <c r="C52">
        <f t="shared" ref="C52:G52" si="18">C47/4/0.0000000005</f>
        <v>1151146285905</v>
      </c>
      <c r="D52">
        <f t="shared" si="18"/>
        <v>1027245863955</v>
      </c>
      <c r="E52">
        <f t="shared" si="18"/>
        <v>1162888018265</v>
      </c>
      <c r="F52">
        <f t="shared" si="18"/>
        <v>1137193689535</v>
      </c>
      <c r="G52">
        <f t="shared" si="18"/>
        <v>999127336900</v>
      </c>
      <c r="H52" s="1"/>
      <c r="I52" s="1"/>
      <c r="J52" s="1"/>
      <c r="K52" s="1"/>
    </row>
    <row r="53" spans="1:11" x14ac:dyDescent="0.3">
      <c r="A53" t="s">
        <v>8</v>
      </c>
      <c r="B53" s="1">
        <f>B52/B49</f>
        <v>4067226868958.689</v>
      </c>
      <c r="C53" s="1">
        <f>C52/C49</f>
        <v>7182627773956.9229</v>
      </c>
      <c r="D53" s="1">
        <f>D52/D49</f>
        <v>4334273624312.4678</v>
      </c>
      <c r="E53" s="1">
        <f t="shared" ref="E53:F53" si="19">E52/E49</f>
        <v>7404373987284.3125</v>
      </c>
      <c r="F53" s="1">
        <f t="shared" si="19"/>
        <v>8259545180776.3145</v>
      </c>
      <c r="G53" s="1">
        <f>G52/G49</f>
        <v>6664021120000.209</v>
      </c>
    </row>
    <row r="54" spans="1:11" x14ac:dyDescent="0.3">
      <c r="A54" t="s">
        <v>12</v>
      </c>
      <c r="B54">
        <f>2*B50*B53</f>
        <v>33686655.403999895</v>
      </c>
      <c r="C54">
        <f t="shared" ref="C54" si="20">2*C50*C53</f>
        <v>39296427.910995625</v>
      </c>
      <c r="D54">
        <f t="shared" ref="D54:F54" si="21">2*D50*D53</f>
        <v>26280460.872668907</v>
      </c>
      <c r="E54">
        <f t="shared" si="21"/>
        <v>146226356.43194947</v>
      </c>
      <c r="F54">
        <f t="shared" si="21"/>
        <v>87334099.07192421</v>
      </c>
      <c r="G54">
        <f t="shared" ref="G54" si="22">2*G50*G53</f>
        <v>101732022.25147428</v>
      </c>
    </row>
    <row r="55" spans="1:11" x14ac:dyDescent="0.3">
      <c r="A55" t="s">
        <v>14</v>
      </c>
      <c r="B55">
        <f>2*B51*B53</f>
        <v>33066037.418754559</v>
      </c>
      <c r="C55">
        <f>2*C51*C53</f>
        <v>36820072.327800609</v>
      </c>
      <c r="D55">
        <f>2*D51*D53</f>
        <v>28301885.213502415</v>
      </c>
      <c r="E55">
        <f t="shared" ref="E55:F55" si="23">2*E51*E53</f>
        <v>113117743.61066395</v>
      </c>
      <c r="F55">
        <f t="shared" si="23"/>
        <v>87959036.248401091</v>
      </c>
      <c r="G55">
        <f>2*G51*G53</f>
        <v>79934483.646257326</v>
      </c>
    </row>
    <row r="56" spans="1:11" x14ac:dyDescent="0.3">
      <c r="A56" t="s">
        <v>21</v>
      </c>
      <c r="B56">
        <f>B55/1065</f>
        <v>31047.92245892447</v>
      </c>
      <c r="C56">
        <f t="shared" ref="C56:G56" si="24">C55/1065</f>
        <v>34572.837866479444</v>
      </c>
      <c r="D56">
        <f t="shared" si="24"/>
        <v>26574.540106575037</v>
      </c>
      <c r="E56">
        <f t="shared" si="24"/>
        <v>106213.84376588164</v>
      </c>
      <c r="F56">
        <f t="shared" si="24"/>
        <v>82590.644364695865</v>
      </c>
      <c r="G56">
        <f t="shared" si="24"/>
        <v>75055.853188974012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2021-03-03T02:17:10Z</dcterms:modified>
</cp:coreProperties>
</file>