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ulfieldgs-my.sharepoint.com/personal/153527_caulfieldgs_vic_edu_au/Documents/CGS Files/STEM/Physics/Grade 11/"/>
    </mc:Choice>
  </mc:AlternateContent>
  <xr:revisionPtr revIDLastSave="26" documentId="8_{EF9E6674-D50B-944B-9AE1-520663621FEC}" xr6:coauthVersionLast="47" xr6:coauthVersionMax="47" xr10:uidLastSave="{BD8FB7D9-2D51-614A-97FA-7C449FFD263C}"/>
  <bookViews>
    <workbookView xWindow="1180" yWindow="1500" windowWidth="27240" windowHeight="15940" xr2:uid="{CF363F11-1DB8-D647-8AF9-F7B75A172F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N7" i="1"/>
  <c r="M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K7" i="1"/>
  <c r="J7" i="1"/>
  <c r="G16" i="1"/>
  <c r="H16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H7" i="1"/>
  <c r="G7" i="1"/>
  <c r="C7" i="1"/>
  <c r="C8" i="1"/>
  <c r="C9" i="1"/>
  <c r="C10" i="1"/>
  <c r="C11" i="1"/>
  <c r="C12" i="1"/>
  <c r="C13" i="1"/>
  <c r="C14" i="1"/>
  <c r="C15" i="1"/>
  <c r="C16" i="1"/>
  <c r="F8" i="1"/>
  <c r="F9" i="1"/>
  <c r="F10" i="1"/>
  <c r="F11" i="1"/>
  <c r="F12" i="1"/>
  <c r="F13" i="1"/>
  <c r="F14" i="1"/>
  <c r="F15" i="1"/>
  <c r="F16" i="1"/>
  <c r="F7" i="1"/>
  <c r="E8" i="1"/>
  <c r="E9" i="1"/>
  <c r="E10" i="1"/>
  <c r="E11" i="1"/>
  <c r="E12" i="1"/>
  <c r="E13" i="1"/>
  <c r="E14" i="1"/>
  <c r="E15" i="1"/>
  <c r="E16" i="1"/>
  <c r="E7" i="1"/>
  <c r="D8" i="1"/>
  <c r="D9" i="1"/>
  <c r="D10" i="1"/>
  <c r="D11" i="1"/>
  <c r="D12" i="1"/>
  <c r="D13" i="1"/>
  <c r="D14" i="1"/>
  <c r="D15" i="1"/>
  <c r="D16" i="1"/>
  <c r="D7" i="1"/>
</calcChain>
</file>

<file path=xl/sharedStrings.xml><?xml version="1.0" encoding="utf-8"?>
<sst xmlns="http://schemas.openxmlformats.org/spreadsheetml/2006/main" count="16" uniqueCount="16">
  <si>
    <t>Refraction of Light</t>
  </si>
  <si>
    <t>Angle of incidence</t>
  </si>
  <si>
    <t>Thetai/thetar</t>
  </si>
  <si>
    <t>Cosi/cosr</t>
  </si>
  <si>
    <t>sini/sinr</t>
  </si>
  <si>
    <t>tani/tanr</t>
  </si>
  <si>
    <t>sini</t>
  </si>
  <si>
    <t>sinr</t>
  </si>
  <si>
    <t>Cosi</t>
  </si>
  <si>
    <t>Cosr</t>
  </si>
  <si>
    <t>tani</t>
  </si>
  <si>
    <t>tanr</t>
  </si>
  <si>
    <t>* Enter your angle of incidence and angle of refraction in the yellow cells</t>
  </si>
  <si>
    <t>Hobson Lightbox - Rectangular Perspex Prism</t>
  </si>
  <si>
    <t>* IMPORTANT - do not alter or delete any of the orange cells.</t>
  </si>
  <si>
    <t>Angle of refraction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</si>
</sst>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rgb="FFFF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3" fillId="0" borderId="0" xfId="0" applyFont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SINi vs SINr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sinr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Sheet1!$G$7:$G$16</c:f>
              <c:numCache>
                <c:formatCode>General</c:formatCode>
                <c:ptCount val="10"/>
                <c:pt idx="0">
                  <c:v>0.25881904510252074</c:v>
                </c:pt>
                <c:pt idx="1">
                  <c:v>0.34202014332566871</c:v>
                </c:pt>
                <c:pt idx="2">
                  <c:v>0.42261826174069944</c:v>
                </c:pt>
                <c:pt idx="3">
                  <c:v>0.49999999999999994</c:v>
                </c:pt>
                <c:pt idx="4">
                  <c:v>0.57357643635104605</c:v>
                </c:pt>
                <c:pt idx="5">
                  <c:v>0.64278760968653925</c:v>
                </c:pt>
                <c:pt idx="6">
                  <c:v>0.70710678118654746</c:v>
                </c:pt>
                <c:pt idx="7">
                  <c:v>0.76604444311897801</c:v>
                </c:pt>
                <c:pt idx="8">
                  <c:v>0.8191520442889918</c:v>
                </c:pt>
                <c:pt idx="9">
                  <c:v>0.8660254037844386</c:v>
                </c:pt>
              </c:numCache>
            </c:numRef>
          </c:xVal>
          <c:yVal>
            <c:numRef>
              <c:f>Sheet1!$H$7:$H$16</c:f>
              <c:numCache>
                <c:formatCode>General</c:formatCode>
                <c:ptCount val="10"/>
                <c:pt idx="0">
                  <c:v>0.17364817766693033</c:v>
                </c:pt>
                <c:pt idx="1">
                  <c:v>0.224951054343865</c:v>
                </c:pt>
                <c:pt idx="2">
                  <c:v>0.25881904510252074</c:v>
                </c:pt>
                <c:pt idx="3">
                  <c:v>0.32556815445715664</c:v>
                </c:pt>
                <c:pt idx="4">
                  <c:v>0.37460659341591201</c:v>
                </c:pt>
                <c:pt idx="5">
                  <c:v>0.43837114678907746</c:v>
                </c:pt>
                <c:pt idx="6">
                  <c:v>0.48480962024633706</c:v>
                </c:pt>
                <c:pt idx="7">
                  <c:v>0.5299192642332049</c:v>
                </c:pt>
                <c:pt idx="8">
                  <c:v>0.57357643635104605</c:v>
                </c:pt>
                <c:pt idx="9">
                  <c:v>0.60181502315204827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1-6F4A-8797-CD17DDDED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306480"/>
        <c:axId val="1719133904"/>
      </c:scatterChart>
      <c:valAx>
        <c:axId val="171930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33904"/>
        <c:crosses val="autoZero"/>
        <c:crossBetween val="midCat"/>
      </c:valAx>
      <c:valAx>
        <c:axId val="17191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0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 vs COSr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Cosr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Sheet1!$J$7:$J$16</c:f>
              <c:numCache>
                <c:formatCode>General</c:formatCode>
                <c:ptCount val="10"/>
                <c:pt idx="0">
                  <c:v>0.96592582628906831</c:v>
                </c:pt>
                <c:pt idx="1">
                  <c:v>0.93969262078590843</c:v>
                </c:pt>
                <c:pt idx="2">
                  <c:v>0.90630778703664994</c:v>
                </c:pt>
                <c:pt idx="3">
                  <c:v>0.86602540378443871</c:v>
                </c:pt>
                <c:pt idx="4">
                  <c:v>0.8191520442889918</c:v>
                </c:pt>
                <c:pt idx="5">
                  <c:v>0.76604444311897801</c:v>
                </c:pt>
                <c:pt idx="6">
                  <c:v>0.70710678118654757</c:v>
                </c:pt>
                <c:pt idx="7">
                  <c:v>0.64278760968653936</c:v>
                </c:pt>
                <c:pt idx="8">
                  <c:v>0.57357643635104605</c:v>
                </c:pt>
                <c:pt idx="9">
                  <c:v>0.50000000000000011</c:v>
                </c:pt>
              </c:numCache>
            </c:numRef>
          </c:xVal>
          <c:yVal>
            <c:numRef>
              <c:f>Sheet1!$K$7:$K$16</c:f>
              <c:numCache>
                <c:formatCode>General</c:formatCode>
                <c:ptCount val="10"/>
                <c:pt idx="0">
                  <c:v>0.98480775301220802</c:v>
                </c:pt>
                <c:pt idx="1">
                  <c:v>0.97437006478523525</c:v>
                </c:pt>
                <c:pt idx="2">
                  <c:v>0.96592582628906831</c:v>
                </c:pt>
                <c:pt idx="3">
                  <c:v>0.94551857559931685</c:v>
                </c:pt>
                <c:pt idx="4">
                  <c:v>0.92718385456678742</c:v>
                </c:pt>
                <c:pt idx="5">
                  <c:v>0.89879404629916704</c:v>
                </c:pt>
                <c:pt idx="6">
                  <c:v>0.87461970713939574</c:v>
                </c:pt>
                <c:pt idx="7">
                  <c:v>0.84804809615642596</c:v>
                </c:pt>
                <c:pt idx="8">
                  <c:v>0.8191520442889918</c:v>
                </c:pt>
                <c:pt idx="9">
                  <c:v>0.79863551004729283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5-BC42-BC35-283B1DB6C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66079"/>
        <c:axId val="94491327"/>
      </c:scatterChart>
      <c:valAx>
        <c:axId val="8596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1327"/>
        <c:crosses val="autoZero"/>
        <c:crossBetween val="midCat"/>
      </c:valAx>
      <c:valAx>
        <c:axId val="944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6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TANi vs</a:t>
            </a:r>
            <a:r>
              <a:rPr lang="en-US" baseline="0"/>
              <a:t> TANr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Sheet1!$N$6</c:f>
              <c:strCache>
                <c:ptCount val="1"/>
                <c:pt idx="0">
                  <c:v>tanr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6784256367395417"/>
                  <c:y val="-1.64037398619437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Sheet1!$M$7:$M$16</c:f>
              <c:numCache>
                <c:formatCode>General</c:formatCode>
                <c:ptCount val="10"/>
                <c:pt idx="0">
                  <c:v>0.2679491924311227</c:v>
                </c:pt>
                <c:pt idx="1">
                  <c:v>0.36397023426620234</c:v>
                </c:pt>
                <c:pt idx="2">
                  <c:v>0.46630765815499864</c:v>
                </c:pt>
                <c:pt idx="3">
                  <c:v>0.57735026918962562</c:v>
                </c:pt>
                <c:pt idx="4">
                  <c:v>0.70020753820970971</c:v>
                </c:pt>
                <c:pt idx="5">
                  <c:v>0.83909963117727993</c:v>
                </c:pt>
                <c:pt idx="6">
                  <c:v>0.99999999999999989</c:v>
                </c:pt>
                <c:pt idx="7">
                  <c:v>1.1917535925942098</c:v>
                </c:pt>
                <c:pt idx="8">
                  <c:v>1.4281480067421144</c:v>
                </c:pt>
                <c:pt idx="9">
                  <c:v>1.7320508075688767</c:v>
                </c:pt>
              </c:numCache>
            </c:numRef>
          </c:xVal>
          <c:yVal>
            <c:numRef>
              <c:f>Sheet1!$N$7:$N$16</c:f>
              <c:numCache>
                <c:formatCode>General</c:formatCode>
                <c:ptCount val="10"/>
                <c:pt idx="0">
                  <c:v>0.17632698070846498</c:v>
                </c:pt>
                <c:pt idx="1">
                  <c:v>0.23086819112556312</c:v>
                </c:pt>
                <c:pt idx="2">
                  <c:v>0.2679491924311227</c:v>
                </c:pt>
                <c:pt idx="3">
                  <c:v>0.34432761328966521</c:v>
                </c:pt>
                <c:pt idx="4">
                  <c:v>0.40402622583515679</c:v>
                </c:pt>
                <c:pt idx="5">
                  <c:v>0.48773258856586144</c:v>
                </c:pt>
                <c:pt idx="6">
                  <c:v>0.55430905145276899</c:v>
                </c:pt>
                <c:pt idx="7">
                  <c:v>0.62486935190932746</c:v>
                </c:pt>
                <c:pt idx="8">
                  <c:v>0.70020753820970971</c:v>
                </c:pt>
                <c:pt idx="9">
                  <c:v>0.75355405010279419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5-2248-AB2A-E2154F9BD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706784"/>
        <c:axId val="1714708432"/>
      </c:scatterChart>
      <c:valAx>
        <c:axId val="171470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708432"/>
        <c:crosses val="autoZero"/>
        <c:crossBetween val="midCat"/>
      </c:valAx>
      <c:valAx>
        <c:axId val="17147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70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Angle i</a:t>
            </a:r>
            <a:r>
              <a:rPr lang="en-GB" baseline="0"/>
              <a:t> vs angle 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Angle of refraction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26711484490083"/>
                  <c:y val="3.24999999999999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Sheet1!$A$7:$A$16</c:f>
              <c:numCache>
                <c:formatCode>General</c:formatCode>
                <c:ptCount val="10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</c:numCache>
            </c:numRef>
          </c:xVal>
          <c:yVal>
            <c:numRef>
              <c:f>Sheet1!$B$7:$B$16</c:f>
              <c:numCache>
                <c:formatCode>General</c:formatCode>
                <c:ptCount val="10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22</c:v>
                </c:pt>
                <c:pt idx="5">
                  <c:v>26</c:v>
                </c:pt>
                <c:pt idx="6">
                  <c:v>29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A-A340-8E11-FF34F42F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06703"/>
        <c:axId val="1732189696"/>
      </c:scatterChart>
      <c:valAx>
        <c:axId val="9910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189696"/>
        <c:crosses val="autoZero"/>
        <c:crossBetween val="midCat"/>
      </c:valAx>
      <c:valAx>
        <c:axId val="17321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35</xdr:row>
      <xdr:rowOff>101598</xdr:rowOff>
    </xdr:from>
    <xdr:to>
      <xdr:col>7</xdr:col>
      <xdr:colOff>609600</xdr:colOff>
      <xdr:row>52</xdr:row>
      <xdr:rowOff>169333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0015B2-B400-A05A-DA00-6FA9A2D5D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795866</xdr:colOff>
      <xdr:row>17</xdr:row>
      <xdr:rowOff>135465</xdr:rowOff>
    </xdr:from>
    <xdr:to>
      <xdr:col>15</xdr:col>
      <xdr:colOff>203200</xdr:colOff>
      <xdr:row>34</xdr:row>
      <xdr:rowOff>186266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2032EF-B325-5FE8-5017-FD42D242E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795867</xdr:colOff>
      <xdr:row>35</xdr:row>
      <xdr:rowOff>135465</xdr:rowOff>
    </xdr:from>
    <xdr:to>
      <xdr:col>13</xdr:col>
      <xdr:colOff>389467</xdr:colOff>
      <xdr:row>51</xdr:row>
      <xdr:rowOff>50799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9500B9-B9CB-8BEF-C4E2-38A833175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228599</xdr:colOff>
      <xdr:row>17</xdr:row>
      <xdr:rowOff>16933</xdr:rowOff>
    </xdr:from>
    <xdr:to>
      <xdr:col>7</xdr:col>
      <xdr:colOff>541866</xdr:colOff>
      <xdr:row>34</xdr:row>
      <xdr:rowOff>118533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D5B728-9AFD-B410-0B38-678577EC2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AFF8-94AC-4C44-9357-19C29C98FA20}">
  <dimension ref="A1:N16"/>
  <sheetViews>
    <sheetView tabSelected="1" topLeftCell="A15" zoomScaleNormal="75" workbookViewId="0">
      <selection activeCell="O42" sqref="O42"/>
    </sheetView>
  </sheetViews>
  <sheetFormatPr baseColWidth="10" defaultRowHeight="16" x14ac:dyDescent="0.2"/>
  <cols>
    <col min="1" max="1" width="17.5" customWidth="1"/>
    <col min="2" max="2" width="16.83203125" bestFit="1" customWidth="1"/>
  </cols>
  <sheetData>
    <row r="1" spans="1:14" ht="29" x14ac:dyDescent="0.35">
      <c r="A1" s="2" t="s">
        <v>0</v>
      </c>
    </row>
    <row r="2" spans="1:14" x14ac:dyDescent="0.2">
      <c r="A2" t="s">
        <v>13</v>
      </c>
    </row>
    <row r="4" spans="1:14" x14ac:dyDescent="0.2">
      <c r="A4" t="s">
        <v>12</v>
      </c>
    </row>
    <row r="5" spans="1:14" x14ac:dyDescent="0.2">
      <c r="A5" s="5" t="s">
        <v>14</v>
      </c>
    </row>
    <row r="6" spans="1:14" s="1" customFormat="1" ht="17" customHeight="1" x14ac:dyDescent="0.2">
      <c r="A6" s="3" t="s">
        <v>1</v>
      </c>
      <c r="B6" s="3" t="s">
        <v>15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7</v>
      </c>
      <c r="I6" s="6"/>
      <c r="J6" s="6" t="s">
        <v>8</v>
      </c>
      <c r="K6" s="6" t="s">
        <v>9</v>
      </c>
      <c r="L6" s="6"/>
      <c r="M6" s="6" t="s">
        <v>10</v>
      </c>
      <c r="N6" s="6" t="s">
        <v>11</v>
      </c>
    </row>
    <row r="7" spans="1:14" x14ac:dyDescent="0.2">
      <c r="A7" s="4">
        <v>15</v>
      </c>
      <c r="B7" s="4">
        <v>10</v>
      </c>
      <c r="C7" s="7">
        <f>A7/B7</f>
        <v>1.5</v>
      </c>
      <c r="D7" s="7">
        <f>COS(A7*PI()/180)/COS(B7*PI()/180)</f>
        <v>0.98082678912164734</v>
      </c>
      <c r="E7" s="7">
        <f>SIN(A7*PI()/180)/SIN(B7*PI()/180)</f>
        <v>1.4904794774118173</v>
      </c>
      <c r="F7" s="7">
        <f>TAN(A7*PI()/180)/TAN(B7*PI()/180)</f>
        <v>1.5196153836158732</v>
      </c>
      <c r="G7" s="7">
        <f t="shared" ref="G7:G16" si="0">SIN(A7*PI()/180)</f>
        <v>0.25881904510252074</v>
      </c>
      <c r="H7" s="7">
        <f t="shared" ref="H7:H16" si="1">SIN(B7*PI()/180)</f>
        <v>0.17364817766693033</v>
      </c>
      <c r="I7" s="7"/>
      <c r="J7" s="7">
        <f t="shared" ref="J7:J16" si="2">COS(A7*PI()/180)</f>
        <v>0.96592582628906831</v>
      </c>
      <c r="K7" s="7">
        <f t="shared" ref="K7:K16" si="3">COS(B7*PI()/180)</f>
        <v>0.98480775301220802</v>
      </c>
      <c r="L7" s="7"/>
      <c r="M7" s="7">
        <f t="shared" ref="M7:M16" si="4">TAN(A7*PI()/180)</f>
        <v>0.2679491924311227</v>
      </c>
      <c r="N7" s="7">
        <f t="shared" ref="N7:N16" si="5">TAN(B7*PI()/180)</f>
        <v>0.17632698070846498</v>
      </c>
    </row>
    <row r="8" spans="1:14" x14ac:dyDescent="0.2">
      <c r="A8" s="4">
        <v>20</v>
      </c>
      <c r="B8" s="4">
        <v>13</v>
      </c>
      <c r="C8" s="7">
        <f t="shared" ref="C8:C16" si="6">A8/B8</f>
        <v>1.5384615384615385</v>
      </c>
      <c r="D8" s="7">
        <f t="shared" ref="D8:D16" si="7">COS(A8*PI()/180)/COS(B8*PI()/180)</f>
        <v>0.96441039677571561</v>
      </c>
      <c r="E8" s="7">
        <f t="shared" ref="E8:E16" si="8">SIN(A8*PI()/180)/SIN(B8*PI()/180)</f>
        <v>1.5204202724155691</v>
      </c>
      <c r="F8" s="7">
        <f t="shared" ref="F8:F16" si="9">TAN(A8*PI()/180)/TAN(B8*PI()/180)</f>
        <v>1.5765282886816077</v>
      </c>
      <c r="G8" s="7">
        <f t="shared" si="0"/>
        <v>0.34202014332566871</v>
      </c>
      <c r="H8" s="7">
        <f t="shared" si="1"/>
        <v>0.224951054343865</v>
      </c>
      <c r="I8" s="7"/>
      <c r="J8" s="7">
        <f t="shared" si="2"/>
        <v>0.93969262078590843</v>
      </c>
      <c r="K8" s="7">
        <f t="shared" si="3"/>
        <v>0.97437006478523525</v>
      </c>
      <c r="L8" s="7"/>
      <c r="M8" s="7">
        <f t="shared" si="4"/>
        <v>0.36397023426620234</v>
      </c>
      <c r="N8" s="7">
        <f t="shared" si="5"/>
        <v>0.23086819112556312</v>
      </c>
    </row>
    <row r="9" spans="1:14" x14ac:dyDescent="0.2">
      <c r="A9" s="4">
        <v>25</v>
      </c>
      <c r="B9" s="4">
        <v>15</v>
      </c>
      <c r="C9" s="7">
        <f t="shared" si="6"/>
        <v>1.6666666666666667</v>
      </c>
      <c r="D9" s="7">
        <f t="shared" si="7"/>
        <v>0.9382788640392179</v>
      </c>
      <c r="E9" s="7">
        <f t="shared" si="8"/>
        <v>1.6328715747069396</v>
      </c>
      <c r="F9" s="7">
        <f t="shared" si="9"/>
        <v>1.7402838721929148</v>
      </c>
      <c r="G9" s="7">
        <f t="shared" si="0"/>
        <v>0.42261826174069944</v>
      </c>
      <c r="H9" s="7">
        <f t="shared" si="1"/>
        <v>0.25881904510252074</v>
      </c>
      <c r="I9" s="7"/>
      <c r="J9" s="7">
        <f t="shared" si="2"/>
        <v>0.90630778703664994</v>
      </c>
      <c r="K9" s="7">
        <f t="shared" si="3"/>
        <v>0.96592582628906831</v>
      </c>
      <c r="L9" s="7"/>
      <c r="M9" s="7">
        <f t="shared" si="4"/>
        <v>0.46630765815499864</v>
      </c>
      <c r="N9" s="7">
        <f t="shared" si="5"/>
        <v>0.2679491924311227</v>
      </c>
    </row>
    <row r="10" spans="1:14" x14ac:dyDescent="0.2">
      <c r="A10" s="4">
        <v>30</v>
      </c>
      <c r="B10" s="4">
        <v>19</v>
      </c>
      <c r="C10" s="7">
        <f t="shared" si="6"/>
        <v>1.5789473684210527</v>
      </c>
      <c r="D10" s="7">
        <f t="shared" si="7"/>
        <v>0.91592637747545957</v>
      </c>
      <c r="E10" s="7">
        <f t="shared" si="8"/>
        <v>1.5357767433786211</v>
      </c>
      <c r="F10" s="7">
        <f t="shared" si="9"/>
        <v>1.6767469320095754</v>
      </c>
      <c r="G10" s="7">
        <f t="shared" si="0"/>
        <v>0.49999999999999994</v>
      </c>
      <c r="H10" s="7">
        <f t="shared" si="1"/>
        <v>0.32556815445715664</v>
      </c>
      <c r="I10" s="7"/>
      <c r="J10" s="7">
        <f t="shared" si="2"/>
        <v>0.86602540378443871</v>
      </c>
      <c r="K10" s="7">
        <f t="shared" si="3"/>
        <v>0.94551857559931685</v>
      </c>
      <c r="L10" s="7"/>
      <c r="M10" s="7">
        <f t="shared" si="4"/>
        <v>0.57735026918962562</v>
      </c>
      <c r="N10" s="7">
        <f t="shared" si="5"/>
        <v>0.34432761328966521</v>
      </c>
    </row>
    <row r="11" spans="1:14" x14ac:dyDescent="0.2">
      <c r="A11" s="4">
        <v>35</v>
      </c>
      <c r="B11" s="4">
        <v>22</v>
      </c>
      <c r="C11" s="7">
        <f t="shared" si="6"/>
        <v>1.5909090909090908</v>
      </c>
      <c r="D11" s="7">
        <f t="shared" si="7"/>
        <v>0.88348393930104419</v>
      </c>
      <c r="E11" s="7">
        <f t="shared" si="8"/>
        <v>1.5311434620538702</v>
      </c>
      <c r="F11" s="7">
        <f t="shared" si="9"/>
        <v>1.7330744724858411</v>
      </c>
      <c r="G11" s="7">
        <f t="shared" si="0"/>
        <v>0.57357643635104605</v>
      </c>
      <c r="H11" s="7">
        <f t="shared" si="1"/>
        <v>0.37460659341591201</v>
      </c>
      <c r="I11" s="7"/>
      <c r="J11" s="7">
        <f t="shared" si="2"/>
        <v>0.8191520442889918</v>
      </c>
      <c r="K11" s="7">
        <f t="shared" si="3"/>
        <v>0.92718385456678742</v>
      </c>
      <c r="L11" s="7"/>
      <c r="M11" s="7">
        <f t="shared" si="4"/>
        <v>0.70020753820970971</v>
      </c>
      <c r="N11" s="7">
        <f t="shared" si="5"/>
        <v>0.40402622583515679</v>
      </c>
    </row>
    <row r="12" spans="1:14" x14ac:dyDescent="0.2">
      <c r="A12" s="4">
        <v>40</v>
      </c>
      <c r="B12" s="4">
        <v>26</v>
      </c>
      <c r="C12" s="7">
        <f t="shared" si="6"/>
        <v>1.5384615384615385</v>
      </c>
      <c r="D12" s="7">
        <f t="shared" si="7"/>
        <v>0.85230253390441035</v>
      </c>
      <c r="E12" s="7">
        <f t="shared" si="8"/>
        <v>1.4663091181861403</v>
      </c>
      <c r="F12" s="7">
        <f t="shared" si="9"/>
        <v>1.7204091972705475</v>
      </c>
      <c r="G12" s="7">
        <f t="shared" si="0"/>
        <v>0.64278760968653925</v>
      </c>
      <c r="H12" s="7">
        <f t="shared" si="1"/>
        <v>0.43837114678907746</v>
      </c>
      <c r="I12" s="7"/>
      <c r="J12" s="7">
        <f t="shared" si="2"/>
        <v>0.76604444311897801</v>
      </c>
      <c r="K12" s="7">
        <f t="shared" si="3"/>
        <v>0.89879404629916704</v>
      </c>
      <c r="L12" s="7"/>
      <c r="M12" s="7">
        <f t="shared" si="4"/>
        <v>0.83909963117727993</v>
      </c>
      <c r="N12" s="7">
        <f t="shared" si="5"/>
        <v>0.48773258856586144</v>
      </c>
    </row>
    <row r="13" spans="1:14" x14ac:dyDescent="0.2">
      <c r="A13" s="4">
        <v>45</v>
      </c>
      <c r="B13" s="4">
        <v>29</v>
      </c>
      <c r="C13" s="7">
        <f t="shared" si="6"/>
        <v>1.5517241379310345</v>
      </c>
      <c r="D13" s="7">
        <f t="shared" si="7"/>
        <v>0.80847341469044876</v>
      </c>
      <c r="E13" s="7">
        <f t="shared" si="8"/>
        <v>1.4585246489689268</v>
      </c>
      <c r="F13" s="7">
        <f t="shared" si="9"/>
        <v>1.8040477552714236</v>
      </c>
      <c r="G13" s="7">
        <f t="shared" si="0"/>
        <v>0.70710678118654746</v>
      </c>
      <c r="H13" s="7">
        <f t="shared" si="1"/>
        <v>0.48480962024633706</v>
      </c>
      <c r="I13" s="7"/>
      <c r="J13" s="7">
        <f t="shared" si="2"/>
        <v>0.70710678118654757</v>
      </c>
      <c r="K13" s="7">
        <f t="shared" si="3"/>
        <v>0.87461970713939574</v>
      </c>
      <c r="L13" s="7"/>
      <c r="M13" s="7">
        <f t="shared" si="4"/>
        <v>0.99999999999999989</v>
      </c>
      <c r="N13" s="7">
        <f t="shared" si="5"/>
        <v>0.55430905145276899</v>
      </c>
    </row>
    <row r="14" spans="1:14" x14ac:dyDescent="0.2">
      <c r="A14" s="4">
        <v>50</v>
      </c>
      <c r="B14" s="4">
        <v>32</v>
      </c>
      <c r="C14" s="7">
        <f t="shared" si="6"/>
        <v>1.5625</v>
      </c>
      <c r="D14" s="7">
        <f t="shared" si="7"/>
        <v>0.75796126729111191</v>
      </c>
      <c r="E14" s="7">
        <f t="shared" si="8"/>
        <v>1.4455870824538661</v>
      </c>
      <c r="F14" s="7">
        <f t="shared" si="9"/>
        <v>1.9072044243372346</v>
      </c>
      <c r="G14" s="7">
        <f t="shared" si="0"/>
        <v>0.76604444311897801</v>
      </c>
      <c r="H14" s="7">
        <f t="shared" si="1"/>
        <v>0.5299192642332049</v>
      </c>
      <c r="I14" s="7"/>
      <c r="J14" s="7">
        <f t="shared" si="2"/>
        <v>0.64278760968653936</v>
      </c>
      <c r="K14" s="7">
        <f t="shared" si="3"/>
        <v>0.84804809615642596</v>
      </c>
      <c r="L14" s="7"/>
      <c r="M14" s="7">
        <f t="shared" si="4"/>
        <v>1.1917535925942098</v>
      </c>
      <c r="N14" s="7">
        <f t="shared" si="5"/>
        <v>0.62486935190932746</v>
      </c>
    </row>
    <row r="15" spans="1:14" x14ac:dyDescent="0.2">
      <c r="A15" s="4">
        <v>55</v>
      </c>
      <c r="B15" s="4">
        <v>35</v>
      </c>
      <c r="C15" s="7">
        <f t="shared" si="6"/>
        <v>1.5714285714285714</v>
      </c>
      <c r="D15" s="7">
        <f t="shared" si="7"/>
        <v>0.70020753820970971</v>
      </c>
      <c r="E15" s="7">
        <f t="shared" si="8"/>
        <v>1.4281480067421146</v>
      </c>
      <c r="F15" s="7">
        <f t="shared" si="9"/>
        <v>2.0396067291614748</v>
      </c>
      <c r="G15" s="7">
        <f t="shared" si="0"/>
        <v>0.8191520442889918</v>
      </c>
      <c r="H15" s="7">
        <f t="shared" si="1"/>
        <v>0.57357643635104605</v>
      </c>
      <c r="I15" s="7"/>
      <c r="J15" s="7">
        <f t="shared" si="2"/>
        <v>0.57357643635104605</v>
      </c>
      <c r="K15" s="7">
        <f t="shared" si="3"/>
        <v>0.8191520442889918</v>
      </c>
      <c r="L15" s="7"/>
      <c r="M15" s="7">
        <f t="shared" si="4"/>
        <v>1.4281480067421144</v>
      </c>
      <c r="N15" s="7">
        <f t="shared" si="5"/>
        <v>0.70020753820970971</v>
      </c>
    </row>
    <row r="16" spans="1:14" x14ac:dyDescent="0.2">
      <c r="A16" s="4">
        <v>60</v>
      </c>
      <c r="B16" s="4">
        <v>37</v>
      </c>
      <c r="C16" s="7">
        <f t="shared" si="6"/>
        <v>1.6216216216216217</v>
      </c>
      <c r="D16" s="7">
        <f t="shared" si="7"/>
        <v>0.62606782907811298</v>
      </c>
      <c r="E16" s="7">
        <f t="shared" si="8"/>
        <v>1.43902257416003</v>
      </c>
      <c r="F16" s="7">
        <f t="shared" si="9"/>
        <v>2.298509054967727</v>
      </c>
      <c r="G16" s="7">
        <f t="shared" si="0"/>
        <v>0.8660254037844386</v>
      </c>
      <c r="H16" s="7">
        <f t="shared" si="1"/>
        <v>0.60181502315204827</v>
      </c>
      <c r="I16" s="7"/>
      <c r="J16" s="7">
        <f t="shared" si="2"/>
        <v>0.50000000000000011</v>
      </c>
      <c r="K16" s="7">
        <f t="shared" si="3"/>
        <v>0.79863551004729283</v>
      </c>
      <c r="L16" s="7"/>
      <c r="M16" s="7">
        <f t="shared" si="4"/>
        <v>1.7320508075688767</v>
      </c>
      <c r="N16" s="7">
        <f t="shared" si="5"/>
        <v>0.75355405010279419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Garv Shah</cp:lastModifiedBy>
  <dcterms:created xsi:type="dcterms:W3CDTF">2023-02-07T02:42:44Z</dcterms:created>
  <dcterms:modified xsi:type="dcterms:W3CDTF">2023-02-13T04:08:10Z</dcterms:modified>
</cp:coreProperties>
</file>