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15" windowWidth="23835" windowHeight="12015" tabRatio="170"/>
  </bookViews>
  <sheets>
    <sheet name="Sheet1 (2)" sheetId="4" r:id="rId1"/>
  </sheets>
  <definedNames>
    <definedName name="BOM_Base" localSheetId="0">'Sheet1 (2)'!$A$2:$G$37</definedName>
    <definedName name="HP03S_HIH6130" localSheetId="0">'Sheet1 (2)'!$A$81:$G$94</definedName>
    <definedName name="MRF24_Module" localSheetId="0">'Sheet1 (2)'!$A$42:$G$48</definedName>
    <definedName name="VPower_feed" localSheetId="0">'Sheet1 (2)'!$A$53:$G$56</definedName>
    <definedName name="Wind_enc" localSheetId="0">'Sheet1 (2)'!$A$66:$G$70</definedName>
    <definedName name="Wind_Tree_connect" localSheetId="0">'Sheet1 (2)'!$A$61:$G$62</definedName>
  </definedNames>
  <calcPr calcId="125725"/>
</workbook>
</file>

<file path=xl/calcChain.xml><?xml version="1.0" encoding="utf-8"?>
<calcChain xmlns="http://schemas.openxmlformats.org/spreadsheetml/2006/main">
  <c r="M20" i="4"/>
  <c r="L20"/>
  <c r="M130"/>
  <c r="M127"/>
  <c r="M126"/>
  <c r="M125"/>
  <c r="M124"/>
  <c r="M123"/>
  <c r="M122"/>
  <c r="L130"/>
  <c r="L127"/>
  <c r="L126"/>
  <c r="L125"/>
  <c r="L124"/>
  <c r="L123"/>
  <c r="L122"/>
  <c r="M101"/>
  <c r="M100"/>
  <c r="M99"/>
  <c r="M98"/>
  <c r="M97"/>
  <c r="M96"/>
  <c r="M95"/>
  <c r="M94"/>
  <c r="M90"/>
  <c r="M89"/>
  <c r="M88"/>
  <c r="M87"/>
  <c r="M86"/>
  <c r="M85"/>
  <c r="M84"/>
  <c r="M83"/>
  <c r="M128"/>
  <c r="M38"/>
  <c r="M37"/>
  <c r="M36"/>
  <c r="M35"/>
  <c r="M34"/>
  <c r="M33"/>
  <c r="M32"/>
  <c r="M31"/>
  <c r="M30"/>
  <c r="M29"/>
  <c r="M28"/>
  <c r="M27"/>
  <c r="M26"/>
  <c r="M25"/>
  <c r="M24"/>
  <c r="M23"/>
  <c r="M22"/>
  <c r="M21"/>
  <c r="M19"/>
  <c r="M18"/>
  <c r="M17"/>
  <c r="M16"/>
  <c r="M15"/>
  <c r="M14"/>
  <c r="M13"/>
  <c r="M12"/>
  <c r="M11"/>
  <c r="M10"/>
  <c r="M9"/>
  <c r="M8"/>
  <c r="M7"/>
  <c r="M6"/>
  <c r="M5"/>
  <c r="M4"/>
  <c r="L128"/>
  <c r="L38"/>
  <c r="L37"/>
  <c r="L36"/>
  <c r="L35"/>
  <c r="L34"/>
  <c r="L33"/>
  <c r="L32"/>
  <c r="L31"/>
  <c r="L30"/>
  <c r="L29"/>
  <c r="L28"/>
  <c r="L27"/>
  <c r="L26"/>
  <c r="L25"/>
  <c r="L24"/>
  <c r="L23"/>
  <c r="L22"/>
  <c r="L21"/>
  <c r="L19"/>
  <c r="L18"/>
  <c r="L17"/>
  <c r="L16"/>
  <c r="L15"/>
  <c r="L14"/>
  <c r="L13"/>
  <c r="L12"/>
  <c r="L11"/>
  <c r="L10"/>
  <c r="L9"/>
  <c r="L8"/>
  <c r="L7"/>
  <c r="L6"/>
  <c r="L5"/>
  <c r="L4"/>
  <c r="M63"/>
  <c r="L63"/>
  <c r="L90"/>
  <c r="L89"/>
  <c r="L88"/>
  <c r="L87"/>
  <c r="L86"/>
  <c r="L85"/>
  <c r="L84"/>
  <c r="L83"/>
  <c r="M82"/>
  <c r="L82"/>
  <c r="K91" s="1"/>
  <c r="M121"/>
  <c r="M129"/>
  <c r="K130" s="1"/>
  <c r="M118"/>
  <c r="M117"/>
  <c r="M116"/>
  <c r="M115"/>
  <c r="M114"/>
  <c r="M113"/>
  <c r="M112"/>
  <c r="M111"/>
  <c r="M110"/>
  <c r="M109"/>
  <c r="M108"/>
  <c r="M107"/>
  <c r="M106"/>
  <c r="M105"/>
  <c r="M104"/>
  <c r="K118" s="1"/>
  <c r="L121"/>
  <c r="K131" s="1"/>
  <c r="L129"/>
  <c r="L118"/>
  <c r="L117"/>
  <c r="L116"/>
  <c r="L115"/>
  <c r="L114"/>
  <c r="L113"/>
  <c r="L112"/>
  <c r="L111"/>
  <c r="L110"/>
  <c r="L109"/>
  <c r="L108"/>
  <c r="L107"/>
  <c r="L106"/>
  <c r="L105"/>
  <c r="L104"/>
  <c r="K119" s="1"/>
  <c r="L99"/>
  <c r="L100"/>
  <c r="L98"/>
  <c r="L95"/>
  <c r="M77"/>
  <c r="L77"/>
  <c r="M54"/>
  <c r="L54"/>
  <c r="M57"/>
  <c r="L57"/>
  <c r="M49"/>
  <c r="L49"/>
  <c r="L101"/>
  <c r="M71"/>
  <c r="L71"/>
  <c r="M76"/>
  <c r="L76"/>
  <c r="M75"/>
  <c r="L75"/>
  <c r="L74"/>
  <c r="L93"/>
  <c r="M93"/>
  <c r="K101" s="1"/>
  <c r="L94"/>
  <c r="L96"/>
  <c r="L97"/>
  <c r="M78"/>
  <c r="L78"/>
  <c r="N3"/>
  <c r="N132" s="1"/>
  <c r="M74"/>
  <c r="K78" s="1"/>
  <c r="M70"/>
  <c r="M69"/>
  <c r="M68"/>
  <c r="M67"/>
  <c r="K71" s="1"/>
  <c r="M62"/>
  <c r="K63" s="1"/>
  <c r="M56"/>
  <c r="M55"/>
  <c r="M48"/>
  <c r="M47"/>
  <c r="M46"/>
  <c r="M45"/>
  <c r="M44"/>
  <c r="M43"/>
  <c r="K51" s="1"/>
  <c r="M3"/>
  <c r="L70"/>
  <c r="L69"/>
  <c r="L68"/>
  <c r="L67"/>
  <c r="K72" s="1"/>
  <c r="L62"/>
  <c r="K64" s="1"/>
  <c r="L56"/>
  <c r="L55"/>
  <c r="L48"/>
  <c r="L47"/>
  <c r="L46"/>
  <c r="L45"/>
  <c r="L44"/>
  <c r="L43"/>
  <c r="K52" s="1"/>
  <c r="L3"/>
  <c r="K40" s="1"/>
  <c r="K102" l="1"/>
  <c r="K59"/>
  <c r="K58"/>
  <c r="L132"/>
  <c r="M132"/>
  <c r="K79"/>
  <c r="K90"/>
  <c r="K39"/>
  <c r="M133" l="1"/>
  <c r="M134" s="1"/>
  <c r="L133"/>
  <c r="L134" s="1"/>
</calcChain>
</file>

<file path=xl/connections.xml><?xml version="1.0" encoding="utf-8"?>
<connections xmlns="http://schemas.openxmlformats.org/spreadsheetml/2006/main">
  <connection id="1" name="BOM_Base1" type="6" refreshedVersion="3" background="1" saveData="1">
    <textPr codePage="437" sourceFile="D:\Eagle5_project\Wifi_WX_Station\BOMStuff\BOM_Base.csv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2" name="HP03S_HIH61301" type="6" refreshedVersion="3" background="1" saveData="1">
    <textPr codePage="437" sourceFile="D:\Eagle5_project\Wifi_WX_Station\BOMStuff\HP03S_HIH6130.csv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3" name="MRF24_Module1" type="6" refreshedVersion="3" background="1" saveData="1">
    <textPr codePage="437" sourceFile="D:\Eagle5_project\Wifi_WX_Station\BOMStuff\MRF24_Module.csv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4" name="VPower_feed1" type="6" refreshedVersion="3" background="1" saveData="1">
    <textPr codePage="437" sourceFile="D:\Eagle5_project\Wifi_WX_Station\BOMStuff\VPower_feed.csv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5" name="Wind_enc1" type="6" refreshedVersion="3" background="1" saveData="1">
    <textPr codePage="437" sourceFile="D:\Eagle5_project\Wifi_WX_Station\BOMStuff\Wind_enc.csv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6" name="Wind_Tree_connect1" type="6" refreshedVersion="3" background="1" saveData="1">
    <textPr codePage="437" sourceFile="D:\Eagle5_project\Wifi_WX_Station\BOMStuff\Wind_Tree_connect.csv" semicolon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<sst xmlns="http://schemas.openxmlformats.org/spreadsheetml/2006/main" count="442" uniqueCount="288">
  <si>
    <t>Qty</t>
  </si>
  <si>
    <t>Value</t>
  </si>
  <si>
    <t>Package</t>
  </si>
  <si>
    <t>Parts</t>
  </si>
  <si>
    <t>Description</t>
  </si>
  <si>
    <t>JP1</t>
  </si>
  <si>
    <t>0.1uF</t>
  </si>
  <si>
    <t>C0805</t>
  </si>
  <si>
    <t>R0603</t>
  </si>
  <si>
    <t>R/2012-12R</t>
  </si>
  <si>
    <t>C7</t>
  </si>
  <si>
    <t>120o</t>
  </si>
  <si>
    <t>1uF</t>
  </si>
  <si>
    <t>2.2uF</t>
  </si>
  <si>
    <t>C9, C10</t>
  </si>
  <si>
    <t>22p</t>
  </si>
  <si>
    <t>C0603</t>
  </si>
  <si>
    <t>C14, C15</t>
  </si>
  <si>
    <t>25LC512</t>
  </si>
  <si>
    <t>U2</t>
  </si>
  <si>
    <t>DPACK</t>
  </si>
  <si>
    <t>IC1</t>
  </si>
  <si>
    <t>32Khz</t>
  </si>
  <si>
    <t>Q1</t>
  </si>
  <si>
    <t>CRYSTAL</t>
  </si>
  <si>
    <t>C3</t>
  </si>
  <si>
    <t>R5</t>
  </si>
  <si>
    <t>B140</t>
  </si>
  <si>
    <t>SMB</t>
  </si>
  <si>
    <t>D1</t>
  </si>
  <si>
    <t>Schottky Diode</t>
  </si>
  <si>
    <t>CP2104-GM</t>
  </si>
  <si>
    <t>QFN24_4X4</t>
  </si>
  <si>
    <t>U1</t>
  </si>
  <si>
    <t>ANA</t>
  </si>
  <si>
    <t>2X5FEMALE</t>
  </si>
  <si>
    <t>MINI-USB-32005-301</t>
  </si>
  <si>
    <t>32005-301</t>
  </si>
  <si>
    <t>USB</t>
  </si>
  <si>
    <t>MINI USB-B Conector</t>
  </si>
  <si>
    <t>PIC24FJ128GA008</t>
  </si>
  <si>
    <t>TQFP80-12X12</t>
  </si>
  <si>
    <t>U3</t>
  </si>
  <si>
    <t>RJ45-8VERT</t>
  </si>
  <si>
    <t>RJ45_VERT</t>
  </si>
  <si>
    <t>J1</t>
  </si>
  <si>
    <t>RJ45 Jack</t>
  </si>
  <si>
    <t>SWITCH-MOMENTARY-2SMD</t>
  </si>
  <si>
    <t>ambr</t>
  </si>
  <si>
    <t>CHIP-LED0603</t>
  </si>
  <si>
    <t>L4</t>
  </si>
  <si>
    <t>LED</t>
  </si>
  <si>
    <t>grn</t>
  </si>
  <si>
    <t>L2, L5</t>
  </si>
  <si>
    <t>red</t>
  </si>
  <si>
    <t>L1, L3</t>
  </si>
  <si>
    <t>C1, C2</t>
  </si>
  <si>
    <t>10K</t>
  </si>
  <si>
    <t>R2</t>
  </si>
  <si>
    <t>4.7K</t>
  </si>
  <si>
    <t>R1</t>
  </si>
  <si>
    <t>4.7uF</t>
  </si>
  <si>
    <t>M05X2</t>
  </si>
  <si>
    <t>2X5-RA-HEADER</t>
  </si>
  <si>
    <t>MRF24WB0MA</t>
  </si>
  <si>
    <t>MRF24W</t>
  </si>
  <si>
    <t>M1</t>
  </si>
  <si>
    <t>Mirochip/ZeroG  Wifi module</t>
  </si>
  <si>
    <t>J1, J2</t>
  </si>
  <si>
    <t>C0805K</t>
  </si>
  <si>
    <t>C1, C2, C5</t>
  </si>
  <si>
    <t>330uF/6.3V</t>
  </si>
  <si>
    <t>SMC_D</t>
  </si>
  <si>
    <t>C6</t>
  </si>
  <si>
    <t>6.8K</t>
  </si>
  <si>
    <t>M0805</t>
  </si>
  <si>
    <t>R6</t>
  </si>
  <si>
    <t>AS5030</t>
  </si>
  <si>
    <t>TSSOP16</t>
  </si>
  <si>
    <t>R3</t>
  </si>
  <si>
    <t>SOIC8</t>
  </si>
  <si>
    <t>PN_ DigiKey</t>
  </si>
  <si>
    <t>X1</t>
  </si>
  <si>
    <t>X10</t>
  </si>
  <si>
    <t xml:space="preserve"> AE10396-ND</t>
  </si>
  <si>
    <t>259-1468-ND</t>
  </si>
  <si>
    <t>FAN 12V/5V</t>
  </si>
  <si>
    <t xml:space="preserve"> 609-3410-ND</t>
  </si>
  <si>
    <t xml:space="preserve"> S7108-ND</t>
  </si>
  <si>
    <t>445-1273-1-ND</t>
  </si>
  <si>
    <t>478-1395-1-ND</t>
  </si>
  <si>
    <t>X100</t>
  </si>
  <si>
    <t>399-3696-1-ND</t>
  </si>
  <si>
    <t>330uF/6V</t>
  </si>
  <si>
    <t>490-5320-1-ND</t>
  </si>
  <si>
    <t>22uF/10V</t>
  </si>
  <si>
    <t>SMC_B</t>
  </si>
  <si>
    <t>493-2357-1-ND</t>
  </si>
  <si>
    <t xml:space="preserve"> 445-3459-1-ND</t>
  </si>
  <si>
    <t>311-120GRCT-ND</t>
  </si>
  <si>
    <t>311-1.0KGRCT-ND</t>
  </si>
  <si>
    <t>311-10.0KHRCT-ND</t>
  </si>
  <si>
    <t>311-4.70KHRCT-ND</t>
  </si>
  <si>
    <t>311-6.80KHRCT-ND</t>
  </si>
  <si>
    <t>311-14.0KHRCT-ND</t>
  </si>
  <si>
    <t>311-26.1KHRCT-ND</t>
  </si>
  <si>
    <t>26.1K</t>
  </si>
  <si>
    <t>25LC512-I/SN-ND</t>
  </si>
  <si>
    <t>641-1111-1-ND</t>
  </si>
  <si>
    <t>336-2008-5-ND</t>
  </si>
  <si>
    <t>ED2992CT-ND</t>
  </si>
  <si>
    <t xml:space="preserve"> MRF24WB0MB/RM-ND</t>
  </si>
  <si>
    <t>AS5030-ATSTCT-ND</t>
  </si>
  <si>
    <t>475-2512-1-ND</t>
  </si>
  <si>
    <t xml:space="preserve"> 475-1409-1-ND</t>
  </si>
  <si>
    <t>475-2558-1-ND</t>
  </si>
  <si>
    <t>P12955SCT-ND</t>
  </si>
  <si>
    <t>PIC24FJ256GA108</t>
  </si>
  <si>
    <t>PIC24FJ256GA108-I/PT-ND7.42</t>
  </si>
  <si>
    <t>Alt Vendor</t>
  </si>
  <si>
    <t>New: 23.10</t>
  </si>
  <si>
    <t>Mouser: 4.86</t>
  </si>
  <si>
    <t>Fut: 19.20</t>
  </si>
  <si>
    <t>Fut:4:30</t>
  </si>
  <si>
    <t>FUT: 5.84@1, 5.55@10</t>
  </si>
  <si>
    <t>FUT: 3.89@10</t>
  </si>
  <si>
    <t>FUT: 4.09@1</t>
  </si>
  <si>
    <t>497-1496-1-ND</t>
  </si>
  <si>
    <t>EEprom 512kbit</t>
  </si>
  <si>
    <t>1X05</t>
  </si>
  <si>
    <t>CONN HOUS 5POS .100 W/RAMP/RIB</t>
  </si>
  <si>
    <t>WM2003-ND</t>
  </si>
  <si>
    <t>CONN HOUS 3POS .100 W/RAMP/RIB</t>
  </si>
  <si>
    <t>WM2001-ND</t>
  </si>
  <si>
    <t xml:space="preserve">Solar Sensor </t>
  </si>
  <si>
    <t xml:space="preserve">OP-amp </t>
  </si>
  <si>
    <t>PCB</t>
  </si>
  <si>
    <t>Capacitor</t>
  </si>
  <si>
    <t>Resistor</t>
  </si>
  <si>
    <t>Cable</t>
  </si>
  <si>
    <t xml:space="preserve">TOTALS </t>
  </si>
  <si>
    <t xml:space="preserve"> </t>
  </si>
  <si>
    <t>Pol Capacitor</t>
  </si>
  <si>
    <t>IC</t>
  </si>
  <si>
    <t>Solar Cell</t>
  </si>
  <si>
    <t>USB /UART</t>
  </si>
  <si>
    <t>Switch</t>
  </si>
  <si>
    <t>MCU 128K</t>
  </si>
  <si>
    <t>CONN HEADER 3POS .100 VERT TIN</t>
  </si>
  <si>
    <t>WM4201-ND</t>
  </si>
  <si>
    <t>Baro/Hyg header</t>
  </si>
  <si>
    <t>WiFi Connector</t>
  </si>
  <si>
    <t>Male header 1x6</t>
  </si>
  <si>
    <t>Male header 1x10</t>
  </si>
  <si>
    <t>FAN 12V/5V, 92mmx92mm</t>
  </si>
  <si>
    <t>Item # 160835</t>
  </si>
  <si>
    <t xml:space="preserve">Severe Weather Post SLV COMP </t>
  </si>
  <si>
    <t>Severe Weather Kove Base</t>
  </si>
  <si>
    <t>Severe Weather Post Cap Bevel</t>
  </si>
  <si>
    <t xml:space="preserve">Item #100437 </t>
  </si>
  <si>
    <t>WM1114CT-ND</t>
  </si>
  <si>
    <t>Male Header 2x5</t>
  </si>
  <si>
    <t>Capacitor Polarized</t>
  </si>
  <si>
    <t>Crimp terminal  for Molex KK connector</t>
  </si>
  <si>
    <t>Molex KK series connector housing</t>
  </si>
  <si>
    <t>WM4203-ND</t>
  </si>
  <si>
    <t>S1, S2, Reset</t>
  </si>
  <si>
    <t>PIC24FJ128GA008-I/PT-ND5.2</t>
  </si>
  <si>
    <t>Wind Tree</t>
  </si>
  <si>
    <t>PVC screw coupling 3/4" male, gray,electrical</t>
  </si>
  <si>
    <t>PVC screw coupling 3/4" female , tall</t>
  </si>
  <si>
    <t>PVC coupling 1"</t>
  </si>
  <si>
    <t xml:space="preserve"> Bearing</t>
  </si>
  <si>
    <t>Axel, wind direction</t>
  </si>
  <si>
    <t>Axel Wind speed</t>
  </si>
  <si>
    <t>Anemometer</t>
  </si>
  <si>
    <t xml:space="preserve">Wind vane </t>
  </si>
  <si>
    <t>DAVIS VANTAGE VUE WIND CUPS 7342.178</t>
  </si>
  <si>
    <t>DAVIS WIND VANE 7904</t>
  </si>
  <si>
    <t>http://www.ambientweather.com/dain79wivafo.html</t>
  </si>
  <si>
    <t>http://www.ambientweather.com/da7342178.html</t>
  </si>
  <si>
    <t>Item #7067</t>
  </si>
  <si>
    <t>Lowes</t>
  </si>
  <si>
    <t xml:space="preserve"> feet , PVC pipe, Shedule 40</t>
  </si>
  <si>
    <t>O-ring 3/4"</t>
  </si>
  <si>
    <t>feet hookup wire 3 pol</t>
  </si>
  <si>
    <t>PVC Bearing Housing</t>
  </si>
  <si>
    <t>PVC T-junction 3/4"</t>
  </si>
  <si>
    <t>PVC reducer 1" to 3/4"</t>
  </si>
  <si>
    <t>ACE</t>
  </si>
  <si>
    <t>Lowes/Home Depot</t>
  </si>
  <si>
    <t>Wind speed rotor 8 pol</t>
  </si>
  <si>
    <t>Frys</t>
  </si>
  <si>
    <t>Male header 1x3</t>
  </si>
  <si>
    <t>C2, C3,C4,C5,C6,C8,C11,C13,C16,C18,C19,C20,C21</t>
  </si>
  <si>
    <t>399-4055-1-ND</t>
  </si>
  <si>
    <t>Capacitor, Polarized</t>
  </si>
  <si>
    <t>C1,C12</t>
  </si>
  <si>
    <t>R7,R8,R19,R20</t>
  </si>
  <si>
    <t>R16, R17</t>
  </si>
  <si>
    <t>1K</t>
  </si>
  <si>
    <t>14K</t>
  </si>
  <si>
    <t>R3,R4,R11,</t>
  </si>
  <si>
    <t>R1, R2,</t>
  </si>
  <si>
    <t>8.2K</t>
  </si>
  <si>
    <t>311-8.2KGRDKR-ND</t>
  </si>
  <si>
    <t>311-4.7KGRDKR-ND</t>
  </si>
  <si>
    <t>470O</t>
  </si>
  <si>
    <t>R18</t>
  </si>
  <si>
    <t>311-470GRCT-ND</t>
  </si>
  <si>
    <t>R9,R10,R21,R22</t>
  </si>
  <si>
    <t>300-8340-1-ND</t>
  </si>
  <si>
    <t>SMD-Can</t>
  </si>
  <si>
    <t>J5 /BaroHyg</t>
  </si>
  <si>
    <t>J6/ Wifi</t>
  </si>
  <si>
    <t>UART1, I2C1</t>
  </si>
  <si>
    <t>JPROG</t>
  </si>
  <si>
    <t>SV1,SV2,SV3</t>
  </si>
  <si>
    <t>609-3464-ND</t>
  </si>
  <si>
    <t>609-3279-ND</t>
  </si>
  <si>
    <t>609-3256-ND</t>
  </si>
  <si>
    <t>USB Powersupply 5V/1A USB-Mini-B</t>
  </si>
  <si>
    <t xml:space="preserve"> Inches hookup wire 5 pol</t>
  </si>
  <si>
    <t>LD29150DT33R</t>
  </si>
  <si>
    <t xml:space="preserve">  </t>
  </si>
  <si>
    <t>Molex KK 6373 header with lock</t>
  </si>
  <si>
    <t>Rain, Sun</t>
  </si>
  <si>
    <t>OSRAM_SHF9201</t>
  </si>
  <si>
    <t>Reflective opto interrupter</t>
  </si>
  <si>
    <t>OPTO1</t>
  </si>
  <si>
    <t>475-2658-1-ND</t>
  </si>
  <si>
    <t>T1</t>
  </si>
  <si>
    <t>MMBT3904</t>
  </si>
  <si>
    <t>Transistor NPN</t>
  </si>
  <si>
    <t>MMBT3904TPMSCT-ND</t>
  </si>
  <si>
    <t>R1,R2</t>
  </si>
  <si>
    <t>120O</t>
  </si>
  <si>
    <t>CPC1822</t>
  </si>
  <si>
    <t>CLA289-ND</t>
  </si>
  <si>
    <t>MAX4330</t>
  </si>
  <si>
    <t>SOIC-8</t>
  </si>
  <si>
    <t>SOT23-5</t>
  </si>
  <si>
    <t>MAX4330EUK+TCT-ND</t>
  </si>
  <si>
    <t xml:space="preserve"> 47K</t>
  </si>
  <si>
    <t>311-47.0KHRCT-ND</t>
  </si>
  <si>
    <t xml:space="preserve"> Inches hookup wire 3 pol</t>
  </si>
  <si>
    <t>Mounting bracket for base pcb</t>
  </si>
  <si>
    <t xml:space="preserve"> MCU 256K</t>
  </si>
  <si>
    <t>VOLTAGE REGULATOR, LDO 3.3v</t>
  </si>
  <si>
    <t>25 feet CAT5 Ethernet cable 22ga</t>
  </si>
  <si>
    <t>14 feet CAT5 Ethernet cable 22ga</t>
  </si>
  <si>
    <t>C1, C4</t>
  </si>
  <si>
    <t>Sensor Hygrometer</t>
  </si>
  <si>
    <t xml:space="preserve">HIH_6130       </t>
  </si>
  <si>
    <t>785-HIH-6131-021-001 -- MOUSER</t>
  </si>
  <si>
    <t xml:space="preserve">Sensor Barometer /Temperatur </t>
  </si>
  <si>
    <t>BMP085</t>
  </si>
  <si>
    <t>LCC8</t>
  </si>
  <si>
    <t>828-1005-1-ND</t>
  </si>
  <si>
    <t>China 2.50</t>
  </si>
  <si>
    <t>Subtotals</t>
  </si>
  <si>
    <t>Post Enclosure , cabling, power supply</t>
  </si>
  <si>
    <t>BatchPCB $16 each</t>
  </si>
  <si>
    <t>BatchPCB $3 each</t>
  </si>
  <si>
    <t>Gold Phoenix 100 @ $1.28</t>
  </si>
  <si>
    <t>tax</t>
  </si>
  <si>
    <t>Barometer &amp; Hygrometer PCB</t>
  </si>
  <si>
    <t>Wind Speed Encoder PCB</t>
  </si>
  <si>
    <t>Wind Direction Encoder PCB</t>
  </si>
  <si>
    <t>Wind  tree distributor PCB</t>
  </si>
  <si>
    <t>Power feed &amp; Sun, Rain input PCB</t>
  </si>
  <si>
    <t xml:space="preserve">WiFi Interface Module &amp; PCB </t>
  </si>
  <si>
    <t>Station Base Board PCB</t>
  </si>
  <si>
    <t>2.2K</t>
  </si>
  <si>
    <t>R13</t>
  </si>
  <si>
    <t>R12,R14,R15,R23,R24</t>
  </si>
  <si>
    <t>311-2.2KGRDKR-ND</t>
  </si>
  <si>
    <t>FAN, SUN,+5V</t>
  </si>
  <si>
    <t>Gold Phoenix  50 @ $3.95</t>
  </si>
  <si>
    <t>Gold Phoenix  100 @ $1.10</t>
  </si>
  <si>
    <t>Male header 1x5</t>
  </si>
  <si>
    <t xml:space="preserve"> 609-3462-ND</t>
  </si>
  <si>
    <t>Female header 2x5, not loaded, solder direct</t>
  </si>
  <si>
    <t>Shottky Diode</t>
  </si>
  <si>
    <t>MBR0520</t>
  </si>
  <si>
    <t>SOD123</t>
  </si>
  <si>
    <t>D2</t>
  </si>
  <si>
    <t>MBR0520TPMSCT-ND</t>
  </si>
</sst>
</file>

<file path=xl/styles.xml><?xml version="1.0" encoding="utf-8"?>
<styleSheet xmlns="http://schemas.openxmlformats.org/spreadsheetml/2006/main">
  <numFmts count="1">
    <numFmt numFmtId="164" formatCode="&quot;$&quot;#,##0.00"/>
  </numFmts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8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</cellStyleXfs>
  <cellXfs count="20">
    <xf numFmtId="0" fontId="0" fillId="0" borderId="0" xfId="0"/>
    <xf numFmtId="164" fontId="0" fillId="0" borderId="0" xfId="0" applyNumberFormat="1"/>
    <xf numFmtId="0" fontId="0" fillId="0" borderId="0" xfId="0" applyAlignment="1">
      <alignment horizontal="left"/>
    </xf>
    <xf numFmtId="0" fontId="0" fillId="0" borderId="0" xfId="0" applyFill="1"/>
    <xf numFmtId="164" fontId="0" fillId="2" borderId="0" xfId="0" applyNumberFormat="1" applyFill="1"/>
    <xf numFmtId="164" fontId="0" fillId="3" borderId="0" xfId="0" applyNumberFormat="1" applyFill="1"/>
    <xf numFmtId="164" fontId="0" fillId="4" borderId="0" xfId="0" applyNumberFormat="1" applyFill="1"/>
    <xf numFmtId="164" fontId="2" fillId="2" borderId="0" xfId="0" applyNumberFormat="1" applyFont="1" applyFill="1"/>
    <xf numFmtId="164" fontId="2" fillId="4" borderId="0" xfId="0" applyNumberFormat="1" applyFont="1" applyFill="1"/>
    <xf numFmtId="164" fontId="1" fillId="0" borderId="0" xfId="0" applyNumberFormat="1" applyFont="1"/>
    <xf numFmtId="164" fontId="1" fillId="0" borderId="0" xfId="0" applyNumberFormat="1" applyFont="1" applyFill="1"/>
    <xf numFmtId="0" fontId="3" fillId="0" borderId="0" xfId="0" applyFont="1"/>
    <xf numFmtId="0" fontId="4" fillId="0" borderId="0" xfId="0" applyFont="1"/>
    <xf numFmtId="0" fontId="5" fillId="0" borderId="0" xfId="1" applyAlignment="1" applyProtection="1"/>
    <xf numFmtId="0" fontId="6" fillId="0" borderId="0" xfId="0" applyFont="1"/>
    <xf numFmtId="0" fontId="6" fillId="0" borderId="0" xfId="0" applyFont="1" applyAlignment="1">
      <alignment horizontal="left"/>
    </xf>
    <xf numFmtId="164" fontId="7" fillId="0" borderId="0" xfId="0" applyNumberFormat="1" applyFont="1" applyFill="1"/>
    <xf numFmtId="164" fontId="0" fillId="0" borderId="0" xfId="0" applyNumberFormat="1" applyFont="1" applyFill="1"/>
    <xf numFmtId="10" fontId="0" fillId="0" borderId="0" xfId="0" applyNumberFormat="1"/>
    <xf numFmtId="0" fontId="2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VPower_feed" connectionId="4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MRF24_Module" connectionId="3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Wind_enc" connectionId="5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HP03S_HIH6130" connectionId="2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Wind_Tree_connect" connectionId="6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BOM_Base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5.xml"/><Relationship Id="rId3" Type="http://schemas.openxmlformats.org/officeDocument/2006/relationships/printerSettings" Target="../printerSettings/printerSettings1.bin"/><Relationship Id="rId7" Type="http://schemas.openxmlformats.org/officeDocument/2006/relationships/queryTable" Target="../queryTables/queryTable4.xml"/><Relationship Id="rId2" Type="http://schemas.openxmlformats.org/officeDocument/2006/relationships/hyperlink" Target="http://www.ambientweather.com/da7342178.html" TargetMode="External"/><Relationship Id="rId1" Type="http://schemas.openxmlformats.org/officeDocument/2006/relationships/hyperlink" Target="http://www.ambientweather.com/dain79wivafo.html" TargetMode="External"/><Relationship Id="rId6" Type="http://schemas.openxmlformats.org/officeDocument/2006/relationships/queryTable" Target="../queryTables/queryTable3.xml"/><Relationship Id="rId5" Type="http://schemas.openxmlformats.org/officeDocument/2006/relationships/queryTable" Target="../queryTables/queryTable2.xml"/><Relationship Id="rId4" Type="http://schemas.openxmlformats.org/officeDocument/2006/relationships/queryTable" Target="../queryTables/queryTable1.xml"/><Relationship Id="rId9" Type="http://schemas.openxmlformats.org/officeDocument/2006/relationships/queryTable" Target="../queryTables/queryTable6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134"/>
  <sheetViews>
    <sheetView tabSelected="1" workbookViewId="0">
      <selection activeCell="I19" sqref="I19"/>
    </sheetView>
  </sheetViews>
  <sheetFormatPr defaultRowHeight="15"/>
  <cols>
    <col min="1" max="1" width="4.140625" bestFit="1" customWidth="1"/>
    <col min="2" max="2" width="38.140625" customWidth="1"/>
    <col min="3" max="3" width="18.140625" customWidth="1"/>
    <col min="4" max="4" width="11.42578125" customWidth="1"/>
    <col min="5" max="5" width="17.5703125" customWidth="1"/>
    <col min="6" max="6" width="32.85546875" style="2" customWidth="1"/>
    <col min="7" max="9" width="9.140625" style="1"/>
    <col min="10" max="10" width="7.140625" customWidth="1"/>
    <col min="11" max="11" width="14.140625" style="1" customWidth="1"/>
    <col min="12" max="12" width="9.140625" style="1"/>
  </cols>
  <sheetData>
    <row r="1" spans="1:14">
      <c r="A1" s="12" t="s">
        <v>272</v>
      </c>
      <c r="B1" s="11"/>
    </row>
    <row r="2" spans="1:14">
      <c r="A2" t="s">
        <v>0</v>
      </c>
      <c r="B2" s="14" t="s">
        <v>4</v>
      </c>
      <c r="C2" s="14" t="s">
        <v>1</v>
      </c>
      <c r="D2" s="14" t="s">
        <v>2</v>
      </c>
      <c r="E2" s="14" t="s">
        <v>3</v>
      </c>
      <c r="F2" s="15" t="s">
        <v>81</v>
      </c>
      <c r="G2" s="5" t="s">
        <v>82</v>
      </c>
      <c r="H2" s="4" t="s">
        <v>83</v>
      </c>
      <c r="I2" s="6" t="s">
        <v>91</v>
      </c>
      <c r="J2" t="s">
        <v>119</v>
      </c>
      <c r="K2" s="1" t="s">
        <v>260</v>
      </c>
    </row>
    <row r="3" spans="1:14">
      <c r="A3">
        <v>13</v>
      </c>
      <c r="B3" t="s">
        <v>137</v>
      </c>
      <c r="C3" t="s">
        <v>6</v>
      </c>
      <c r="D3" t="s">
        <v>7</v>
      </c>
      <c r="E3" t="s">
        <v>194</v>
      </c>
      <c r="F3" s="2" t="s">
        <v>90</v>
      </c>
      <c r="G3" s="1">
        <v>0.1</v>
      </c>
      <c r="H3" s="1">
        <v>0.48</v>
      </c>
      <c r="I3" s="1">
        <v>2.2000000000000002</v>
      </c>
      <c r="L3" s="5">
        <f>A3*G3</f>
        <v>1.3</v>
      </c>
      <c r="M3" s="7">
        <f>A3*H3</f>
        <v>6.24</v>
      </c>
      <c r="N3" s="8">
        <f>A3*I3</f>
        <v>28.6</v>
      </c>
    </row>
    <row r="4" spans="1:14" ht="14.25" customHeight="1">
      <c r="A4">
        <v>1</v>
      </c>
      <c r="B4" t="s">
        <v>196</v>
      </c>
      <c r="C4" t="s">
        <v>93</v>
      </c>
      <c r="D4" t="s">
        <v>72</v>
      </c>
      <c r="E4" t="s">
        <v>10</v>
      </c>
      <c r="F4" s="2" t="s">
        <v>195</v>
      </c>
      <c r="G4" s="1">
        <v>1.91</v>
      </c>
      <c r="H4" s="1">
        <v>15.95</v>
      </c>
      <c r="L4" s="5">
        <f t="shared" ref="L4:L38" si="0">A4*G4</f>
        <v>1.91</v>
      </c>
      <c r="M4" s="7">
        <f t="shared" ref="M4:M38" si="1">A4*H4</f>
        <v>15.95</v>
      </c>
      <c r="N4" s="8"/>
    </row>
    <row r="5" spans="1:14">
      <c r="A5">
        <v>2</v>
      </c>
      <c r="B5" t="s">
        <v>196</v>
      </c>
      <c r="C5" s="3" t="s">
        <v>95</v>
      </c>
      <c r="D5" t="s">
        <v>96</v>
      </c>
      <c r="E5" t="s">
        <v>197</v>
      </c>
      <c r="F5" s="2" t="s">
        <v>97</v>
      </c>
      <c r="G5" s="1">
        <v>0.56000000000000005</v>
      </c>
      <c r="H5" s="1">
        <v>4.6900000000000004</v>
      </c>
      <c r="J5" s="3"/>
      <c r="L5" s="5">
        <f t="shared" si="0"/>
        <v>1.1200000000000001</v>
      </c>
      <c r="M5" s="7">
        <f t="shared" si="1"/>
        <v>9.3800000000000008</v>
      </c>
      <c r="N5" s="8"/>
    </row>
    <row r="6" spans="1:14">
      <c r="A6">
        <v>2</v>
      </c>
      <c r="B6" t="s">
        <v>137</v>
      </c>
      <c r="C6" t="s">
        <v>13</v>
      </c>
      <c r="D6" t="s">
        <v>7</v>
      </c>
      <c r="E6" t="s">
        <v>14</v>
      </c>
      <c r="F6" s="2" t="s">
        <v>98</v>
      </c>
      <c r="G6" s="1">
        <v>0.13</v>
      </c>
      <c r="H6" s="1">
        <v>0.9</v>
      </c>
      <c r="L6" s="5">
        <f t="shared" si="0"/>
        <v>0.26</v>
      </c>
      <c r="M6" s="7">
        <f t="shared" si="1"/>
        <v>1.8</v>
      </c>
      <c r="N6" s="8"/>
    </row>
    <row r="7" spans="1:14">
      <c r="A7">
        <v>2</v>
      </c>
      <c r="B7" t="s">
        <v>137</v>
      </c>
      <c r="C7" t="s">
        <v>15</v>
      </c>
      <c r="D7" t="s">
        <v>16</v>
      </c>
      <c r="E7" t="s">
        <v>17</v>
      </c>
      <c r="F7" s="2" t="s">
        <v>89</v>
      </c>
      <c r="G7" s="1">
        <v>0.1</v>
      </c>
      <c r="H7" s="1">
        <v>0.3</v>
      </c>
      <c r="L7" s="5">
        <f t="shared" si="0"/>
        <v>0.2</v>
      </c>
      <c r="M7" s="7">
        <f t="shared" si="1"/>
        <v>0.6</v>
      </c>
      <c r="N7" s="8"/>
    </row>
    <row r="8" spans="1:14">
      <c r="A8">
        <v>4</v>
      </c>
      <c r="B8" t="s">
        <v>138</v>
      </c>
      <c r="C8" s="3" t="s">
        <v>201</v>
      </c>
      <c r="D8" t="s">
        <v>8</v>
      </c>
      <c r="E8" t="s">
        <v>198</v>
      </c>
      <c r="F8" t="s">
        <v>104</v>
      </c>
      <c r="G8" s="1">
        <v>0.1</v>
      </c>
      <c r="H8" s="1">
        <v>0.14000000000000001</v>
      </c>
      <c r="I8" s="1">
        <v>0.63</v>
      </c>
      <c r="L8" s="5">
        <f t="shared" si="0"/>
        <v>0.4</v>
      </c>
      <c r="M8" s="7">
        <f t="shared" si="1"/>
        <v>0.56000000000000005</v>
      </c>
      <c r="N8" s="8"/>
    </row>
    <row r="9" spans="1:14" ht="15.75" customHeight="1">
      <c r="A9">
        <v>2</v>
      </c>
      <c r="B9" t="s">
        <v>138</v>
      </c>
      <c r="C9" t="s">
        <v>200</v>
      </c>
      <c r="D9" t="s">
        <v>8</v>
      </c>
      <c r="E9" t="s">
        <v>199</v>
      </c>
      <c r="F9" s="2" t="s">
        <v>100</v>
      </c>
      <c r="G9" s="1">
        <v>0.1</v>
      </c>
      <c r="H9" s="1">
        <v>0.1</v>
      </c>
      <c r="I9" s="1">
        <v>0.48</v>
      </c>
      <c r="L9" s="5">
        <f t="shared" si="0"/>
        <v>0.2</v>
      </c>
      <c r="M9" s="7">
        <f t="shared" si="1"/>
        <v>0.2</v>
      </c>
      <c r="N9" s="8"/>
    </row>
    <row r="10" spans="1:14">
      <c r="A10">
        <v>3</v>
      </c>
      <c r="B10" t="s">
        <v>138</v>
      </c>
      <c r="C10" t="s">
        <v>57</v>
      </c>
      <c r="D10" t="s">
        <v>8</v>
      </c>
      <c r="E10" t="s">
        <v>202</v>
      </c>
      <c r="F10" s="2" t="s">
        <v>101</v>
      </c>
      <c r="G10" s="1">
        <v>0.1</v>
      </c>
      <c r="H10" s="1">
        <v>0.14000000000000001</v>
      </c>
      <c r="I10" s="1">
        <v>0.63</v>
      </c>
      <c r="L10" s="5">
        <f t="shared" si="0"/>
        <v>0.30000000000000004</v>
      </c>
      <c r="M10" s="7">
        <f t="shared" si="1"/>
        <v>0.42000000000000004</v>
      </c>
      <c r="N10" s="8"/>
    </row>
    <row r="11" spans="1:14">
      <c r="A11">
        <v>2</v>
      </c>
      <c r="B11" t="s">
        <v>138</v>
      </c>
      <c r="C11" t="s">
        <v>11</v>
      </c>
      <c r="D11" t="s">
        <v>8</v>
      </c>
      <c r="E11" t="s">
        <v>203</v>
      </c>
      <c r="F11" s="2" t="s">
        <v>99</v>
      </c>
      <c r="G11" s="1">
        <v>0.1</v>
      </c>
      <c r="H11" s="1">
        <v>0.1</v>
      </c>
      <c r="I11" s="1">
        <v>0.48</v>
      </c>
      <c r="L11" s="5">
        <f t="shared" si="0"/>
        <v>0.2</v>
      </c>
      <c r="M11" s="7">
        <f t="shared" si="1"/>
        <v>0.2</v>
      </c>
      <c r="N11" s="8"/>
    </row>
    <row r="12" spans="1:14">
      <c r="A12">
        <v>1</v>
      </c>
      <c r="B12" t="s">
        <v>138</v>
      </c>
      <c r="C12" t="s">
        <v>204</v>
      </c>
      <c r="D12" t="s">
        <v>8</v>
      </c>
      <c r="E12" t="s">
        <v>26</v>
      </c>
      <c r="F12" s="2" t="s">
        <v>205</v>
      </c>
      <c r="G12" s="1">
        <v>0.1</v>
      </c>
      <c r="H12" s="1">
        <v>0.1</v>
      </c>
      <c r="I12" s="1">
        <v>0.48</v>
      </c>
      <c r="L12" s="5">
        <f t="shared" si="0"/>
        <v>0.1</v>
      </c>
      <c r="M12" s="7">
        <f t="shared" si="1"/>
        <v>0.1</v>
      </c>
      <c r="N12" s="8"/>
    </row>
    <row r="13" spans="1:14" ht="14.25" customHeight="1">
      <c r="A13">
        <v>5</v>
      </c>
      <c r="B13" t="s">
        <v>138</v>
      </c>
      <c r="C13" t="s">
        <v>59</v>
      </c>
      <c r="D13" t="s">
        <v>8</v>
      </c>
      <c r="E13" t="s">
        <v>275</v>
      </c>
      <c r="F13" s="2" t="s">
        <v>206</v>
      </c>
      <c r="G13" s="1">
        <v>0.1</v>
      </c>
      <c r="H13" s="1">
        <v>0.1</v>
      </c>
      <c r="I13" s="1">
        <v>0.48</v>
      </c>
      <c r="L13" s="5">
        <f t="shared" si="0"/>
        <v>0.5</v>
      </c>
      <c r="M13" s="7">
        <f t="shared" si="1"/>
        <v>0.5</v>
      </c>
      <c r="N13" s="8"/>
    </row>
    <row r="14" spans="1:14">
      <c r="A14">
        <v>1</v>
      </c>
      <c r="B14" t="s">
        <v>138</v>
      </c>
      <c r="C14" t="s">
        <v>207</v>
      </c>
      <c r="D14" t="s">
        <v>8</v>
      </c>
      <c r="E14" t="s">
        <v>208</v>
      </c>
      <c r="F14" s="2" t="s">
        <v>209</v>
      </c>
      <c r="G14" s="1">
        <v>0.1</v>
      </c>
      <c r="H14" s="1">
        <v>0.1</v>
      </c>
      <c r="I14" s="1">
        <v>0.48</v>
      </c>
      <c r="L14" s="5">
        <f t="shared" si="0"/>
        <v>0.1</v>
      </c>
      <c r="M14" s="7">
        <f t="shared" si="1"/>
        <v>0.1</v>
      </c>
      <c r="N14" s="8"/>
    </row>
    <row r="15" spans="1:14">
      <c r="A15">
        <v>4</v>
      </c>
      <c r="B15" t="s">
        <v>138</v>
      </c>
      <c r="C15" t="s">
        <v>106</v>
      </c>
      <c r="D15" t="s">
        <v>8</v>
      </c>
      <c r="E15" t="s">
        <v>210</v>
      </c>
      <c r="F15" s="2" t="s">
        <v>105</v>
      </c>
      <c r="G15" s="1">
        <v>0.1</v>
      </c>
      <c r="H15" s="1">
        <v>0.14000000000000001</v>
      </c>
      <c r="I15" s="1">
        <v>0.63</v>
      </c>
      <c r="L15" s="5">
        <f t="shared" si="0"/>
        <v>0.4</v>
      </c>
      <c r="M15" s="7">
        <f t="shared" si="1"/>
        <v>0.56000000000000005</v>
      </c>
      <c r="N15" s="8"/>
    </row>
    <row r="16" spans="1:14" ht="14.25" customHeight="1">
      <c r="A16">
        <v>1</v>
      </c>
      <c r="B16" t="s">
        <v>248</v>
      </c>
      <c r="C16" t="s">
        <v>223</v>
      </c>
      <c r="D16" t="s">
        <v>20</v>
      </c>
      <c r="E16" t="s">
        <v>21</v>
      </c>
      <c r="F16" s="2" t="s">
        <v>127</v>
      </c>
      <c r="G16" s="1">
        <v>1.57</v>
      </c>
      <c r="H16" s="1">
        <v>13.88</v>
      </c>
      <c r="L16" s="5">
        <f t="shared" si="0"/>
        <v>1.57</v>
      </c>
      <c r="M16" s="7">
        <f t="shared" si="1"/>
        <v>13.88</v>
      </c>
      <c r="N16" s="8"/>
    </row>
    <row r="17" spans="1:14">
      <c r="A17">
        <v>1</v>
      </c>
      <c r="B17" t="s">
        <v>24</v>
      </c>
      <c r="C17" t="s">
        <v>22</v>
      </c>
      <c r="D17" t="s">
        <v>212</v>
      </c>
      <c r="E17" t="s">
        <v>23</v>
      </c>
      <c r="F17" t="s">
        <v>211</v>
      </c>
      <c r="G17" s="1">
        <v>0.68</v>
      </c>
      <c r="H17" s="1">
        <v>5.85</v>
      </c>
      <c r="L17" s="5">
        <f t="shared" si="0"/>
        <v>0.68</v>
      </c>
      <c r="M17" s="7">
        <f t="shared" si="1"/>
        <v>5.85</v>
      </c>
      <c r="N17" s="8"/>
    </row>
    <row r="18" spans="1:14">
      <c r="A18">
        <v>1</v>
      </c>
      <c r="B18" s="19" t="s">
        <v>138</v>
      </c>
      <c r="C18" t="s">
        <v>273</v>
      </c>
      <c r="D18" t="s">
        <v>8</v>
      </c>
      <c r="E18" t="s">
        <v>274</v>
      </c>
      <c r="F18" s="2" t="s">
        <v>276</v>
      </c>
      <c r="G18" s="1">
        <v>0.1</v>
      </c>
      <c r="H18" s="1">
        <v>0.1</v>
      </c>
      <c r="L18" s="5">
        <f t="shared" si="0"/>
        <v>0.1</v>
      </c>
      <c r="M18" s="7">
        <f t="shared" si="1"/>
        <v>0.1</v>
      </c>
      <c r="N18" s="8"/>
    </row>
    <row r="19" spans="1:14">
      <c r="A19">
        <v>1</v>
      </c>
      <c r="B19" t="s">
        <v>30</v>
      </c>
      <c r="C19" t="s">
        <v>27</v>
      </c>
      <c r="D19" t="s">
        <v>28</v>
      </c>
      <c r="E19" t="s">
        <v>29</v>
      </c>
      <c r="F19" s="2" t="s">
        <v>108</v>
      </c>
      <c r="G19" s="1">
        <v>0.42</v>
      </c>
      <c r="H19" s="1">
        <v>3.31</v>
      </c>
      <c r="L19" s="5">
        <f t="shared" si="0"/>
        <v>0.42</v>
      </c>
      <c r="M19" s="7">
        <f t="shared" si="1"/>
        <v>3.31</v>
      </c>
      <c r="N19" s="8"/>
    </row>
    <row r="20" spans="1:14">
      <c r="A20">
        <v>1</v>
      </c>
      <c r="B20" t="s">
        <v>283</v>
      </c>
      <c r="C20" t="s">
        <v>284</v>
      </c>
      <c r="D20" t="s">
        <v>285</v>
      </c>
      <c r="E20" t="s">
        <v>286</v>
      </c>
      <c r="F20" s="2" t="s">
        <v>287</v>
      </c>
      <c r="G20" s="1">
        <v>0.42</v>
      </c>
      <c r="H20" s="1">
        <v>3</v>
      </c>
      <c r="L20" s="5">
        <f t="shared" si="0"/>
        <v>0.42</v>
      </c>
      <c r="M20" s="7">
        <f t="shared" si="1"/>
        <v>3</v>
      </c>
      <c r="N20" s="8"/>
    </row>
    <row r="21" spans="1:14" ht="15.75" customHeight="1">
      <c r="A21">
        <v>1</v>
      </c>
      <c r="B21" t="s">
        <v>145</v>
      </c>
      <c r="C21" t="s">
        <v>31</v>
      </c>
      <c r="D21" t="s">
        <v>32</v>
      </c>
      <c r="E21" t="s">
        <v>33</v>
      </c>
      <c r="F21" s="2" t="s">
        <v>109</v>
      </c>
      <c r="G21" s="1">
        <v>1.91</v>
      </c>
      <c r="H21" s="1">
        <v>1.8</v>
      </c>
      <c r="L21" s="5">
        <f t="shared" si="0"/>
        <v>1.91</v>
      </c>
      <c r="M21" s="7">
        <f t="shared" si="1"/>
        <v>1.8</v>
      </c>
      <c r="N21" s="8"/>
    </row>
    <row r="22" spans="1:14">
      <c r="A22">
        <v>3</v>
      </c>
      <c r="B22" t="s">
        <v>225</v>
      </c>
      <c r="C22" t="s">
        <v>148</v>
      </c>
      <c r="E22" t="s">
        <v>277</v>
      </c>
      <c r="F22" t="s">
        <v>149</v>
      </c>
      <c r="G22" s="1">
        <v>0.3</v>
      </c>
      <c r="H22" s="1">
        <v>2.8</v>
      </c>
      <c r="L22" s="5">
        <f t="shared" si="0"/>
        <v>0.89999999999999991</v>
      </c>
      <c r="M22" s="7">
        <f t="shared" si="1"/>
        <v>8.3999999999999986</v>
      </c>
      <c r="N22" s="8"/>
    </row>
    <row r="23" spans="1:14">
      <c r="A23">
        <v>2</v>
      </c>
      <c r="B23" t="s">
        <v>193</v>
      </c>
      <c r="E23" t="s">
        <v>215</v>
      </c>
      <c r="F23" t="s">
        <v>218</v>
      </c>
      <c r="G23" s="1">
        <v>0.16</v>
      </c>
      <c r="H23" s="1">
        <v>1.46</v>
      </c>
      <c r="L23" s="5">
        <f t="shared" si="0"/>
        <v>0.32</v>
      </c>
      <c r="M23" s="7">
        <f t="shared" si="1"/>
        <v>2.92</v>
      </c>
      <c r="N23" s="8"/>
    </row>
    <row r="24" spans="1:14">
      <c r="A24">
        <v>1</v>
      </c>
      <c r="B24" t="s">
        <v>152</v>
      </c>
      <c r="E24" t="s">
        <v>216</v>
      </c>
      <c r="F24" s="2" t="s">
        <v>220</v>
      </c>
      <c r="G24" s="1">
        <v>0.32</v>
      </c>
      <c r="H24" s="1">
        <v>3.05</v>
      </c>
      <c r="L24" s="5">
        <f t="shared" si="0"/>
        <v>0.32</v>
      </c>
      <c r="M24" s="7">
        <f t="shared" si="1"/>
        <v>3.05</v>
      </c>
      <c r="N24" s="8"/>
    </row>
    <row r="25" spans="1:14">
      <c r="A25">
        <v>3</v>
      </c>
      <c r="B25" t="s">
        <v>153</v>
      </c>
      <c r="E25" t="s">
        <v>217</v>
      </c>
      <c r="F25" t="s">
        <v>219</v>
      </c>
      <c r="G25" s="1">
        <v>0.44</v>
      </c>
      <c r="H25" s="1">
        <v>4.6100000000000003</v>
      </c>
      <c r="L25" s="5">
        <f t="shared" si="0"/>
        <v>1.32</v>
      </c>
      <c r="M25" s="7">
        <f t="shared" si="1"/>
        <v>13.830000000000002</v>
      </c>
      <c r="N25" s="8"/>
    </row>
    <row r="26" spans="1:14">
      <c r="A26">
        <v>1</v>
      </c>
      <c r="B26" t="s">
        <v>280</v>
      </c>
      <c r="C26" t="s">
        <v>141</v>
      </c>
      <c r="D26" t="s">
        <v>141</v>
      </c>
      <c r="E26" t="s">
        <v>34</v>
      </c>
      <c r="F26" t="s">
        <v>281</v>
      </c>
      <c r="G26" s="1">
        <v>0.21</v>
      </c>
      <c r="H26" s="1">
        <v>1.92</v>
      </c>
      <c r="L26" s="5">
        <f t="shared" si="0"/>
        <v>0.21</v>
      </c>
      <c r="M26" s="7">
        <f t="shared" si="1"/>
        <v>1.92</v>
      </c>
      <c r="N26" s="8"/>
    </row>
    <row r="27" spans="1:14">
      <c r="A27">
        <v>0</v>
      </c>
      <c r="B27" t="s">
        <v>282</v>
      </c>
      <c r="C27" t="s">
        <v>151</v>
      </c>
      <c r="D27" t="s">
        <v>35</v>
      </c>
      <c r="E27" t="s">
        <v>214</v>
      </c>
      <c r="F27" s="2" t="s">
        <v>88</v>
      </c>
      <c r="G27" s="1">
        <v>0.87</v>
      </c>
      <c r="H27" s="1">
        <v>7.21</v>
      </c>
      <c r="L27" s="5">
        <f t="shared" si="0"/>
        <v>0</v>
      </c>
      <c r="M27" s="7">
        <f t="shared" si="1"/>
        <v>0</v>
      </c>
      <c r="N27" s="8"/>
    </row>
    <row r="28" spans="1:14">
      <c r="A28">
        <v>1</v>
      </c>
      <c r="B28" t="s">
        <v>225</v>
      </c>
      <c r="C28" t="s">
        <v>150</v>
      </c>
      <c r="D28" t="s">
        <v>129</v>
      </c>
      <c r="E28" t="s">
        <v>213</v>
      </c>
      <c r="F28" t="s">
        <v>165</v>
      </c>
      <c r="G28" s="1">
        <v>0.43</v>
      </c>
      <c r="H28" s="1">
        <v>4.2300000000000004</v>
      </c>
      <c r="L28" s="5">
        <f t="shared" si="0"/>
        <v>0.43</v>
      </c>
      <c r="M28" s="7">
        <f t="shared" si="1"/>
        <v>4.2300000000000004</v>
      </c>
      <c r="N28" s="8"/>
    </row>
    <row r="29" spans="1:14">
      <c r="A29">
        <v>1</v>
      </c>
      <c r="B29" t="s">
        <v>39</v>
      </c>
      <c r="C29" t="s">
        <v>36</v>
      </c>
      <c r="D29" t="s">
        <v>37</v>
      </c>
      <c r="E29" t="s">
        <v>38</v>
      </c>
      <c r="F29" s="2" t="s">
        <v>110</v>
      </c>
      <c r="G29" s="1">
        <v>0.68</v>
      </c>
      <c r="H29" s="1">
        <v>6.14</v>
      </c>
      <c r="L29" s="5">
        <f t="shared" si="0"/>
        <v>0.68</v>
      </c>
      <c r="M29" s="7">
        <f t="shared" si="1"/>
        <v>6.14</v>
      </c>
      <c r="N29" s="8"/>
    </row>
    <row r="30" spans="1:14">
      <c r="A30">
        <v>1</v>
      </c>
      <c r="B30" t="s">
        <v>147</v>
      </c>
      <c r="C30" t="s">
        <v>40</v>
      </c>
      <c r="D30" t="s">
        <v>41</v>
      </c>
      <c r="E30" t="s">
        <v>42</v>
      </c>
      <c r="F30" s="2" t="s">
        <v>167</v>
      </c>
      <c r="G30" s="1">
        <v>5.2</v>
      </c>
      <c r="H30" s="1">
        <v>38.9</v>
      </c>
      <c r="J30" t="s">
        <v>125</v>
      </c>
      <c r="K30" s="1" t="s">
        <v>126</v>
      </c>
      <c r="L30" s="5">
        <f t="shared" si="0"/>
        <v>5.2</v>
      </c>
      <c r="M30" s="7">
        <f t="shared" si="1"/>
        <v>38.9</v>
      </c>
      <c r="N30" s="8"/>
    </row>
    <row r="31" spans="1:14">
      <c r="A31">
        <v>0</v>
      </c>
      <c r="B31" t="s">
        <v>247</v>
      </c>
      <c r="C31" t="s">
        <v>117</v>
      </c>
      <c r="D31" t="s">
        <v>41</v>
      </c>
      <c r="F31" s="2" t="s">
        <v>118</v>
      </c>
      <c r="G31" s="1">
        <v>7.42</v>
      </c>
      <c r="H31" s="1">
        <v>58.4</v>
      </c>
      <c r="J31" t="s">
        <v>124</v>
      </c>
      <c r="L31" s="5">
        <f t="shared" si="0"/>
        <v>0</v>
      </c>
      <c r="M31" s="7">
        <f t="shared" si="1"/>
        <v>0</v>
      </c>
      <c r="N31" s="8"/>
    </row>
    <row r="32" spans="1:14">
      <c r="A32">
        <v>1</v>
      </c>
      <c r="B32" t="s">
        <v>128</v>
      </c>
      <c r="C32" t="s">
        <v>18</v>
      </c>
      <c r="D32" t="s">
        <v>80</v>
      </c>
      <c r="E32" t="s">
        <v>19</v>
      </c>
      <c r="F32" s="2" t="s">
        <v>107</v>
      </c>
      <c r="G32" s="1">
        <v>2.6</v>
      </c>
      <c r="H32" s="1">
        <v>18.600000000000001</v>
      </c>
      <c r="L32" s="5">
        <f t="shared" si="0"/>
        <v>2.6</v>
      </c>
      <c r="M32" s="7">
        <f t="shared" si="1"/>
        <v>18.600000000000001</v>
      </c>
      <c r="N32" s="8"/>
    </row>
    <row r="33" spans="1:14">
      <c r="A33">
        <v>1</v>
      </c>
      <c r="B33" t="s">
        <v>46</v>
      </c>
      <c r="C33" t="s">
        <v>43</v>
      </c>
      <c r="D33" t="s">
        <v>44</v>
      </c>
      <c r="E33" t="s">
        <v>45</v>
      </c>
      <c r="F33" s="2" t="s">
        <v>84</v>
      </c>
      <c r="G33" s="1">
        <v>0.8</v>
      </c>
      <c r="H33" s="1">
        <v>7.47</v>
      </c>
      <c r="L33" s="5">
        <f t="shared" si="0"/>
        <v>0.8</v>
      </c>
      <c r="M33" s="7">
        <f t="shared" si="1"/>
        <v>7.47</v>
      </c>
      <c r="N33" s="8"/>
    </row>
    <row r="34" spans="1:14">
      <c r="A34">
        <v>3</v>
      </c>
      <c r="B34" t="s">
        <v>146</v>
      </c>
      <c r="C34" t="s">
        <v>47</v>
      </c>
      <c r="E34" t="s">
        <v>166</v>
      </c>
      <c r="F34" s="2" t="s">
        <v>116</v>
      </c>
      <c r="G34" s="1">
        <v>0.4</v>
      </c>
      <c r="H34" s="1">
        <v>3.74</v>
      </c>
      <c r="L34" s="5">
        <f t="shared" si="0"/>
        <v>1.2000000000000002</v>
      </c>
      <c r="M34" s="7">
        <f t="shared" si="1"/>
        <v>11.22</v>
      </c>
      <c r="N34" s="8"/>
    </row>
    <row r="35" spans="1:14">
      <c r="A35">
        <v>1</v>
      </c>
      <c r="B35" t="s">
        <v>51</v>
      </c>
      <c r="C35" t="s">
        <v>48</v>
      </c>
      <c r="D35" t="s">
        <v>49</v>
      </c>
      <c r="E35" t="s">
        <v>50</v>
      </c>
      <c r="F35" s="2" t="s">
        <v>115</v>
      </c>
      <c r="G35" s="1">
        <v>0.09</v>
      </c>
      <c r="H35" s="1">
        <v>0.78</v>
      </c>
      <c r="L35" s="5">
        <f t="shared" si="0"/>
        <v>0.09</v>
      </c>
      <c r="M35" s="7">
        <f t="shared" si="1"/>
        <v>0.78</v>
      </c>
      <c r="N35" s="8"/>
    </row>
    <row r="36" spans="1:14">
      <c r="A36">
        <v>2</v>
      </c>
      <c r="B36" t="s">
        <v>51</v>
      </c>
      <c r="C36" t="s">
        <v>52</v>
      </c>
      <c r="D36" t="s">
        <v>49</v>
      </c>
      <c r="E36" t="s">
        <v>53</v>
      </c>
      <c r="F36" s="2" t="s">
        <v>114</v>
      </c>
      <c r="G36" s="1">
        <v>0.09</v>
      </c>
      <c r="H36" s="1">
        <v>0.74</v>
      </c>
      <c r="L36" s="5">
        <f t="shared" si="0"/>
        <v>0.18</v>
      </c>
      <c r="M36" s="7">
        <f t="shared" si="1"/>
        <v>1.48</v>
      </c>
      <c r="N36" s="8"/>
    </row>
    <row r="37" spans="1:14">
      <c r="A37">
        <v>2</v>
      </c>
      <c r="B37" t="s">
        <v>51</v>
      </c>
      <c r="C37" t="s">
        <v>54</v>
      </c>
      <c r="D37" t="s">
        <v>49</v>
      </c>
      <c r="E37" t="s">
        <v>55</v>
      </c>
      <c r="F37" s="2" t="s">
        <v>113</v>
      </c>
      <c r="G37" s="1">
        <v>0.09</v>
      </c>
      <c r="H37" s="1">
        <v>0.78</v>
      </c>
      <c r="L37" s="5">
        <f t="shared" si="0"/>
        <v>0.18</v>
      </c>
      <c r="M37" s="7">
        <f t="shared" si="1"/>
        <v>1.56</v>
      </c>
      <c r="N37" s="8"/>
    </row>
    <row r="38" spans="1:14">
      <c r="A38">
        <v>1</v>
      </c>
      <c r="B38" t="s">
        <v>136</v>
      </c>
      <c r="C38" t="s">
        <v>278</v>
      </c>
      <c r="F38" s="2" t="s">
        <v>262</v>
      </c>
      <c r="G38" s="1">
        <v>16</v>
      </c>
      <c r="H38" s="1">
        <v>160</v>
      </c>
      <c r="L38" s="5">
        <f t="shared" si="0"/>
        <v>16</v>
      </c>
      <c r="M38" s="7">
        <f t="shared" si="1"/>
        <v>160</v>
      </c>
      <c r="N38" s="8"/>
    </row>
    <row r="39" spans="1:14">
      <c r="K39" s="7">
        <f>SUM(M3:M39)/10</f>
        <v>34.505000000000003</v>
      </c>
      <c r="L39" s="5"/>
      <c r="M39" s="7"/>
      <c r="N39" s="8"/>
    </row>
    <row r="40" spans="1:14">
      <c r="K40" s="5">
        <f>SUM(L3:L39)</f>
        <v>42.52</v>
      </c>
      <c r="L40" s="5" t="s">
        <v>141</v>
      </c>
      <c r="M40" s="7" t="s">
        <v>224</v>
      </c>
      <c r="N40" s="8"/>
    </row>
    <row r="41" spans="1:14">
      <c r="A41" s="12" t="s">
        <v>271</v>
      </c>
      <c r="B41" s="11"/>
      <c r="L41"/>
    </row>
    <row r="42" spans="1:14">
      <c r="A42" t="s">
        <v>0</v>
      </c>
      <c r="B42" t="s">
        <v>4</v>
      </c>
      <c r="C42" t="s">
        <v>1</v>
      </c>
      <c r="D42" t="s">
        <v>2</v>
      </c>
      <c r="E42" t="s">
        <v>3</v>
      </c>
      <c r="L42" s="5"/>
      <c r="M42" s="7"/>
      <c r="N42" s="8"/>
    </row>
    <row r="43" spans="1:14">
      <c r="A43">
        <v>2</v>
      </c>
      <c r="B43" t="s">
        <v>137</v>
      </c>
      <c r="C43" t="s">
        <v>6</v>
      </c>
      <c r="D43" t="s">
        <v>7</v>
      </c>
      <c r="E43" t="s">
        <v>56</v>
      </c>
      <c r="F43" s="2" t="s">
        <v>90</v>
      </c>
      <c r="G43" s="1">
        <v>0.1</v>
      </c>
      <c r="H43" s="1">
        <v>0.48</v>
      </c>
      <c r="I43" s="1">
        <v>2.2000000000000002</v>
      </c>
      <c r="L43" s="5">
        <f t="shared" ref="L43:L49" si="2">A43*G43</f>
        <v>0.2</v>
      </c>
      <c r="M43" s="7">
        <f t="shared" ref="M43:M49" si="3">A43*H43</f>
        <v>0.96</v>
      </c>
      <c r="N43" s="8"/>
    </row>
    <row r="44" spans="1:14">
      <c r="A44">
        <v>1</v>
      </c>
      <c r="B44" t="s">
        <v>138</v>
      </c>
      <c r="C44" t="s">
        <v>57</v>
      </c>
      <c r="D44" t="s">
        <v>8</v>
      </c>
      <c r="E44" t="s">
        <v>58</v>
      </c>
      <c r="F44" s="2" t="s">
        <v>101</v>
      </c>
      <c r="G44" s="1">
        <v>0.1</v>
      </c>
      <c r="H44" s="1">
        <v>0.1</v>
      </c>
      <c r="I44" s="1">
        <v>0.48</v>
      </c>
      <c r="L44" s="5">
        <f t="shared" si="2"/>
        <v>0.1</v>
      </c>
      <c r="M44" s="7">
        <f t="shared" si="3"/>
        <v>0.1</v>
      </c>
      <c r="N44" s="8"/>
    </row>
    <row r="45" spans="1:14">
      <c r="A45">
        <v>1</v>
      </c>
      <c r="B45" t="s">
        <v>138</v>
      </c>
      <c r="C45" t="s">
        <v>59</v>
      </c>
      <c r="D45" t="s">
        <v>8</v>
      </c>
      <c r="E45" t="s">
        <v>60</v>
      </c>
      <c r="F45" s="2" t="s">
        <v>102</v>
      </c>
      <c r="G45" s="1">
        <v>0.1</v>
      </c>
      <c r="H45" s="1">
        <v>0.1</v>
      </c>
      <c r="I45" s="1">
        <v>0.48</v>
      </c>
      <c r="L45" s="5">
        <f t="shared" si="2"/>
        <v>0.1</v>
      </c>
      <c r="M45" s="7">
        <f t="shared" si="3"/>
        <v>0.1</v>
      </c>
      <c r="N45" s="8"/>
    </row>
    <row r="46" spans="1:14">
      <c r="A46">
        <v>1</v>
      </c>
      <c r="B46" t="s">
        <v>162</v>
      </c>
      <c r="C46" t="s">
        <v>61</v>
      </c>
      <c r="D46" t="s">
        <v>9</v>
      </c>
      <c r="E46" t="s">
        <v>25</v>
      </c>
      <c r="F46" s="2" t="s">
        <v>92</v>
      </c>
      <c r="G46" s="1">
        <v>0.34</v>
      </c>
      <c r="H46" s="1">
        <v>2.94</v>
      </c>
      <c r="L46" s="5">
        <f t="shared" si="2"/>
        <v>0.34</v>
      </c>
      <c r="M46" s="7">
        <f t="shared" si="3"/>
        <v>2.94</v>
      </c>
      <c r="N46" s="8"/>
    </row>
    <row r="47" spans="1:14">
      <c r="A47">
        <v>1</v>
      </c>
      <c r="B47" t="s">
        <v>161</v>
      </c>
      <c r="C47" t="s">
        <v>62</v>
      </c>
      <c r="D47" t="s">
        <v>63</v>
      </c>
      <c r="E47" t="s">
        <v>5</v>
      </c>
      <c r="F47" s="2" t="s">
        <v>87</v>
      </c>
      <c r="G47" s="1">
        <v>0.38</v>
      </c>
      <c r="H47" s="1">
        <v>3.56</v>
      </c>
      <c r="L47" s="5">
        <f t="shared" si="2"/>
        <v>0.38</v>
      </c>
      <c r="M47" s="7">
        <f t="shared" si="3"/>
        <v>3.56</v>
      </c>
      <c r="N47" s="8"/>
    </row>
    <row r="48" spans="1:14">
      <c r="A48">
        <v>1</v>
      </c>
      <c r="B48" t="s">
        <v>67</v>
      </c>
      <c r="C48" t="s">
        <v>64</v>
      </c>
      <c r="D48" t="s">
        <v>65</v>
      </c>
      <c r="E48" t="s">
        <v>66</v>
      </c>
      <c r="F48" s="2" t="s">
        <v>111</v>
      </c>
      <c r="G48" s="1">
        <v>26.1</v>
      </c>
      <c r="H48" s="1">
        <v>192</v>
      </c>
      <c r="J48" t="s">
        <v>120</v>
      </c>
      <c r="K48" s="1" t="s">
        <v>122</v>
      </c>
      <c r="L48" s="5">
        <f t="shared" si="2"/>
        <v>26.1</v>
      </c>
      <c r="M48" s="7">
        <f t="shared" si="3"/>
        <v>192</v>
      </c>
      <c r="N48" s="8"/>
    </row>
    <row r="49" spans="1:14">
      <c r="A49">
        <v>1</v>
      </c>
      <c r="B49" t="s">
        <v>136</v>
      </c>
      <c r="C49" t="s">
        <v>279</v>
      </c>
      <c r="F49" s="2" t="s">
        <v>263</v>
      </c>
      <c r="G49" s="1">
        <v>3</v>
      </c>
      <c r="H49" s="1">
        <v>30</v>
      </c>
      <c r="L49" s="5">
        <f t="shared" si="2"/>
        <v>3</v>
      </c>
      <c r="M49" s="7">
        <f t="shared" si="3"/>
        <v>30</v>
      </c>
      <c r="N49" s="8"/>
    </row>
    <row r="50" spans="1:14">
      <c r="L50" s="5"/>
      <c r="M50" s="7"/>
      <c r="N50" s="8"/>
    </row>
    <row r="51" spans="1:14">
      <c r="K51" s="7">
        <f>SUM(M42:M51)/10</f>
        <v>22.966000000000001</v>
      </c>
      <c r="L51" s="5"/>
      <c r="M51" s="7"/>
      <c r="N51" s="8"/>
    </row>
    <row r="52" spans="1:14">
      <c r="A52" s="12" t="s">
        <v>270</v>
      </c>
      <c r="B52" s="11"/>
      <c r="K52" s="5">
        <f>SUM(L42:L51)</f>
        <v>30.220000000000002</v>
      </c>
      <c r="L52" s="5"/>
      <c r="M52" s="7"/>
      <c r="N52" s="8"/>
    </row>
    <row r="53" spans="1:14">
      <c r="A53" t="s">
        <v>0</v>
      </c>
      <c r="B53" t="s">
        <v>4</v>
      </c>
      <c r="C53" t="s">
        <v>1</v>
      </c>
      <c r="D53" t="s">
        <v>2</v>
      </c>
      <c r="E53" t="s">
        <v>3</v>
      </c>
      <c r="L53"/>
    </row>
    <row r="54" spans="1:14">
      <c r="A54">
        <v>2</v>
      </c>
      <c r="B54" t="s">
        <v>225</v>
      </c>
      <c r="C54" t="s">
        <v>148</v>
      </c>
      <c r="E54" t="s">
        <v>226</v>
      </c>
      <c r="F54" t="s">
        <v>149</v>
      </c>
      <c r="G54" s="1">
        <v>0.3</v>
      </c>
      <c r="H54" s="1">
        <v>2.8</v>
      </c>
      <c r="L54" s="5">
        <f>A54*G54</f>
        <v>0.6</v>
      </c>
      <c r="M54" s="7">
        <f>A54*H54</f>
        <v>5.6</v>
      </c>
      <c r="N54" s="8"/>
    </row>
    <row r="55" spans="1:14">
      <c r="A55">
        <v>1</v>
      </c>
      <c r="B55" t="s">
        <v>39</v>
      </c>
      <c r="C55" t="s">
        <v>36</v>
      </c>
      <c r="D55" t="s">
        <v>37</v>
      </c>
      <c r="E55" t="s">
        <v>38</v>
      </c>
      <c r="F55" s="2" t="s">
        <v>110</v>
      </c>
      <c r="G55" s="1">
        <v>0.68</v>
      </c>
      <c r="H55" s="1">
        <v>6.14</v>
      </c>
      <c r="L55" s="5">
        <f>A55*G55</f>
        <v>0.68</v>
      </c>
      <c r="M55" s="7">
        <f>A55*H55</f>
        <v>6.14</v>
      </c>
      <c r="N55" s="8"/>
    </row>
    <row r="56" spans="1:14">
      <c r="A56">
        <v>2</v>
      </c>
      <c r="B56" t="s">
        <v>46</v>
      </c>
      <c r="C56" t="s">
        <v>43</v>
      </c>
      <c r="D56" t="s">
        <v>44</v>
      </c>
      <c r="E56" t="s">
        <v>68</v>
      </c>
      <c r="F56" s="2" t="s">
        <v>84</v>
      </c>
      <c r="G56" s="1">
        <v>0.8</v>
      </c>
      <c r="H56" s="1">
        <v>7.47</v>
      </c>
      <c r="L56" s="5">
        <f>A56*G56</f>
        <v>1.6</v>
      </c>
      <c r="M56" s="7">
        <f>A56*H56</f>
        <v>14.94</v>
      </c>
      <c r="N56" s="8"/>
    </row>
    <row r="57" spans="1:14">
      <c r="A57">
        <v>1</v>
      </c>
      <c r="B57" t="s">
        <v>136</v>
      </c>
      <c r="C57" t="s">
        <v>264</v>
      </c>
      <c r="G57" s="1">
        <v>3.5</v>
      </c>
      <c r="H57" s="1">
        <v>35</v>
      </c>
      <c r="L57" s="5">
        <f>A57*G57</f>
        <v>3.5</v>
      </c>
      <c r="M57" s="7">
        <f>A57*H57</f>
        <v>35</v>
      </c>
      <c r="N57" s="8"/>
    </row>
    <row r="58" spans="1:14">
      <c r="K58" s="7">
        <f>SUM(M54:M58)/10</f>
        <v>6.1680000000000001</v>
      </c>
      <c r="L58" s="5"/>
      <c r="M58" s="7"/>
      <c r="N58" s="8"/>
    </row>
    <row r="59" spans="1:14">
      <c r="K59" s="5">
        <f>SUM(L54:L58)</f>
        <v>6.38</v>
      </c>
      <c r="L59" s="5"/>
      <c r="M59" s="7"/>
      <c r="N59" s="8"/>
    </row>
    <row r="60" spans="1:14">
      <c r="A60" s="12" t="s">
        <v>269</v>
      </c>
      <c r="F60"/>
      <c r="G60"/>
      <c r="H60"/>
      <c r="I60"/>
      <c r="K60"/>
      <c r="L60"/>
    </row>
    <row r="61" spans="1:14">
      <c r="A61" t="s">
        <v>0</v>
      </c>
      <c r="B61" t="s">
        <v>4</v>
      </c>
      <c r="C61" t="s">
        <v>1</v>
      </c>
      <c r="D61" t="s">
        <v>2</v>
      </c>
      <c r="E61" t="s">
        <v>3</v>
      </c>
      <c r="L61" s="5"/>
      <c r="M61" s="7"/>
      <c r="N61" s="8"/>
    </row>
    <row r="62" spans="1:14">
      <c r="A62">
        <v>1</v>
      </c>
      <c r="B62" t="s">
        <v>46</v>
      </c>
      <c r="C62" t="s">
        <v>43</v>
      </c>
      <c r="D62" t="s">
        <v>44</v>
      </c>
      <c r="E62" t="s">
        <v>45</v>
      </c>
      <c r="F62" s="2" t="s">
        <v>84</v>
      </c>
      <c r="G62" s="1">
        <v>0.8</v>
      </c>
      <c r="H62" s="1">
        <v>7.47</v>
      </c>
      <c r="L62" s="5">
        <f>A62*G62</f>
        <v>0.8</v>
      </c>
      <c r="M62" s="7">
        <f>A62*H62</f>
        <v>7.47</v>
      </c>
      <c r="N62" s="8"/>
    </row>
    <row r="63" spans="1:14">
      <c r="A63">
        <v>1</v>
      </c>
      <c r="B63" t="s">
        <v>136</v>
      </c>
      <c r="C63" t="s">
        <v>279</v>
      </c>
      <c r="G63" s="1">
        <v>2.5</v>
      </c>
      <c r="H63" s="1">
        <v>25</v>
      </c>
      <c r="K63" s="7">
        <f>SUM(M61:M63)/10</f>
        <v>3.2469999999999999</v>
      </c>
      <c r="L63" s="5">
        <f>A63*G63</f>
        <v>2.5</v>
      </c>
      <c r="M63" s="7">
        <f>A63*H63</f>
        <v>25</v>
      </c>
      <c r="N63" s="8"/>
    </row>
    <row r="64" spans="1:14">
      <c r="K64" s="5">
        <f>SUM(L61:L64)</f>
        <v>3.3</v>
      </c>
      <c r="L64" s="5"/>
      <c r="M64" s="7"/>
      <c r="N64" s="8"/>
    </row>
    <row r="65" spans="1:14">
      <c r="A65" s="12" t="s">
        <v>268</v>
      </c>
      <c r="B65" s="11"/>
      <c r="L65"/>
    </row>
    <row r="66" spans="1:14">
      <c r="A66" t="s">
        <v>0</v>
      </c>
      <c r="B66" t="s">
        <v>4</v>
      </c>
      <c r="C66" t="s">
        <v>1</v>
      </c>
      <c r="D66" t="s">
        <v>2</v>
      </c>
      <c r="E66" t="s">
        <v>3</v>
      </c>
      <c r="L66" s="5"/>
      <c r="M66" s="7"/>
      <c r="N66" s="8"/>
    </row>
    <row r="67" spans="1:14">
      <c r="A67">
        <v>3</v>
      </c>
      <c r="B67" t="s">
        <v>137</v>
      </c>
      <c r="C67" t="s">
        <v>12</v>
      </c>
      <c r="D67" t="s">
        <v>69</v>
      </c>
      <c r="E67" t="s">
        <v>70</v>
      </c>
      <c r="F67" s="2" t="s">
        <v>94</v>
      </c>
      <c r="G67" s="1">
        <v>0.35</v>
      </c>
      <c r="H67" s="1">
        <v>3.05</v>
      </c>
      <c r="L67" s="5">
        <f>A67*G67</f>
        <v>1.0499999999999998</v>
      </c>
      <c r="M67" s="7">
        <f>A67*H67</f>
        <v>9.1499999999999986</v>
      </c>
      <c r="N67" s="8"/>
    </row>
    <row r="68" spans="1:14">
      <c r="A68">
        <v>1</v>
      </c>
      <c r="B68" t="s">
        <v>142</v>
      </c>
      <c r="C68" t="s">
        <v>71</v>
      </c>
      <c r="D68" t="s">
        <v>72</v>
      </c>
      <c r="E68" t="s">
        <v>73</v>
      </c>
      <c r="F68" s="2" t="s">
        <v>195</v>
      </c>
      <c r="G68" s="1">
        <v>1.05</v>
      </c>
      <c r="H68" s="1">
        <v>10.5</v>
      </c>
      <c r="L68" s="5">
        <f>A68*G68</f>
        <v>1.05</v>
      </c>
      <c r="M68" s="7">
        <f>A68*H68</f>
        <v>10.5</v>
      </c>
      <c r="N68" s="8"/>
    </row>
    <row r="69" spans="1:14">
      <c r="A69">
        <v>1</v>
      </c>
      <c r="B69" t="s">
        <v>138</v>
      </c>
      <c r="C69" t="s">
        <v>74</v>
      </c>
      <c r="D69" t="s">
        <v>75</v>
      </c>
      <c r="E69" t="s">
        <v>76</v>
      </c>
      <c r="F69" s="2" t="s">
        <v>103</v>
      </c>
      <c r="G69" s="1">
        <v>0.1</v>
      </c>
      <c r="H69" s="1">
        <v>0.1</v>
      </c>
      <c r="I69" s="1">
        <v>0.63</v>
      </c>
      <c r="L69" s="5">
        <f>A69*G69</f>
        <v>0.1</v>
      </c>
      <c r="M69" s="7">
        <f>A69*H69</f>
        <v>0.1</v>
      </c>
      <c r="N69" s="8"/>
    </row>
    <row r="70" spans="1:14">
      <c r="A70">
        <v>1</v>
      </c>
      <c r="B70" t="s">
        <v>143</v>
      </c>
      <c r="C70" t="s">
        <v>77</v>
      </c>
      <c r="D70" t="s">
        <v>78</v>
      </c>
      <c r="E70" t="s">
        <v>33</v>
      </c>
      <c r="F70" t="s">
        <v>112</v>
      </c>
      <c r="G70" s="1">
        <v>6.5</v>
      </c>
      <c r="H70" s="1">
        <v>41.9</v>
      </c>
      <c r="J70" t="s">
        <v>121</v>
      </c>
      <c r="K70" s="1" t="s">
        <v>123</v>
      </c>
      <c r="L70" s="5">
        <f>A70*G70</f>
        <v>6.5</v>
      </c>
      <c r="M70" s="7">
        <f>A70*H70</f>
        <v>41.9</v>
      </c>
      <c r="N70" s="8"/>
    </row>
    <row r="71" spans="1:14">
      <c r="A71">
        <v>1</v>
      </c>
      <c r="B71" t="s">
        <v>136</v>
      </c>
      <c r="C71" t="s">
        <v>279</v>
      </c>
      <c r="F71"/>
      <c r="G71" s="1">
        <v>2.5</v>
      </c>
      <c r="H71" s="1">
        <v>25</v>
      </c>
      <c r="K71" s="7">
        <f>SUM(M66:M71)/10</f>
        <v>8.6650000000000009</v>
      </c>
      <c r="L71" s="5">
        <f>A71*G71</f>
        <v>2.5</v>
      </c>
      <c r="M71" s="7">
        <f>A71*H71</f>
        <v>25</v>
      </c>
      <c r="N71" s="8"/>
    </row>
    <row r="72" spans="1:14">
      <c r="K72" s="5">
        <f>SUM(L66:L72)</f>
        <v>11.2</v>
      </c>
      <c r="L72" s="5"/>
      <c r="M72" s="7"/>
      <c r="N72" s="8"/>
    </row>
    <row r="73" spans="1:14">
      <c r="A73" s="12" t="s">
        <v>267</v>
      </c>
      <c r="L73"/>
    </row>
    <row r="74" spans="1:14" ht="13.5" customHeight="1">
      <c r="A74">
        <v>1</v>
      </c>
      <c r="B74" t="s">
        <v>228</v>
      </c>
      <c r="C74" t="s">
        <v>227</v>
      </c>
      <c r="E74" t="s">
        <v>229</v>
      </c>
      <c r="F74" s="2" t="s">
        <v>230</v>
      </c>
      <c r="G74" s="1">
        <v>1.39</v>
      </c>
      <c r="H74" s="1">
        <v>11.61</v>
      </c>
      <c r="L74" s="5">
        <f>A74*G74</f>
        <v>1.39</v>
      </c>
      <c r="M74" s="7">
        <f>A74*H74</f>
        <v>11.61</v>
      </c>
      <c r="N74" s="8"/>
    </row>
    <row r="75" spans="1:14" ht="13.5" customHeight="1">
      <c r="A75">
        <v>1</v>
      </c>
      <c r="B75" t="s">
        <v>233</v>
      </c>
      <c r="C75" t="s">
        <v>232</v>
      </c>
      <c r="E75" t="s">
        <v>231</v>
      </c>
      <c r="F75" s="2" t="s">
        <v>234</v>
      </c>
      <c r="G75" s="1">
        <v>0.32</v>
      </c>
      <c r="H75" s="1">
        <v>2.0699999999999998</v>
      </c>
      <c r="L75" s="5">
        <f>A75*G75</f>
        <v>0.32</v>
      </c>
      <c r="M75" s="7">
        <f>A75*H75</f>
        <v>2.0699999999999998</v>
      </c>
      <c r="N75" s="8"/>
    </row>
    <row r="76" spans="1:14" ht="13.5" customHeight="1">
      <c r="A76">
        <v>2</v>
      </c>
      <c r="B76" t="s">
        <v>138</v>
      </c>
      <c r="C76" t="s">
        <v>236</v>
      </c>
      <c r="D76" t="s">
        <v>8</v>
      </c>
      <c r="E76" t="s">
        <v>235</v>
      </c>
      <c r="F76" s="2" t="s">
        <v>99</v>
      </c>
      <c r="G76" s="1">
        <v>0.1</v>
      </c>
      <c r="H76" s="1">
        <v>0.1</v>
      </c>
      <c r="I76" s="1">
        <v>0.48</v>
      </c>
      <c r="L76" s="5">
        <f>A76*G76</f>
        <v>0.2</v>
      </c>
      <c r="M76" s="7">
        <f>A76*H76</f>
        <v>0.2</v>
      </c>
      <c r="N76" s="8"/>
    </row>
    <row r="77" spans="1:14">
      <c r="A77">
        <v>1</v>
      </c>
      <c r="B77" t="s">
        <v>138</v>
      </c>
      <c r="C77" t="s">
        <v>57</v>
      </c>
      <c r="D77" t="s">
        <v>8</v>
      </c>
      <c r="E77" t="s">
        <v>79</v>
      </c>
      <c r="F77" s="2" t="s">
        <v>101</v>
      </c>
      <c r="G77" s="1">
        <v>0.1</v>
      </c>
      <c r="H77" s="1">
        <v>0.14000000000000001</v>
      </c>
      <c r="I77" s="1">
        <v>0.63</v>
      </c>
      <c r="L77" s="5">
        <f>A77*G77</f>
        <v>0.1</v>
      </c>
      <c r="M77" s="7">
        <f>A77*H77</f>
        <v>0.14000000000000001</v>
      </c>
      <c r="N77" s="8"/>
    </row>
    <row r="78" spans="1:14" ht="14.25" customHeight="1">
      <c r="A78">
        <v>1</v>
      </c>
      <c r="B78" t="s">
        <v>136</v>
      </c>
      <c r="C78" t="s">
        <v>279</v>
      </c>
      <c r="G78" s="1">
        <v>2.5</v>
      </c>
      <c r="H78" s="1">
        <v>25</v>
      </c>
      <c r="K78" s="7">
        <f>SUM(M74:M78)/10</f>
        <v>3.9019999999999997</v>
      </c>
      <c r="L78" s="5">
        <f>A78*G78</f>
        <v>2.5</v>
      </c>
      <c r="M78" s="7">
        <f>A78*H78</f>
        <v>25</v>
      </c>
      <c r="N78" s="8"/>
    </row>
    <row r="79" spans="1:14">
      <c r="G79" s="1" t="s">
        <v>141</v>
      </c>
      <c r="H79" s="1" t="s">
        <v>141</v>
      </c>
      <c r="K79" s="5">
        <f>SUM(L74:L79)</f>
        <v>4.51</v>
      </c>
      <c r="L79" s="5"/>
      <c r="M79" s="7"/>
      <c r="N79" s="8"/>
    </row>
    <row r="80" spans="1:14">
      <c r="A80" s="12" t="s">
        <v>266</v>
      </c>
      <c r="B80" s="11"/>
      <c r="L80"/>
    </row>
    <row r="81" spans="1:14">
      <c r="A81" t="s">
        <v>0</v>
      </c>
      <c r="B81" t="s">
        <v>4</v>
      </c>
      <c r="D81" t="s">
        <v>2</v>
      </c>
      <c r="E81" t="s">
        <v>3</v>
      </c>
      <c r="L81" s="5"/>
      <c r="M81" s="7"/>
      <c r="N81" s="8"/>
    </row>
    <row r="82" spans="1:14">
      <c r="A82">
        <v>2</v>
      </c>
      <c r="B82" t="s">
        <v>138</v>
      </c>
      <c r="C82" t="s">
        <v>207</v>
      </c>
      <c r="D82" t="s">
        <v>8</v>
      </c>
      <c r="E82" t="s">
        <v>235</v>
      </c>
      <c r="F82" s="2" t="s">
        <v>209</v>
      </c>
      <c r="G82" s="1">
        <v>0.1</v>
      </c>
      <c r="H82" s="1">
        <v>0.1</v>
      </c>
      <c r="I82" s="1">
        <v>0.48</v>
      </c>
      <c r="L82" s="5">
        <f>A82*G82</f>
        <v>0.2</v>
      </c>
      <c r="M82" s="7">
        <f>A82*H82</f>
        <v>0.2</v>
      </c>
      <c r="N82" s="8"/>
    </row>
    <row r="83" spans="1:14">
      <c r="A83">
        <v>2</v>
      </c>
      <c r="B83" t="s">
        <v>137</v>
      </c>
      <c r="C83" t="s">
        <v>6</v>
      </c>
      <c r="D83" t="s">
        <v>7</v>
      </c>
      <c r="E83" t="s">
        <v>251</v>
      </c>
      <c r="F83" s="2" t="s">
        <v>90</v>
      </c>
      <c r="G83" s="1">
        <v>0.1</v>
      </c>
      <c r="H83" s="1">
        <v>0.48</v>
      </c>
      <c r="I83" s="1">
        <v>2.2000000000000002</v>
      </c>
      <c r="L83" s="5">
        <f t="shared" ref="L83:L90" si="4">A83*G83</f>
        <v>0.2</v>
      </c>
      <c r="M83" s="7">
        <f t="shared" ref="M83:M90" si="5">A83*H83</f>
        <v>0.96</v>
      </c>
      <c r="N83" s="8"/>
    </row>
    <row r="84" spans="1:14">
      <c r="A84">
        <v>1</v>
      </c>
      <c r="B84" t="s">
        <v>196</v>
      </c>
      <c r="C84" s="3" t="s">
        <v>95</v>
      </c>
      <c r="D84" t="s">
        <v>96</v>
      </c>
      <c r="E84" t="s">
        <v>25</v>
      </c>
      <c r="F84" s="2" t="s">
        <v>97</v>
      </c>
      <c r="G84" s="1">
        <v>0.56000000000000005</v>
      </c>
      <c r="H84" s="1">
        <v>4.6900000000000004</v>
      </c>
      <c r="J84" s="3"/>
      <c r="L84" s="5">
        <f t="shared" si="4"/>
        <v>0.56000000000000005</v>
      </c>
      <c r="M84" s="7">
        <f t="shared" si="5"/>
        <v>4.6900000000000004</v>
      </c>
      <c r="N84" s="8"/>
    </row>
    <row r="85" spans="1:14">
      <c r="A85">
        <v>1</v>
      </c>
      <c r="B85" t="s">
        <v>252</v>
      </c>
      <c r="C85" s="3" t="s">
        <v>253</v>
      </c>
      <c r="D85" t="s">
        <v>240</v>
      </c>
      <c r="E85" t="s">
        <v>33</v>
      </c>
      <c r="F85" s="2" t="s">
        <v>254</v>
      </c>
      <c r="G85" s="1">
        <v>16.899999999999999</v>
      </c>
      <c r="H85" s="1">
        <v>159.30000000000001</v>
      </c>
      <c r="J85" s="3"/>
      <c r="L85" s="5">
        <f t="shared" si="4"/>
        <v>16.899999999999999</v>
      </c>
      <c r="M85" s="7">
        <f t="shared" si="5"/>
        <v>159.30000000000001</v>
      </c>
      <c r="N85" s="8"/>
    </row>
    <row r="86" spans="1:14">
      <c r="A86">
        <v>1</v>
      </c>
      <c r="B86" t="s">
        <v>255</v>
      </c>
      <c r="C86" s="3" t="s">
        <v>256</v>
      </c>
      <c r="D86" t="s">
        <v>257</v>
      </c>
      <c r="E86" t="s">
        <v>19</v>
      </c>
      <c r="F86" s="2" t="s">
        <v>258</v>
      </c>
      <c r="G86" s="1">
        <v>7.67</v>
      </c>
      <c r="H86" s="1">
        <v>60.52</v>
      </c>
      <c r="J86" s="3" t="s">
        <v>259</v>
      </c>
      <c r="L86" s="5">
        <f t="shared" si="4"/>
        <v>7.67</v>
      </c>
      <c r="M86" s="7">
        <f t="shared" si="5"/>
        <v>60.52</v>
      </c>
      <c r="N86" s="8"/>
    </row>
    <row r="87" spans="1:14">
      <c r="A87">
        <v>1</v>
      </c>
      <c r="B87" t="s">
        <v>164</v>
      </c>
      <c r="C87" t="s">
        <v>130</v>
      </c>
      <c r="F87" t="s">
        <v>131</v>
      </c>
      <c r="G87" s="1">
        <v>0.28000000000000003</v>
      </c>
      <c r="H87" s="1">
        <v>2.58</v>
      </c>
      <c r="L87" s="5">
        <f t="shared" si="4"/>
        <v>0.28000000000000003</v>
      </c>
      <c r="M87" s="7">
        <f t="shared" si="5"/>
        <v>2.58</v>
      </c>
      <c r="N87" s="8"/>
    </row>
    <row r="88" spans="1:14">
      <c r="A88">
        <v>5</v>
      </c>
      <c r="B88" t="s">
        <v>163</v>
      </c>
      <c r="F88" t="s">
        <v>160</v>
      </c>
      <c r="G88" s="1">
        <v>0.05</v>
      </c>
      <c r="H88" s="1">
        <v>0.5</v>
      </c>
      <c r="L88" s="5">
        <f t="shared" si="4"/>
        <v>0.25</v>
      </c>
      <c r="M88" s="7">
        <f t="shared" si="5"/>
        <v>2.5</v>
      </c>
      <c r="N88" s="8"/>
    </row>
    <row r="89" spans="1:14">
      <c r="A89">
        <v>3</v>
      </c>
      <c r="B89" t="s">
        <v>222</v>
      </c>
      <c r="G89" s="1">
        <v>0.5</v>
      </c>
      <c r="H89" s="1">
        <v>5</v>
      </c>
      <c r="L89" s="5">
        <f t="shared" si="4"/>
        <v>1.5</v>
      </c>
      <c r="M89" s="7">
        <f t="shared" si="5"/>
        <v>15</v>
      </c>
      <c r="N89" s="8"/>
    </row>
    <row r="90" spans="1:14">
      <c r="A90">
        <v>1</v>
      </c>
      <c r="B90" t="s">
        <v>136</v>
      </c>
      <c r="C90" t="s">
        <v>279</v>
      </c>
      <c r="G90" s="1">
        <v>2.5</v>
      </c>
      <c r="H90" s="1">
        <v>25</v>
      </c>
      <c r="K90" s="7">
        <f>SUM(M82:M90)/10</f>
        <v>27.074999999999999</v>
      </c>
      <c r="L90" s="5">
        <f t="shared" si="4"/>
        <v>2.5</v>
      </c>
      <c r="M90" s="7">
        <f t="shared" si="5"/>
        <v>25</v>
      </c>
      <c r="N90" s="8"/>
    </row>
    <row r="91" spans="1:14" s="1" customFormat="1">
      <c r="A91"/>
      <c r="B91"/>
      <c r="C91"/>
      <c r="D91"/>
      <c r="E91"/>
      <c r="F91"/>
      <c r="J91"/>
      <c r="K91" s="5">
        <f>SUM(L81:L91)</f>
        <v>30.060000000000002</v>
      </c>
      <c r="L91" s="5" t="s">
        <v>141</v>
      </c>
      <c r="M91" s="7" t="s">
        <v>141</v>
      </c>
      <c r="N91" s="8"/>
    </row>
    <row r="92" spans="1:14" s="1" customFormat="1">
      <c r="A92" s="12" t="s">
        <v>134</v>
      </c>
      <c r="B92"/>
      <c r="C92"/>
      <c r="D92"/>
      <c r="E92"/>
      <c r="F92"/>
      <c r="J92"/>
      <c r="L92"/>
      <c r="M92"/>
      <c r="N92"/>
    </row>
    <row r="93" spans="1:14" s="1" customFormat="1">
      <c r="A93">
        <v>1</v>
      </c>
      <c r="B93" t="s">
        <v>144</v>
      </c>
      <c r="C93" t="s">
        <v>237</v>
      </c>
      <c r="D93" t="s">
        <v>240</v>
      </c>
      <c r="E93"/>
      <c r="F93" t="s">
        <v>238</v>
      </c>
      <c r="G93" s="1">
        <v>1.4</v>
      </c>
      <c r="H93" s="1">
        <v>12.4</v>
      </c>
      <c r="I93" s="1">
        <v>98</v>
      </c>
      <c r="J93"/>
      <c r="L93" s="5">
        <f t="shared" ref="L93:L101" si="6">A93*G93</f>
        <v>1.4</v>
      </c>
      <c r="M93" s="7">
        <f>A93*H93</f>
        <v>12.4</v>
      </c>
      <c r="N93" s="8"/>
    </row>
    <row r="94" spans="1:14" s="1" customFormat="1">
      <c r="A94">
        <v>1</v>
      </c>
      <c r="B94" t="s">
        <v>135</v>
      </c>
      <c r="C94" t="s">
        <v>239</v>
      </c>
      <c r="D94" t="s">
        <v>241</v>
      </c>
      <c r="E94"/>
      <c r="F94" t="s">
        <v>242</v>
      </c>
      <c r="G94" s="1">
        <v>3.22</v>
      </c>
      <c r="H94" s="1">
        <v>32.200000000000003</v>
      </c>
      <c r="I94" s="1">
        <v>213</v>
      </c>
      <c r="J94"/>
      <c r="L94" s="5">
        <f t="shared" si="6"/>
        <v>3.22</v>
      </c>
      <c r="M94" s="7">
        <f t="shared" ref="M94:M101" si="7">A94*H94</f>
        <v>32.200000000000003</v>
      </c>
      <c r="N94" s="8"/>
    </row>
    <row r="95" spans="1:14">
      <c r="A95">
        <v>2</v>
      </c>
      <c r="B95" t="s">
        <v>137</v>
      </c>
      <c r="C95" t="s">
        <v>6</v>
      </c>
      <c r="D95" t="s">
        <v>7</v>
      </c>
      <c r="E95" t="s">
        <v>56</v>
      </c>
      <c r="F95" s="2" t="s">
        <v>90</v>
      </c>
      <c r="G95" s="1">
        <v>0.1</v>
      </c>
      <c r="H95" s="1">
        <v>0.48</v>
      </c>
      <c r="I95" s="1">
        <v>2.2000000000000002</v>
      </c>
      <c r="L95" s="5">
        <f t="shared" si="6"/>
        <v>0.2</v>
      </c>
      <c r="M95" s="7">
        <f t="shared" si="7"/>
        <v>0.96</v>
      </c>
      <c r="N95" s="8"/>
    </row>
    <row r="96" spans="1:14" s="1" customFormat="1">
      <c r="A96">
        <v>1</v>
      </c>
      <c r="B96" t="s">
        <v>138</v>
      </c>
      <c r="C96" t="s">
        <v>243</v>
      </c>
      <c r="D96"/>
      <c r="E96" t="s">
        <v>60</v>
      </c>
      <c r="F96" s="2" t="s">
        <v>244</v>
      </c>
      <c r="G96" s="1">
        <v>0.1</v>
      </c>
      <c r="H96" s="1">
        <v>0.14000000000000001</v>
      </c>
      <c r="I96" s="1">
        <v>0.63</v>
      </c>
      <c r="J96"/>
      <c r="L96" s="5">
        <f t="shared" si="6"/>
        <v>0.1</v>
      </c>
      <c r="M96" s="7">
        <f t="shared" si="7"/>
        <v>0.14000000000000001</v>
      </c>
      <c r="N96" s="8"/>
    </row>
    <row r="97" spans="1:14" s="1" customFormat="1">
      <c r="A97">
        <v>1</v>
      </c>
      <c r="B97" t="s">
        <v>139</v>
      </c>
      <c r="C97" t="s">
        <v>141</v>
      </c>
      <c r="D97"/>
      <c r="E97"/>
      <c r="F97" s="2"/>
      <c r="J97"/>
      <c r="L97" s="5">
        <f t="shared" si="6"/>
        <v>0</v>
      </c>
      <c r="M97" s="7">
        <f t="shared" si="7"/>
        <v>0</v>
      </c>
      <c r="N97" s="8"/>
    </row>
    <row r="98" spans="1:14">
      <c r="A98">
        <v>1</v>
      </c>
      <c r="B98" t="s">
        <v>164</v>
      </c>
      <c r="C98" t="s">
        <v>132</v>
      </c>
      <c r="F98" t="s">
        <v>131</v>
      </c>
      <c r="G98" s="1">
        <v>0.19</v>
      </c>
      <c r="H98" s="1">
        <v>1.74</v>
      </c>
      <c r="I98" s="1">
        <v>10.73</v>
      </c>
      <c r="L98" s="5">
        <f t="shared" si="6"/>
        <v>0.19</v>
      </c>
      <c r="M98" s="7">
        <f t="shared" si="7"/>
        <v>1.74</v>
      </c>
      <c r="N98" s="8"/>
    </row>
    <row r="99" spans="1:14">
      <c r="A99">
        <v>3</v>
      </c>
      <c r="B99" t="s">
        <v>163</v>
      </c>
      <c r="F99" t="s">
        <v>160</v>
      </c>
      <c r="G99" s="1">
        <v>0.05</v>
      </c>
      <c r="H99" s="1">
        <v>0.5</v>
      </c>
      <c r="I99" s="1">
        <v>4.66</v>
      </c>
      <c r="L99" s="5">
        <f t="shared" si="6"/>
        <v>0.15000000000000002</v>
      </c>
      <c r="M99" s="7">
        <f t="shared" si="7"/>
        <v>1.5</v>
      </c>
      <c r="N99" s="8"/>
    </row>
    <row r="100" spans="1:14">
      <c r="A100">
        <v>3</v>
      </c>
      <c r="B100" t="s">
        <v>245</v>
      </c>
      <c r="G100" s="1">
        <v>0.5</v>
      </c>
      <c r="H100" s="1">
        <v>5</v>
      </c>
      <c r="I100" s="1">
        <v>50</v>
      </c>
      <c r="L100" s="5">
        <f t="shared" si="6"/>
        <v>1.5</v>
      </c>
      <c r="M100" s="7">
        <f t="shared" si="7"/>
        <v>15</v>
      </c>
      <c r="N100" s="8"/>
    </row>
    <row r="101" spans="1:14" s="1" customFormat="1">
      <c r="A101">
        <v>1</v>
      </c>
      <c r="B101" t="s">
        <v>136</v>
      </c>
      <c r="C101" t="s">
        <v>279</v>
      </c>
      <c r="D101"/>
      <c r="E101"/>
      <c r="F101" s="2"/>
      <c r="G101" s="1">
        <v>2.5</v>
      </c>
      <c r="H101" s="1">
        <v>25</v>
      </c>
      <c r="I101" s="1">
        <v>250</v>
      </c>
      <c r="J101"/>
      <c r="K101" s="7">
        <f>SUM(M93:M101)/10</f>
        <v>8.8940000000000001</v>
      </c>
      <c r="L101" s="5">
        <f t="shared" si="6"/>
        <v>2.5</v>
      </c>
      <c r="M101" s="7">
        <f t="shared" si="7"/>
        <v>25</v>
      </c>
      <c r="N101" s="8"/>
    </row>
    <row r="102" spans="1:14" s="1" customFormat="1">
      <c r="A102"/>
      <c r="B102"/>
      <c r="C102"/>
      <c r="D102"/>
      <c r="E102"/>
      <c r="F102" s="2"/>
      <c r="J102"/>
      <c r="K102" s="5">
        <f>SUM(L93:L102)</f>
        <v>9.2600000000000016</v>
      </c>
      <c r="L102" s="5"/>
      <c r="M102" s="7"/>
      <c r="N102" s="8"/>
    </row>
    <row r="103" spans="1:14" s="1" customFormat="1">
      <c r="A103" s="12" t="s">
        <v>168</v>
      </c>
      <c r="B103"/>
      <c r="C103"/>
      <c r="D103"/>
      <c r="E103"/>
      <c r="F103" s="2"/>
      <c r="J103"/>
      <c r="L103" t="s">
        <v>141</v>
      </c>
      <c r="M103"/>
      <c r="N103"/>
    </row>
    <row r="104" spans="1:14" s="1" customFormat="1">
      <c r="A104">
        <v>2</v>
      </c>
      <c r="B104" t="s">
        <v>170</v>
      </c>
      <c r="C104" t="s">
        <v>189</v>
      </c>
      <c r="D104"/>
      <c r="E104"/>
      <c r="F104" s="2" t="s">
        <v>189</v>
      </c>
      <c r="J104"/>
      <c r="L104" s="5">
        <f t="shared" ref="L104:L130" si="8">A104*G104</f>
        <v>0</v>
      </c>
      <c r="M104" s="7">
        <f t="shared" ref="M104:M130" si="9">A104*H104</f>
        <v>0</v>
      </c>
      <c r="N104" s="8"/>
    </row>
    <row r="105" spans="1:14" s="1" customFormat="1">
      <c r="A105">
        <v>2</v>
      </c>
      <c r="B105" t="s">
        <v>169</v>
      </c>
      <c r="C105"/>
      <c r="D105"/>
      <c r="E105"/>
      <c r="F105" s="2" t="s">
        <v>190</v>
      </c>
      <c r="G105" s="1">
        <v>1</v>
      </c>
      <c r="H105" s="1">
        <v>10</v>
      </c>
      <c r="J105"/>
      <c r="L105" s="5">
        <f t="shared" si="8"/>
        <v>2</v>
      </c>
      <c r="M105" s="7">
        <f t="shared" si="9"/>
        <v>20</v>
      </c>
      <c r="N105" s="8"/>
    </row>
    <row r="106" spans="1:14" s="1" customFormat="1">
      <c r="A106">
        <v>1</v>
      </c>
      <c r="B106" t="s">
        <v>187</v>
      </c>
      <c r="C106"/>
      <c r="D106"/>
      <c r="E106"/>
      <c r="F106" s="2" t="s">
        <v>190</v>
      </c>
      <c r="G106" s="1">
        <v>1</v>
      </c>
      <c r="H106" s="1">
        <v>10</v>
      </c>
      <c r="J106"/>
      <c r="L106" s="5">
        <f t="shared" si="8"/>
        <v>1</v>
      </c>
      <c r="M106" s="7">
        <f t="shared" si="9"/>
        <v>10</v>
      </c>
      <c r="N106" s="8"/>
    </row>
    <row r="107" spans="1:14" s="1" customFormat="1">
      <c r="A107">
        <v>1</v>
      </c>
      <c r="B107" t="s">
        <v>188</v>
      </c>
      <c r="C107"/>
      <c r="D107"/>
      <c r="E107"/>
      <c r="F107" s="2" t="s">
        <v>190</v>
      </c>
      <c r="G107" s="1">
        <v>1.25</v>
      </c>
      <c r="H107" s="1">
        <v>12.5</v>
      </c>
      <c r="J107"/>
      <c r="L107" s="5">
        <f t="shared" si="8"/>
        <v>1.25</v>
      </c>
      <c r="M107" s="7">
        <f t="shared" si="9"/>
        <v>12.5</v>
      </c>
      <c r="N107" s="8"/>
    </row>
    <row r="108" spans="1:14" s="1" customFormat="1">
      <c r="A108">
        <v>1</v>
      </c>
      <c r="B108" t="s">
        <v>171</v>
      </c>
      <c r="C108"/>
      <c r="D108"/>
      <c r="E108"/>
      <c r="F108" s="2" t="s">
        <v>190</v>
      </c>
      <c r="G108" s="1">
        <v>1.5</v>
      </c>
      <c r="H108" s="1">
        <v>15</v>
      </c>
      <c r="J108"/>
      <c r="L108" s="5">
        <f t="shared" si="8"/>
        <v>1.5</v>
      </c>
      <c r="M108" s="7">
        <f t="shared" si="9"/>
        <v>15</v>
      </c>
      <c r="N108" s="8"/>
    </row>
    <row r="109" spans="1:14" s="1" customFormat="1">
      <c r="A109">
        <v>2</v>
      </c>
      <c r="B109" t="s">
        <v>183</v>
      </c>
      <c r="C109"/>
      <c r="D109"/>
      <c r="E109"/>
      <c r="F109" s="2" t="s">
        <v>190</v>
      </c>
      <c r="G109" s="1">
        <v>2</v>
      </c>
      <c r="H109" s="1">
        <v>20</v>
      </c>
      <c r="J109"/>
      <c r="L109" s="5">
        <f t="shared" si="8"/>
        <v>4</v>
      </c>
      <c r="M109" s="7">
        <f t="shared" si="9"/>
        <v>40</v>
      </c>
      <c r="N109" s="8"/>
    </row>
    <row r="110" spans="1:14" s="1" customFormat="1">
      <c r="A110">
        <v>4</v>
      </c>
      <c r="B110" t="s">
        <v>172</v>
      </c>
      <c r="C110"/>
      <c r="D110"/>
      <c r="E110"/>
      <c r="F110" s="2"/>
      <c r="G110" s="1">
        <v>1</v>
      </c>
      <c r="H110" s="1">
        <v>65</v>
      </c>
      <c r="J110"/>
      <c r="L110" s="5">
        <f t="shared" si="8"/>
        <v>4</v>
      </c>
      <c r="M110" s="7">
        <f t="shared" si="9"/>
        <v>260</v>
      </c>
      <c r="N110" s="8"/>
    </row>
    <row r="111" spans="1:14" s="1" customFormat="1">
      <c r="A111">
        <v>2</v>
      </c>
      <c r="B111" t="s">
        <v>186</v>
      </c>
      <c r="C111"/>
      <c r="D111"/>
      <c r="E111"/>
      <c r="F111" s="2"/>
      <c r="G111" s="1">
        <v>5</v>
      </c>
      <c r="H111" s="1">
        <v>50</v>
      </c>
      <c r="J111"/>
      <c r="L111" s="5">
        <f t="shared" si="8"/>
        <v>10</v>
      </c>
      <c r="M111" s="7">
        <f t="shared" si="9"/>
        <v>100</v>
      </c>
      <c r="N111" s="8"/>
    </row>
    <row r="112" spans="1:14" s="1" customFormat="1">
      <c r="A112">
        <v>2</v>
      </c>
      <c r="B112" t="s">
        <v>184</v>
      </c>
      <c r="C112"/>
      <c r="D112"/>
      <c r="E112"/>
      <c r="F112" s="2"/>
      <c r="G112" s="1">
        <v>0.75</v>
      </c>
      <c r="H112" s="1">
        <v>7.5</v>
      </c>
      <c r="J112"/>
      <c r="L112" s="5">
        <f t="shared" si="8"/>
        <v>1.5</v>
      </c>
      <c r="M112" s="7">
        <f t="shared" si="9"/>
        <v>15</v>
      </c>
      <c r="N112" s="8"/>
    </row>
    <row r="113" spans="1:14" s="1" customFormat="1">
      <c r="A113">
        <v>3</v>
      </c>
      <c r="B113" t="s">
        <v>185</v>
      </c>
      <c r="C113"/>
      <c r="D113"/>
      <c r="E113"/>
      <c r="F113" s="2"/>
      <c r="J113"/>
      <c r="L113" s="5">
        <f t="shared" si="8"/>
        <v>0</v>
      </c>
      <c r="M113" s="7">
        <f t="shared" si="9"/>
        <v>0</v>
      </c>
      <c r="N113" s="8"/>
    </row>
    <row r="114" spans="1:14" s="1" customFormat="1">
      <c r="A114">
        <v>1</v>
      </c>
      <c r="B114" t="s">
        <v>173</v>
      </c>
      <c r="C114"/>
      <c r="D114"/>
      <c r="E114"/>
      <c r="F114" s="2"/>
      <c r="G114" s="1">
        <v>10</v>
      </c>
      <c r="H114" s="1">
        <v>150</v>
      </c>
      <c r="J114"/>
      <c r="L114" s="5">
        <f t="shared" si="8"/>
        <v>10</v>
      </c>
      <c r="M114" s="7">
        <f t="shared" si="9"/>
        <v>150</v>
      </c>
      <c r="N114" s="8"/>
    </row>
    <row r="115" spans="1:14" s="1" customFormat="1">
      <c r="A115">
        <v>1</v>
      </c>
      <c r="B115" t="s">
        <v>174</v>
      </c>
      <c r="C115"/>
      <c r="D115"/>
      <c r="E115"/>
      <c r="F115" s="2"/>
      <c r="G115" s="1">
        <v>10</v>
      </c>
      <c r="H115" s="1">
        <v>100</v>
      </c>
      <c r="J115"/>
      <c r="L115" s="5">
        <f t="shared" si="8"/>
        <v>10</v>
      </c>
      <c r="M115" s="7">
        <f t="shared" si="9"/>
        <v>100</v>
      </c>
      <c r="N115" s="8"/>
    </row>
    <row r="116" spans="1:14" s="1" customFormat="1">
      <c r="A116">
        <v>1</v>
      </c>
      <c r="B116" t="s">
        <v>191</v>
      </c>
      <c r="C116"/>
      <c r="D116"/>
      <c r="E116"/>
      <c r="F116" s="2"/>
      <c r="G116" s="1">
        <v>5</v>
      </c>
      <c r="H116" s="1">
        <v>50</v>
      </c>
      <c r="J116"/>
      <c r="L116" s="5">
        <f t="shared" si="8"/>
        <v>5</v>
      </c>
      <c r="M116" s="7">
        <f t="shared" si="9"/>
        <v>50</v>
      </c>
      <c r="N116" s="8"/>
    </row>
    <row r="117" spans="1:14" s="1" customFormat="1">
      <c r="A117">
        <v>1</v>
      </c>
      <c r="B117" t="s">
        <v>175</v>
      </c>
      <c r="C117" t="s">
        <v>177</v>
      </c>
      <c r="D117"/>
      <c r="E117" s="13" t="s">
        <v>180</v>
      </c>
      <c r="F117" s="2"/>
      <c r="G117" s="1">
        <v>15</v>
      </c>
      <c r="H117" s="1">
        <v>100</v>
      </c>
      <c r="J117"/>
      <c r="L117" s="5">
        <f t="shared" si="8"/>
        <v>15</v>
      </c>
      <c r="M117" s="7">
        <f t="shared" si="9"/>
        <v>100</v>
      </c>
      <c r="N117" s="8"/>
    </row>
    <row r="118" spans="1:14" s="1" customFormat="1">
      <c r="A118">
        <v>1</v>
      </c>
      <c r="B118" t="s">
        <v>176</v>
      </c>
      <c r="C118" t="s">
        <v>178</v>
      </c>
      <c r="D118"/>
      <c r="E118" s="13" t="s">
        <v>179</v>
      </c>
      <c r="F118" s="2"/>
      <c r="G118" s="1">
        <v>15</v>
      </c>
      <c r="H118" s="1">
        <v>100</v>
      </c>
      <c r="J118"/>
      <c r="K118" s="7">
        <f>SUM(M104:M118)/10</f>
        <v>97.25</v>
      </c>
      <c r="L118" s="5">
        <f t="shared" si="8"/>
        <v>15</v>
      </c>
      <c r="M118" s="7">
        <f t="shared" si="9"/>
        <v>100</v>
      </c>
      <c r="N118" s="8"/>
    </row>
    <row r="119" spans="1:14" s="1" customFormat="1">
      <c r="A119"/>
      <c r="B119"/>
      <c r="C119"/>
      <c r="D119"/>
      <c r="E119" s="13"/>
      <c r="F119" s="2"/>
      <c r="J119"/>
      <c r="K119" s="5">
        <f>SUM(L104:L119)</f>
        <v>80.25</v>
      </c>
      <c r="L119" s="5"/>
      <c r="M119" s="7"/>
      <c r="N119" s="8"/>
    </row>
    <row r="120" spans="1:14">
      <c r="A120" s="12" t="s">
        <v>261</v>
      </c>
      <c r="H120" s="1" t="s">
        <v>141</v>
      </c>
      <c r="L120" t="s">
        <v>141</v>
      </c>
      <c r="M120" t="s">
        <v>141</v>
      </c>
    </row>
    <row r="121" spans="1:14">
      <c r="A121">
        <v>1</v>
      </c>
      <c r="B121" t="s">
        <v>156</v>
      </c>
      <c r="C121" t="s">
        <v>155</v>
      </c>
      <c r="F121" s="2" t="s">
        <v>182</v>
      </c>
      <c r="G121" s="1">
        <v>10</v>
      </c>
      <c r="H121" s="1">
        <v>100</v>
      </c>
      <c r="L121" s="5">
        <f t="shared" si="8"/>
        <v>10</v>
      </c>
      <c r="M121" s="7">
        <f t="shared" si="9"/>
        <v>100</v>
      </c>
      <c r="N121" s="8"/>
    </row>
    <row r="122" spans="1:14">
      <c r="A122">
        <v>1</v>
      </c>
      <c r="B122" t="s">
        <v>157</v>
      </c>
      <c r="C122" t="s">
        <v>181</v>
      </c>
      <c r="F122" s="2" t="s">
        <v>182</v>
      </c>
      <c r="G122" s="1">
        <v>7</v>
      </c>
      <c r="H122" s="1">
        <v>70</v>
      </c>
      <c r="L122" s="5">
        <f t="shared" si="8"/>
        <v>7</v>
      </c>
      <c r="M122" s="7">
        <f t="shared" si="9"/>
        <v>70</v>
      </c>
      <c r="N122" s="8"/>
    </row>
    <row r="123" spans="1:14">
      <c r="A123">
        <v>1</v>
      </c>
      <c r="B123" t="s">
        <v>158</v>
      </c>
      <c r="C123" t="s">
        <v>159</v>
      </c>
      <c r="F123" s="2" t="s">
        <v>182</v>
      </c>
      <c r="G123" s="1">
        <v>5</v>
      </c>
      <c r="H123" s="1">
        <v>50</v>
      </c>
      <c r="L123" s="5">
        <f t="shared" si="8"/>
        <v>5</v>
      </c>
      <c r="M123" s="7">
        <f t="shared" si="9"/>
        <v>50</v>
      </c>
      <c r="N123" s="8"/>
    </row>
    <row r="124" spans="1:14">
      <c r="A124">
        <v>1</v>
      </c>
      <c r="B124" t="s">
        <v>86</v>
      </c>
      <c r="C124" t="s">
        <v>154</v>
      </c>
      <c r="F124" s="2" t="s">
        <v>85</v>
      </c>
      <c r="G124" s="1">
        <v>2.69</v>
      </c>
      <c r="H124" s="1">
        <v>24.64</v>
      </c>
      <c r="L124" s="5">
        <f t="shared" si="8"/>
        <v>2.69</v>
      </c>
      <c r="M124" s="7">
        <f t="shared" si="9"/>
        <v>24.64</v>
      </c>
      <c r="N124" s="8"/>
    </row>
    <row r="125" spans="1:14">
      <c r="A125">
        <v>2</v>
      </c>
      <c r="B125" t="s">
        <v>163</v>
      </c>
      <c r="F125" t="s">
        <v>160</v>
      </c>
      <c r="G125" s="1">
        <v>0.05</v>
      </c>
      <c r="H125" s="1">
        <v>0.5</v>
      </c>
      <c r="L125" s="5">
        <f t="shared" si="8"/>
        <v>0.1</v>
      </c>
      <c r="M125" s="7">
        <f t="shared" si="9"/>
        <v>1</v>
      </c>
      <c r="N125" s="8"/>
    </row>
    <row r="126" spans="1:14">
      <c r="A126">
        <v>1</v>
      </c>
      <c r="B126" t="s">
        <v>164</v>
      </c>
      <c r="C126" t="s">
        <v>132</v>
      </c>
      <c r="F126" t="s">
        <v>133</v>
      </c>
      <c r="G126" s="1">
        <v>0.19</v>
      </c>
      <c r="H126" s="1">
        <v>1.74</v>
      </c>
      <c r="L126" s="5">
        <f t="shared" si="8"/>
        <v>0.19</v>
      </c>
      <c r="M126" s="7">
        <f t="shared" si="9"/>
        <v>1.74</v>
      </c>
      <c r="N126" s="8"/>
    </row>
    <row r="127" spans="1:14">
      <c r="A127">
        <v>2</v>
      </c>
      <c r="B127" t="s">
        <v>246</v>
      </c>
      <c r="F127"/>
      <c r="G127" s="1">
        <v>1</v>
      </c>
      <c r="H127" s="1">
        <v>10</v>
      </c>
      <c r="L127" s="5">
        <f t="shared" si="8"/>
        <v>2</v>
      </c>
      <c r="M127" s="7">
        <f t="shared" si="9"/>
        <v>20</v>
      </c>
      <c r="N127" s="8"/>
    </row>
    <row r="128" spans="1:14">
      <c r="A128">
        <v>1</v>
      </c>
      <c r="B128" t="s">
        <v>221</v>
      </c>
      <c r="G128" s="1">
        <v>8.5</v>
      </c>
      <c r="H128" s="1">
        <v>50</v>
      </c>
      <c r="L128" s="5">
        <f>A128*G128</f>
        <v>8.5</v>
      </c>
      <c r="M128" s="7">
        <f>A128*H128</f>
        <v>50</v>
      </c>
      <c r="N128" s="8"/>
    </row>
    <row r="129" spans="1:14" s="1" customFormat="1">
      <c r="A129">
        <v>1</v>
      </c>
      <c r="B129" t="s">
        <v>249</v>
      </c>
      <c r="C129"/>
      <c r="D129"/>
      <c r="E129" s="13"/>
      <c r="F129" s="2" t="s">
        <v>192</v>
      </c>
      <c r="G129" s="1">
        <v>15</v>
      </c>
      <c r="H129" s="1">
        <v>120</v>
      </c>
      <c r="J129"/>
      <c r="K129" s="16"/>
      <c r="L129" s="5">
        <f>A129*G129</f>
        <v>15</v>
      </c>
      <c r="M129" s="7">
        <f>A129*H129</f>
        <v>120</v>
      </c>
      <c r="N129" s="8"/>
    </row>
    <row r="130" spans="1:14">
      <c r="A130">
        <v>1</v>
      </c>
      <c r="B130" t="s">
        <v>250</v>
      </c>
      <c r="F130" s="2" t="s">
        <v>192</v>
      </c>
      <c r="G130" s="1">
        <v>9</v>
      </c>
      <c r="H130" s="1">
        <v>50</v>
      </c>
      <c r="K130" s="7">
        <f>SUM(M121:M130)/10</f>
        <v>48.738</v>
      </c>
      <c r="L130" s="5">
        <f t="shared" si="8"/>
        <v>9</v>
      </c>
      <c r="M130" s="7">
        <f t="shared" si="9"/>
        <v>50</v>
      </c>
      <c r="N130" s="8"/>
    </row>
    <row r="131" spans="1:14">
      <c r="F131"/>
      <c r="K131" s="5">
        <f>SUM(L121:L131)</f>
        <v>59.480000000000004</v>
      </c>
      <c r="L131" s="5"/>
      <c r="M131" s="7"/>
      <c r="N131" s="8"/>
    </row>
    <row r="132" spans="1:14">
      <c r="A132" t="s">
        <v>140</v>
      </c>
      <c r="K132" s="9" t="s">
        <v>141</v>
      </c>
      <c r="L132" s="17">
        <f>SUM(L3:L131)</f>
        <v>277.17999999999995</v>
      </c>
      <c r="M132" s="17">
        <f>SUM(M3:M131)/10</f>
        <v>261.40999999999997</v>
      </c>
      <c r="N132" s="10">
        <f>SUM(N3:N131)/100</f>
        <v>0.28600000000000003</v>
      </c>
    </row>
    <row r="133" spans="1:14">
      <c r="A133" t="s">
        <v>265</v>
      </c>
      <c r="B133" s="18">
        <v>8.8999999999999996E-2</v>
      </c>
      <c r="L133" s="1">
        <f>L132*0.09</f>
        <v>24.946199999999994</v>
      </c>
      <c r="M133" s="1">
        <f>M132*0.09</f>
        <v>23.526899999999998</v>
      </c>
    </row>
    <row r="134" spans="1:14">
      <c r="L134" s="9">
        <f>SUM(L132:L133)</f>
        <v>302.12619999999993</v>
      </c>
      <c r="M134" s="9">
        <f>SUM(M132:M133)</f>
        <v>284.93689999999998</v>
      </c>
    </row>
  </sheetData>
  <hyperlinks>
    <hyperlink ref="E118" r:id="rId1"/>
    <hyperlink ref="E117" r:id="rId2"/>
  </hyperlinks>
  <pageMargins left="0.7" right="0.7" top="0.75" bottom="0.75" header="0.3" footer="0.3"/>
  <pageSetup scale="46" fitToHeight="2" orientation="portrait" horizontalDpi="0" verticalDpi="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7" baseType="lpstr">
      <vt:lpstr>Sheet1 (2)</vt:lpstr>
      <vt:lpstr>'Sheet1 (2)'!BOM_Base</vt:lpstr>
      <vt:lpstr>'Sheet1 (2)'!HP03S_HIH6130</vt:lpstr>
      <vt:lpstr>'Sheet1 (2)'!MRF24_Module</vt:lpstr>
      <vt:lpstr>'Sheet1 (2)'!VPower_feed</vt:lpstr>
      <vt:lpstr>'Sheet1 (2)'!Wind_enc</vt:lpstr>
      <vt:lpstr>'Sheet1 (2)'!Wind_Tree_connect</vt:lpstr>
    </vt:vector>
  </TitlesOfParts>
  <Company>-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</dc:creator>
  <cp:lastModifiedBy>G</cp:lastModifiedBy>
  <cp:lastPrinted>2013-04-15T17:19:37Z</cp:lastPrinted>
  <dcterms:created xsi:type="dcterms:W3CDTF">2012-12-21T18:02:22Z</dcterms:created>
  <dcterms:modified xsi:type="dcterms:W3CDTF">2013-03-21T17:49:41Z</dcterms:modified>
</cp:coreProperties>
</file>