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hidePivotFieldList="1"/>
  <mc:AlternateContent xmlns:mc="http://schemas.openxmlformats.org/markup-compatibility/2006">
    <mc:Choice Requires="x15">
      <x15ac:absPath xmlns:x15ac="http://schemas.microsoft.com/office/spreadsheetml/2010/11/ac" url="/Users/garynguyen1295/Downloads/Thuc (Gary) Nguyen - for Mr. Green - Mission National Bank/Excel specific projects/NBA data/"/>
    </mc:Choice>
  </mc:AlternateContent>
  <xr:revisionPtr revIDLastSave="0" documentId="13_ncr:1_{B28D21FE-6120-8D42-BFDF-1CDCBF5E52EC}" xr6:coauthVersionLast="36" xr6:coauthVersionMax="36" xr10:uidLastSave="{00000000-0000-0000-0000-000000000000}"/>
  <bookViews>
    <workbookView xWindow="0" yWindow="460" windowWidth="25600" windowHeight="14180" tabRatio="500" activeTab="8" xr2:uid="{00000000-000D-0000-FFFF-FFFF00000000}"/>
  </bookViews>
  <sheets>
    <sheet name="Index-Match" sheetId="11" r:id="rId1"/>
    <sheet name="Data for Vlookup &amp; Hlookup" sheetId="12" r:id="rId2"/>
    <sheet name="Vlookup" sheetId="13" r:id="rId3"/>
    <sheet name="Hlookup" sheetId="14" r:id="rId4"/>
    <sheet name="Data - Pivot Table &amp; Grouping" sheetId="1" r:id="rId5"/>
    <sheet name="Pivot Tables" sheetId="4" r:id="rId6"/>
    <sheet name="Katy - Graph Basics" sheetId="5" state="hidden" r:id="rId7"/>
    <sheet name="Katy - Boxplots" sheetId="6" state="hidden" r:id="rId8"/>
    <sheet name="Grouping" sheetId="15" r:id="rId9"/>
  </sheets>
  <externalReferences>
    <externalReference r:id="rId10"/>
  </externalReferences>
  <definedNames>
    <definedName name="_xlnm._FilterDatabase" localSheetId="1" hidden="1">'Data for Vlookup &amp; Hlookup'!$A$1:$H$442</definedName>
  </definedNames>
  <calcPr calcId="181029"/>
  <pivotCaches>
    <pivotCache cacheId="1" r:id="rId11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4" l="1"/>
  <c r="E20" i="14"/>
  <c r="E18" i="14"/>
  <c r="L42" i="11"/>
  <c r="L41" i="11"/>
  <c r="L40" i="11"/>
  <c r="L38" i="11"/>
  <c r="L37" i="11"/>
  <c r="L36" i="11"/>
  <c r="M19" i="13"/>
  <c r="M18" i="13"/>
  <c r="M17" i="13"/>
  <c r="Q14" i="13"/>
  <c r="Q13" i="13"/>
  <c r="Q12" i="13"/>
  <c r="L28" i="11"/>
  <c r="L34" i="11"/>
  <c r="L33" i="11"/>
  <c r="L32" i="11"/>
  <c r="L30" i="11"/>
  <c r="L29" i="11"/>
  <c r="P13" i="13"/>
  <c r="P12" i="13"/>
  <c r="I14" i="14"/>
  <c r="I13" i="14"/>
  <c r="P14" i="13"/>
  <c r="C12" i="6"/>
  <c r="C22" i="6" s="1"/>
  <c r="C11" i="6"/>
  <c r="C13" i="6"/>
  <c r="C23" i="6"/>
  <c r="C14" i="6"/>
  <c r="C24" i="6" s="1"/>
  <c r="C10" i="6"/>
  <c r="C21" i="6"/>
  <c r="C20" i="6"/>
  <c r="D10" i="6"/>
  <c r="D20" i="6"/>
  <c r="E10" i="6"/>
  <c r="E20" i="6" s="1"/>
  <c r="F10" i="6"/>
  <c r="F20" i="6"/>
  <c r="G10" i="6"/>
  <c r="G20" i="6"/>
  <c r="D11" i="6"/>
  <c r="D21" i="6"/>
  <c r="E11" i="6"/>
  <c r="E21" i="6" s="1"/>
  <c r="F11" i="6"/>
  <c r="F21" i="6" s="1"/>
  <c r="G11" i="6"/>
  <c r="G21" i="6" s="1"/>
  <c r="D12" i="6"/>
  <c r="D22" i="6"/>
  <c r="E12" i="6"/>
  <c r="E22" i="6" s="1"/>
  <c r="F12" i="6"/>
  <c r="F22" i="6"/>
  <c r="G12" i="6"/>
  <c r="G22" i="6" s="1"/>
  <c r="D13" i="6"/>
  <c r="D23" i="6" s="1"/>
  <c r="E13" i="6"/>
  <c r="E23" i="6" s="1"/>
  <c r="F13" i="6"/>
  <c r="F23" i="6" s="1"/>
  <c r="G13" i="6"/>
  <c r="G23" i="6" s="1"/>
  <c r="D14" i="6"/>
  <c r="D24" i="6" s="1"/>
  <c r="E14" i="6"/>
  <c r="E24" i="6" s="1"/>
  <c r="F14" i="6"/>
  <c r="F24" i="6" s="1"/>
  <c r="G14" i="6"/>
  <c r="G24" i="6" s="1"/>
</calcChain>
</file>

<file path=xl/sharedStrings.xml><?xml version="1.0" encoding="utf-8"?>
<sst xmlns="http://schemas.openxmlformats.org/spreadsheetml/2006/main" count="4059" uniqueCount="855">
  <si>
    <t>School Name</t>
  </si>
  <si>
    <t>School Type</t>
  </si>
  <si>
    <t>Starting Median Salary</t>
  </si>
  <si>
    <t>Mid-Career Median Salary</t>
  </si>
  <si>
    <t>Mid-Career 10th Percentile Salary</t>
  </si>
  <si>
    <t>Mid-Career 25th Percentile Salary</t>
  </si>
  <si>
    <t>Mid-Career 75th Percentile Salary</t>
  </si>
  <si>
    <t>Mid-Career 90th Percentile Salary</t>
  </si>
  <si>
    <t>Massachusetts Institute of Technology (MIT)</t>
  </si>
  <si>
    <t>Engineering</t>
  </si>
  <si>
    <t>California Institute of Technology (CIT)</t>
  </si>
  <si>
    <t>N/A</t>
  </si>
  <si>
    <t>Harvey Mudd College</t>
  </si>
  <si>
    <t>Polytechnic University of New York, Brooklyn</t>
  </si>
  <si>
    <t>Cooper Union</t>
  </si>
  <si>
    <t>Worcester Polytechnic Institute (WPI)</t>
  </si>
  <si>
    <t>Carnegie Mellon University (CMU)</t>
  </si>
  <si>
    <t>Rensselaer Polytechnic Institute (RPI)</t>
  </si>
  <si>
    <t>Georgia Institute of Technology</t>
  </si>
  <si>
    <t>Colorado School of Mines</t>
  </si>
  <si>
    <t>Stevens Institute of Technology</t>
  </si>
  <si>
    <t>Illinois Institute of Technology (IIT)</t>
  </si>
  <si>
    <t>Wentworth Institute of Technology</t>
  </si>
  <si>
    <t>Virginia Polytechnic Institute and State University (Virginia Tech)</t>
  </si>
  <si>
    <t>South Dakota School of Mines &amp; Technology</t>
  </si>
  <si>
    <t>New Mexico Institute of Mining and Technology (New Mexico Tech)</t>
  </si>
  <si>
    <t>Rochester Institute of Technology (RIT)</t>
  </si>
  <si>
    <t>Tennessee Technological University</t>
  </si>
  <si>
    <t>University of Illinois at Urbana-Champaign (UIUC)</t>
  </si>
  <si>
    <t>Party</t>
  </si>
  <si>
    <t>University of Maryland, College Park</t>
  </si>
  <si>
    <t>University of California, Santa Barbara (UCSB)</t>
  </si>
  <si>
    <t>University of Texas (UT) - Austin</t>
  </si>
  <si>
    <t>State University of New York (SUNY) at Albany</t>
  </si>
  <si>
    <t>University of Florida (UF)</t>
  </si>
  <si>
    <t>Louisiana State University (LSU)</t>
  </si>
  <si>
    <t>University of Georgia (UGA)</t>
  </si>
  <si>
    <t>Pennsylvania State University (PSU)</t>
  </si>
  <si>
    <t>Arizona State University (ASU)</t>
  </si>
  <si>
    <t>Indiana University (IU), Bloomington</t>
  </si>
  <si>
    <t>University of Iowa (UI)</t>
  </si>
  <si>
    <t>Randolph-Macon College</t>
  </si>
  <si>
    <t>University of Alabama, Tuscaloosa</t>
  </si>
  <si>
    <t>University of Mississippi</t>
  </si>
  <si>
    <t>University of New Hampshire (UNH)</t>
  </si>
  <si>
    <t>West Virginia University (WVU)</t>
  </si>
  <si>
    <t>University of Tennessee</t>
  </si>
  <si>
    <t>Ohio University</t>
  </si>
  <si>
    <t>Florida State University (FSU)</t>
  </si>
  <si>
    <t>Bucknell University</t>
  </si>
  <si>
    <t>Liberal Arts</t>
  </si>
  <si>
    <t>Colgate University</t>
  </si>
  <si>
    <t>Amherst College</t>
  </si>
  <si>
    <t>Lafayette College</t>
  </si>
  <si>
    <t>Bowdoin College</t>
  </si>
  <si>
    <t>College of the Holy Cross</t>
  </si>
  <si>
    <t>Occidental College</t>
  </si>
  <si>
    <t>Washington and Lee University</t>
  </si>
  <si>
    <t>Swarthmore College</t>
  </si>
  <si>
    <t>Davidson College</t>
  </si>
  <si>
    <t>Carleton College</t>
  </si>
  <si>
    <t>Williams College</t>
  </si>
  <si>
    <t>Pomona College</t>
  </si>
  <si>
    <t>Wesleyan University (Middletown, Connecticut)</t>
  </si>
  <si>
    <t>Bates College</t>
  </si>
  <si>
    <t>Union College</t>
  </si>
  <si>
    <t>University of Richmond</t>
  </si>
  <si>
    <t>Vassar College</t>
  </si>
  <si>
    <t>Middlebury College</t>
  </si>
  <si>
    <t>Mount Holyoke College</t>
  </si>
  <si>
    <t>Franklin and Marshall College</t>
  </si>
  <si>
    <t>DePauw University</t>
  </si>
  <si>
    <t>St. Olaf College</t>
  </si>
  <si>
    <t>Colby College</t>
  </si>
  <si>
    <t>Gettysburg College</t>
  </si>
  <si>
    <t>Siena College</t>
  </si>
  <si>
    <t>Smith College</t>
  </si>
  <si>
    <t>Hamilton College</t>
  </si>
  <si>
    <t>Wellesley College</t>
  </si>
  <si>
    <t>Denison University</t>
  </si>
  <si>
    <t>Oberlin College</t>
  </si>
  <si>
    <t>University of Puget Sound</t>
  </si>
  <si>
    <t>Colorado College (CC)</t>
  </si>
  <si>
    <t>Reed College</t>
  </si>
  <si>
    <t>Gustavus Adolphus College</t>
  </si>
  <si>
    <t>Whitman College</t>
  </si>
  <si>
    <t>Ursinus College</t>
  </si>
  <si>
    <t>Juniata College</t>
  </si>
  <si>
    <t>Wittenberg University</t>
  </si>
  <si>
    <t>Grinnell College</t>
  </si>
  <si>
    <t>Skidmore College</t>
  </si>
  <si>
    <t>Moravian College</t>
  </si>
  <si>
    <t>Lewis &amp; Clark College</t>
  </si>
  <si>
    <t>Fort Lewis College</t>
  </si>
  <si>
    <t>Thomas Aquinas College</t>
  </si>
  <si>
    <t>Evergreen State College</t>
  </si>
  <si>
    <t>Dartmouth College</t>
  </si>
  <si>
    <t>Ivy League</t>
  </si>
  <si>
    <t>Princeton University</t>
  </si>
  <si>
    <t>Yale University</t>
  </si>
  <si>
    <t>Harvard University</t>
  </si>
  <si>
    <t>University of Pennsylvania</t>
  </si>
  <si>
    <t>Cornell University</t>
  </si>
  <si>
    <t>Brown University</t>
  </si>
  <si>
    <t>Columbia University</t>
  </si>
  <si>
    <t>University of California, Berkeley</t>
  </si>
  <si>
    <t>State</t>
  </si>
  <si>
    <t>University of Virginia (UVA)</t>
  </si>
  <si>
    <t>Cal Poly San Luis Obispo</t>
  </si>
  <si>
    <t>University of California at Los Angeles (UCLA)</t>
  </si>
  <si>
    <t>University of California, San Diego (UCSD)</t>
  </si>
  <si>
    <t>University of California, Davis</t>
  </si>
  <si>
    <t>University of Colorado - Boulder (UCB)</t>
  </si>
  <si>
    <t>University of California, Irvine (UCI)</t>
  </si>
  <si>
    <t>Texas A&amp;M University</t>
  </si>
  <si>
    <t>Binghamton University</t>
  </si>
  <si>
    <t>University of Missouri - Rolla (UMR)</t>
  </si>
  <si>
    <t>San Jose State University (SJSU)</t>
  </si>
  <si>
    <t>University of Michigan</t>
  </si>
  <si>
    <t>Stony Brook University</t>
  </si>
  <si>
    <t>Rutgers University</t>
  </si>
  <si>
    <t>Purdue University</t>
  </si>
  <si>
    <t>University of Connecticut (UConn)</t>
  </si>
  <si>
    <t>University of Massachusetts (UMass) - Amherst</t>
  </si>
  <si>
    <t>California State University (CSU), Chico</t>
  </si>
  <si>
    <t>University of Wisconsin (UW) - Madison</t>
  </si>
  <si>
    <t>California State University, Fullerton (CSUF)</t>
  </si>
  <si>
    <t>George Mason University</t>
  </si>
  <si>
    <t>University of Massachusetts (UMass) - Lowell</t>
  </si>
  <si>
    <t>San Francisco State University (SFSU)</t>
  </si>
  <si>
    <t>University of Arizona</t>
  </si>
  <si>
    <t>Clemson University</t>
  </si>
  <si>
    <t>University of Washington (UW)</t>
  </si>
  <si>
    <t>Michigan State University (MSU)</t>
  </si>
  <si>
    <t>University of Rhode Island (URI)</t>
  </si>
  <si>
    <t>San Diego State University (SDSU)</t>
  </si>
  <si>
    <t>Auburn University</t>
  </si>
  <si>
    <t>Washington State University (WSU)</t>
  </si>
  <si>
    <t>California State University, Long Beach (CSULB)</t>
  </si>
  <si>
    <t>Iowa State University</t>
  </si>
  <si>
    <t>University of Delaware</t>
  </si>
  <si>
    <t>University of Colorado - Denver</t>
  </si>
  <si>
    <t>California State University, East Bay (CSUEB)</t>
  </si>
  <si>
    <t>State University of New York (SUNY) at Farmingdale</t>
  </si>
  <si>
    <t>University of Minnesota</t>
  </si>
  <si>
    <t>University of California, Santa Cruz (UCSC)</t>
  </si>
  <si>
    <t>Ohio State University (OSU)</t>
  </si>
  <si>
    <t>North Carolina State University (NCSU)</t>
  </si>
  <si>
    <t>Oregon State University (OSU)</t>
  </si>
  <si>
    <t>University of Utah</t>
  </si>
  <si>
    <t>University of Nevada, Reno (UNR)</t>
  </si>
  <si>
    <t>University of Oklahoma</t>
  </si>
  <si>
    <t>University of Arkansas</t>
  </si>
  <si>
    <t>University of Vermont (UVM)</t>
  </si>
  <si>
    <t>University of Alabama at Huntsville (UAH)</t>
  </si>
  <si>
    <t>California State University, Sacramento (CSUS)</t>
  </si>
  <si>
    <t>University of Idaho</t>
  </si>
  <si>
    <t>University of Illinois at Chicago</t>
  </si>
  <si>
    <t>State University of New York (SUNY) at Buffalo</t>
  </si>
  <si>
    <t>University of Kansas</t>
  </si>
  <si>
    <t>University of New Mexico (UNM)</t>
  </si>
  <si>
    <t>University of North Carolina at Chapel Hill (UNCH)</t>
  </si>
  <si>
    <t>University of California, Riverside (UCR)</t>
  </si>
  <si>
    <t>State University of New York (SUNY) at Geneseo</t>
  </si>
  <si>
    <t>University of Missouri - Columbia</t>
  </si>
  <si>
    <t>University of Nebraska</t>
  </si>
  <si>
    <t>University of Texas at Arlington (UTA)</t>
  </si>
  <si>
    <t>Northern Illinois University (NIU)</t>
  </si>
  <si>
    <t>Oklahoma State University</t>
  </si>
  <si>
    <t>University of North Dakota</t>
  </si>
  <si>
    <t>California State University, Northridge (CSUN)</t>
  </si>
  <si>
    <t>University of Houston (UH)</t>
  </si>
  <si>
    <t>New Mexico State University</t>
  </si>
  <si>
    <t>Lamar University</t>
  </si>
  <si>
    <t>Mississippi State University (MSU)</t>
  </si>
  <si>
    <t>Colorado State University (CSU)</t>
  </si>
  <si>
    <t>Kansas State University (KSU)</t>
  </si>
  <si>
    <t>University of Wyoming (UW)</t>
  </si>
  <si>
    <t>Utah State University</t>
  </si>
  <si>
    <t>University of Wisconsin (UW) - Platteville</t>
  </si>
  <si>
    <t>University of Oregon</t>
  </si>
  <si>
    <t>University of Kentucky (UK)</t>
  </si>
  <si>
    <t>University of Massachusetts (UMass) - Boston</t>
  </si>
  <si>
    <t>University of Maryland Baltimore County (UMBC)</t>
  </si>
  <si>
    <t>North Dakota State University (NDSU)</t>
  </si>
  <si>
    <t>State University of New York (SUNY) at Oswego</t>
  </si>
  <si>
    <t>University of Massachusetts (UMass) - Dartmouth</t>
  </si>
  <si>
    <t>Montana State University - Bozeman</t>
  </si>
  <si>
    <t>State University of New York (SUNY) at Oneonta</t>
  </si>
  <si>
    <t>University of Louisiana (UL) at Lafayette</t>
  </si>
  <si>
    <t>State University of New York (SUNY) at Plattsburgh</t>
  </si>
  <si>
    <t>Wayne State University</t>
  </si>
  <si>
    <t>University of Hawaii</t>
  </si>
  <si>
    <t>University of Toledo</t>
  </si>
  <si>
    <t>Florida International University (FIU)</t>
  </si>
  <si>
    <t>University of Wisconsin (UW) - Whitewater</t>
  </si>
  <si>
    <t>Western Washington University</t>
  </si>
  <si>
    <t>Minnesota State University - Mankato</t>
  </si>
  <si>
    <t>University of Wisconsin (UW) - Milwaukee</t>
  </si>
  <si>
    <t>University of Arkansas - Monticello (UAM)</t>
  </si>
  <si>
    <t>Penn State - Harrisburg</t>
  </si>
  <si>
    <t>University of North Carolina at Charlotte (UNCC)</t>
  </si>
  <si>
    <t>Georgia State University</t>
  </si>
  <si>
    <t>Western Michigan University (WMU)</t>
  </si>
  <si>
    <t>South Dakota State University (SDSU)</t>
  </si>
  <si>
    <t>Idaho State University</t>
  </si>
  <si>
    <t>Illinois State University</t>
  </si>
  <si>
    <t>Cleveland State University</t>
  </si>
  <si>
    <t>University of Alaska, Anchorage</t>
  </si>
  <si>
    <t>Fitchburg State College</t>
  </si>
  <si>
    <t>University of Nebraska at Omaha</t>
  </si>
  <si>
    <t>Southern Illinois University Carbondale</t>
  </si>
  <si>
    <t>University of Texas at El Paso (UTEP)</t>
  </si>
  <si>
    <t>California State University, Dominguez Hills (CSUDH)</t>
  </si>
  <si>
    <t>University Of Maine</t>
  </si>
  <si>
    <t>Eastern Michigan University</t>
  </si>
  <si>
    <t>Bowling Green State University</t>
  </si>
  <si>
    <t>University of Montana</t>
  </si>
  <si>
    <t>University of Central Florida (UCF)</t>
  </si>
  <si>
    <t>University of South Carolina</t>
  </si>
  <si>
    <t>University of Nevada, Las Vegas (UNLV)</t>
  </si>
  <si>
    <t>St. Cloud State University</t>
  </si>
  <si>
    <t>University of Wisconsin (UW) - Parkside</t>
  </si>
  <si>
    <t>California State University (CSU), Stanislaus</t>
  </si>
  <si>
    <t>Humboldt State University</t>
  </si>
  <si>
    <t>Florida Atlantic University (FAU)</t>
  </si>
  <si>
    <t>University of South Florida (USF)</t>
  </si>
  <si>
    <t>Portland State University (PSU)</t>
  </si>
  <si>
    <t>Eastern Washington University</t>
  </si>
  <si>
    <t>University of Texas at San Antonio (UTSA)</t>
  </si>
  <si>
    <t>University of Akron</t>
  </si>
  <si>
    <t>State University of New York (SUNY) at Potsdam</t>
  </si>
  <si>
    <t>University of Alabama at Birmingham (UAB)</t>
  </si>
  <si>
    <t>University of Memphis (U of M)</t>
  </si>
  <si>
    <t>Boise State University (BSU)</t>
  </si>
  <si>
    <t>Missouri State University (MSU)</t>
  </si>
  <si>
    <t>University of Wisconsin (UW) - La Crosse</t>
  </si>
  <si>
    <t>Appalachian State University</t>
  </si>
  <si>
    <t>Virginia Commonwealth University (VCU)</t>
  </si>
  <si>
    <t>University of Wisconsin (UW) - Stout</t>
  </si>
  <si>
    <t>East Carolina University (ECU)</t>
  </si>
  <si>
    <t>Utah Valley State College</t>
  </si>
  <si>
    <t>University of Missouri - St. Louis (UMSL)</t>
  </si>
  <si>
    <t>Western Carolina University</t>
  </si>
  <si>
    <t>University of Wisconsin (UW) - Oshkosh</t>
  </si>
  <si>
    <t>State University of New York (SUNY) at Fredonia</t>
  </si>
  <si>
    <t>University of Missouri - Kansas City (UMKC)</t>
  </si>
  <si>
    <t>University of Wisconsin (UW) - Eau Claire</t>
  </si>
  <si>
    <t>Ball State University (BSU)</t>
  </si>
  <si>
    <t>University of North Carolina at Wilmington (UNCW)</t>
  </si>
  <si>
    <t>University of Wisconsin (UW) - Stevens Point</t>
  </si>
  <si>
    <t>University of Southern Maine</t>
  </si>
  <si>
    <t>Arkansas State University (ASU)</t>
  </si>
  <si>
    <t>Kent State University</t>
  </si>
  <si>
    <t>Tarleton State University (TSU)</t>
  </si>
  <si>
    <t>University of Wisconsin (UW) - Green Bay</t>
  </si>
  <si>
    <t>Morehead State University</t>
  </si>
  <si>
    <t>Austin Peay State University</t>
  </si>
  <si>
    <t>Pittsburg State University</t>
  </si>
  <si>
    <t>Southern Utah University</t>
  </si>
  <si>
    <t>Montana State University - Billings</t>
  </si>
  <si>
    <t>Black Hills State University</t>
  </si>
  <si>
    <t>Northeastern</t>
  </si>
  <si>
    <t>Southern</t>
  </si>
  <si>
    <t>Midwestern</t>
  </si>
  <si>
    <t>Western</t>
  </si>
  <si>
    <t>California</t>
  </si>
  <si>
    <t>Region</t>
  </si>
  <si>
    <t>Questions</t>
  </si>
  <si>
    <t>1. Which region has the most party schools?</t>
  </si>
  <si>
    <t>Answer</t>
  </si>
  <si>
    <t>Goal: Compare the number of schools by school type.</t>
  </si>
  <si>
    <t>1. Select our data</t>
  </si>
  <si>
    <t>2. Choose the appropriate chart &amp; select your data</t>
  </si>
  <si>
    <t>3. Format your chart</t>
  </si>
  <si>
    <t>Goal: Compare the number of schools by region.</t>
  </si>
  <si>
    <t>Goal: Compare the disbribution of median starting salaries by school type</t>
  </si>
  <si>
    <t>Percentiles</t>
  </si>
  <si>
    <t>Q1</t>
  </si>
  <si>
    <t>MIN</t>
  </si>
  <si>
    <t>MEDIAN</t>
  </si>
  <si>
    <t>Q3</t>
  </si>
  <si>
    <t>MAX</t>
  </si>
  <si>
    <t>Ivy</t>
  </si>
  <si>
    <t xml:space="preserve">Party </t>
  </si>
  <si>
    <t>Difference</t>
  </si>
  <si>
    <t>MED - Q1</t>
  </si>
  <si>
    <t>Q1 - MIN</t>
  </si>
  <si>
    <t>Q3 - MED</t>
  </si>
  <si>
    <t>MAX - Q3</t>
  </si>
  <si>
    <t>2. Use a stacked barplot &amp; select data from the second table</t>
  </si>
  <si>
    <t>3. Create whiskers</t>
  </si>
  <si>
    <t>a. Whiten bottom two boxes and top box. Leave middle third and fourth boxes.</t>
  </si>
  <si>
    <t>b. Chart design -&gt; Add chart elements -&gt; Error bars -&gt; Standard deviation</t>
  </si>
  <si>
    <t>c. Add error bars for second and fifth boxes</t>
  </si>
  <si>
    <t>d. For both sets of error bars, go to More Error Bar Options</t>
  </si>
  <si>
    <t xml:space="preserve">1. Set to minus </t>
  </si>
  <si>
    <t xml:space="preserve">2. No cap </t>
  </si>
  <si>
    <t xml:space="preserve">3. 100% </t>
  </si>
  <si>
    <t>4. Additional formatting</t>
  </si>
  <si>
    <t>a. Change y-axis labels</t>
  </si>
  <si>
    <t>Goal: Plot difference between median starting salary and median mid-career salary by region</t>
  </si>
  <si>
    <t>1. Select necessary data</t>
  </si>
  <si>
    <t>2. Use scatterplot &amp; select data</t>
  </si>
  <si>
    <t>3. Format your plot</t>
  </si>
  <si>
    <t>1. Select data &amp; create necessary tables for boxplots</t>
  </si>
  <si>
    <t>2. What is the average starting median salary of Ivy League Schools?</t>
  </si>
  <si>
    <t>a. Functions: min, quartile, median, max</t>
  </si>
  <si>
    <t>b. Fill IQR as same color</t>
  </si>
  <si>
    <t>a. Select data in groups</t>
  </si>
  <si>
    <t>CIT</t>
  </si>
  <si>
    <t>a. Quick layout</t>
  </si>
  <si>
    <t>c. Additional formatting</t>
  </si>
  <si>
    <t>b. Title, axes, legend, etc.</t>
  </si>
  <si>
    <t>a. Make sure to color IQR the same color</t>
  </si>
  <si>
    <t>Formula: =VLOOKUP(lookup_value, table_array, col_index_num, [range_lookup])</t>
  </si>
  <si>
    <r>
      <t xml:space="preserve">lookup_value: </t>
    </r>
    <r>
      <rPr>
        <sz val="12"/>
        <color rgb="FF000000"/>
        <rFont val="Calibri"/>
        <family val="2"/>
      </rPr>
      <t xml:space="preserve">The value that you want to search for </t>
    </r>
    <r>
      <rPr>
        <i/>
        <sz val="12"/>
        <color rgb="FF000000"/>
        <rFont val="Calibri"/>
        <family val="2"/>
      </rPr>
      <t>(the lookup is case-insensitive, and texts must be in quotations)</t>
    </r>
  </si>
  <si>
    <r>
      <rPr>
        <b/>
        <sz val="12"/>
        <color rgb="FF000000"/>
        <rFont val="Calibri"/>
        <family val="2"/>
      </rPr>
      <t>table_array:</t>
    </r>
    <r>
      <rPr>
        <b/>
        <sz val="11"/>
        <color rgb="FF000000"/>
        <rFont val="Calibri"/>
        <family val="2"/>
      </rPr>
      <t xml:space="preserve"> </t>
    </r>
    <r>
      <rPr>
        <sz val="12"/>
        <color rgb="FF000000"/>
        <rFont val="Calibri"/>
        <family val="2"/>
      </rPr>
      <t>The table that is to be searched for the lookup_value</t>
    </r>
  </si>
  <si>
    <r>
      <rPr>
        <b/>
        <sz val="12"/>
        <color rgb="FF000000"/>
        <rFont val="Calibri"/>
        <family val="2"/>
      </rPr>
      <t>col_index_num:</t>
    </r>
    <r>
      <rPr>
        <sz val="12"/>
        <color rgb="FF000000"/>
        <rFont val="Calibri"/>
        <family val="2"/>
      </rPr>
      <t xml:space="preserve"> An integer, specifying the column number of the table_array, that you want to return a value from</t>
    </r>
  </si>
  <si>
    <r>
      <rPr>
        <b/>
        <sz val="12"/>
        <color rgb="FF000000"/>
        <rFont val="Calibri"/>
        <family val="2"/>
      </rPr>
      <t xml:space="preserve">[range_lookup]: </t>
    </r>
    <r>
      <rPr>
        <sz val="12"/>
        <color rgb="FF000000"/>
        <rFont val="Calibri"/>
        <family val="2"/>
      </rPr>
      <t>(Optional) Describes what the function should return in the event that it does not find an exact match to the lookup_value</t>
    </r>
  </si>
  <si>
    <r>
      <t>TRUE (1):</t>
    </r>
    <r>
      <rPr>
        <sz val="12"/>
        <rFont val="Calibri"/>
        <family val="2"/>
      </rPr>
      <t xml:space="preserve"> Finds the closest match below the lookup_value if the exact value is not found</t>
    </r>
  </si>
  <si>
    <r>
      <t>FALSE (0):</t>
    </r>
    <r>
      <rPr>
        <sz val="12"/>
        <color rgb="FF000000"/>
        <rFont val="Calibri"/>
        <family val="2"/>
      </rPr>
      <t xml:space="preserve"> An</t>
    </r>
    <r>
      <rPr>
        <b/>
        <sz val="12"/>
        <color rgb="FF000000"/>
        <rFont val="Calibri"/>
        <family val="2"/>
      </rPr>
      <t xml:space="preserve"> </t>
    </r>
    <r>
      <rPr>
        <sz val="12"/>
        <color rgb="FF000000"/>
        <rFont val="Calibri"/>
        <family val="2"/>
      </rPr>
      <t>exact match, returns #N/A if no exact match</t>
    </r>
  </si>
  <si>
    <t>Example</t>
  </si>
  <si>
    <t>Lookup Value</t>
  </si>
  <si>
    <t>Table Array</t>
  </si>
  <si>
    <t>Column Index</t>
  </si>
  <si>
    <t>Range Lookup</t>
  </si>
  <si>
    <t>Final Answer</t>
  </si>
  <si>
    <t>Exercises</t>
  </si>
  <si>
    <t>Examples</t>
  </si>
  <si>
    <t>Player</t>
  </si>
  <si>
    <t>Team</t>
  </si>
  <si>
    <t>Position</t>
  </si>
  <si>
    <t>Height</t>
  </si>
  <si>
    <t>Weight</t>
  </si>
  <si>
    <t>Age</t>
  </si>
  <si>
    <t>Experience</t>
  </si>
  <si>
    <t>Salary</t>
  </si>
  <si>
    <t>Index(array, row_num, column_num)</t>
  </si>
  <si>
    <t>A.J. Hammons</t>
  </si>
  <si>
    <t>DAL</t>
  </si>
  <si>
    <t>C</t>
  </si>
  <si>
    <t>Aaron Brooks</t>
  </si>
  <si>
    <t>IND</t>
  </si>
  <si>
    <t>PG</t>
  </si>
  <si>
    <t>Aaron Gordon</t>
  </si>
  <si>
    <t>ORL</t>
  </si>
  <si>
    <t>SF</t>
  </si>
  <si>
    <t>Adreian Payne</t>
  </si>
  <si>
    <t>PF</t>
  </si>
  <si>
    <t>Al Horford</t>
  </si>
  <si>
    <t>BOS</t>
  </si>
  <si>
    <t>Al Jefferson</t>
  </si>
  <si>
    <t>Al-Farouq Aminu</t>
  </si>
  <si>
    <t>POR</t>
  </si>
  <si>
    <t>Alan Anderson</t>
  </si>
  <si>
    <t>LAC</t>
  </si>
  <si>
    <t>Alan Williams</t>
  </si>
  <si>
    <t>PHO</t>
  </si>
  <si>
    <t>Alec Burks</t>
  </si>
  <si>
    <t>UTA</t>
  </si>
  <si>
    <t>SG</t>
  </si>
  <si>
    <t>Alex Abrines</t>
  </si>
  <si>
    <t>OKC</t>
  </si>
  <si>
    <t>Alex Len</t>
  </si>
  <si>
    <t>Match(lookup_value, lookup_array, match_type)</t>
  </si>
  <si>
    <t>Alex Poythress</t>
  </si>
  <si>
    <t>PHI</t>
  </si>
  <si>
    <t>Alexis Ajinca</t>
  </si>
  <si>
    <t>NOP</t>
  </si>
  <si>
    <t>Allen Crabbe</t>
  </si>
  <si>
    <t>Amir Johnson</t>
  </si>
  <si>
    <t>Andre Drummond</t>
  </si>
  <si>
    <t>DET</t>
  </si>
  <si>
    <t>Andre Iguodala</t>
  </si>
  <si>
    <t>GSW</t>
  </si>
  <si>
    <t>Andre Roberson</t>
  </si>
  <si>
    <t>Andrew Harrison</t>
  </si>
  <si>
    <t>MEM</t>
  </si>
  <si>
    <t>Andrew Nicholson</t>
  </si>
  <si>
    <t>BRK</t>
  </si>
  <si>
    <t>Andrew Wiggins</t>
  </si>
  <si>
    <t>Anthony Davis</t>
  </si>
  <si>
    <t>Anthony Morrow</t>
  </si>
  <si>
    <t>CHI</t>
  </si>
  <si>
    <t>Anthony Tolliver</t>
  </si>
  <si>
    <t>SAC</t>
  </si>
  <si>
    <t>Archie Goodwin</t>
  </si>
  <si>
    <t>Aron Baynes</t>
  </si>
  <si>
    <t>How tall is Allen Crabbe?</t>
  </si>
  <si>
    <t>Arron Afflalo</t>
  </si>
  <si>
    <t>row index?</t>
  </si>
  <si>
    <t>Austin Rivers</t>
  </si>
  <si>
    <t>column index?</t>
  </si>
  <si>
    <t>Avery Bradley</t>
  </si>
  <si>
    <t>Axel Toupane</t>
  </si>
  <si>
    <t>How much money is Al Horford's salary?</t>
  </si>
  <si>
    <t>Ben McLemore</t>
  </si>
  <si>
    <t>Beno Udrih</t>
  </si>
  <si>
    <t>Bismack Biyombo</t>
  </si>
  <si>
    <t>Blake Griffin</t>
  </si>
  <si>
    <t>What team does Alex Len play for?</t>
  </si>
  <si>
    <t>Boban Marjanovic</t>
  </si>
  <si>
    <t>Bobby Brown</t>
  </si>
  <si>
    <t>HOU</t>
  </si>
  <si>
    <t>Bobby Portis</t>
  </si>
  <si>
    <t>Bojan Bogdanovic</t>
  </si>
  <si>
    <t>WAS</t>
  </si>
  <si>
    <t>How many years has Andre Iguodala been in the league?</t>
  </si>
  <si>
    <t>Boris Diaw</t>
  </si>
  <si>
    <t>Bradley Beal</t>
  </si>
  <si>
    <t>Brandan Wright</t>
  </si>
  <si>
    <t>Brandon Bass</t>
  </si>
  <si>
    <t>Brandon Ingram</t>
  </si>
  <si>
    <t>LAL</t>
  </si>
  <si>
    <t>Brandon Jennings</t>
  </si>
  <si>
    <t>Brandon Knight</t>
  </si>
  <si>
    <t>Brandon Rush</t>
  </si>
  <si>
    <t>Brian Roberts</t>
  </si>
  <si>
    <t>CHO</t>
  </si>
  <si>
    <t>Briante Weber</t>
  </si>
  <si>
    <t>Brice Johnson</t>
  </si>
  <si>
    <t>Brook Lopez</t>
  </si>
  <si>
    <t>Bruno Caboclo</t>
  </si>
  <si>
    <t>TOR</t>
  </si>
  <si>
    <t>Bryn Forbes</t>
  </si>
  <si>
    <t>SAS</t>
  </si>
  <si>
    <t>Buddy Hield</t>
  </si>
  <si>
    <t>C.J. McCollum</t>
  </si>
  <si>
    <t>C.J. Miles</t>
  </si>
  <si>
    <t>C.J. Watson</t>
  </si>
  <si>
    <t>Cameron Payne</t>
  </si>
  <si>
    <t>Caris LeVert</t>
  </si>
  <si>
    <t>Carmelo Anthony</t>
  </si>
  <si>
    <t>NYK</t>
  </si>
  <si>
    <t>Chandler Parsons</t>
  </si>
  <si>
    <t>Channing Frye</t>
  </si>
  <si>
    <t>CLE</t>
  </si>
  <si>
    <t>Chasson Randle</t>
  </si>
  <si>
    <t>Cheick Diallo</t>
  </si>
  <si>
    <t>Chinanu Onuaku</t>
  </si>
  <si>
    <t>Chris McCullough</t>
  </si>
  <si>
    <t>Chris Paul</t>
  </si>
  <si>
    <t>Christian Wood</t>
  </si>
  <si>
    <t>Clint Capela</t>
  </si>
  <si>
    <t>Cody Zeller</t>
  </si>
  <si>
    <t>Cole Aldrich</t>
  </si>
  <si>
    <t>Corey Brewer</t>
  </si>
  <si>
    <t>Cory Joseph</t>
  </si>
  <si>
    <t>Courtney Lee</t>
  </si>
  <si>
    <t>Cristiano Felicio</t>
  </si>
  <si>
    <t>D.J. Augustin</t>
  </si>
  <si>
    <t>D'Angelo Russell</t>
  </si>
  <si>
    <t>Dahntay Jones</t>
  </si>
  <si>
    <t>Damian Jones</t>
  </si>
  <si>
    <t>Damian Lillard</t>
  </si>
  <si>
    <t>Damjan Rudez</t>
  </si>
  <si>
    <t>Daniel Ochefu</t>
  </si>
  <si>
    <t>Danilo Gallinari</t>
  </si>
  <si>
    <t>DEN</t>
  </si>
  <si>
    <t>Danny Green</t>
  </si>
  <si>
    <t>Dante Cunningham</t>
  </si>
  <si>
    <t>Dante Exum</t>
  </si>
  <si>
    <t>Dario Saric</t>
  </si>
  <si>
    <t>Darrell Arthur</t>
  </si>
  <si>
    <t>Darren Collison</t>
  </si>
  <si>
    <t>Darrun Hilliard</t>
  </si>
  <si>
    <t>David Lee</t>
  </si>
  <si>
    <t>David Nwaba</t>
  </si>
  <si>
    <t>David West</t>
  </si>
  <si>
    <t>Davis Bertans</t>
  </si>
  <si>
    <t>DeAndre Jordan</t>
  </si>
  <si>
    <t>DeAndre Liggins</t>
  </si>
  <si>
    <t>DeAndre' Bembry</t>
  </si>
  <si>
    <t>ATL</t>
  </si>
  <si>
    <t>Dejounte Murray</t>
  </si>
  <si>
    <t>Delon Wright</t>
  </si>
  <si>
    <t>DeMar DeRozan</t>
  </si>
  <si>
    <t>DeMarcus Cousins</t>
  </si>
  <si>
    <t>DeMarre Carroll</t>
  </si>
  <si>
    <t>Demetrius Jackson</t>
  </si>
  <si>
    <t>Dennis Schroder</t>
  </si>
  <si>
    <t>Denzel Valentine</t>
  </si>
  <si>
    <t>Deron Williams</t>
  </si>
  <si>
    <t>Derrick Favors</t>
  </si>
  <si>
    <t>Derrick Jones</t>
  </si>
  <si>
    <t>Derrick Rose</t>
  </si>
  <si>
    <t>Derrick Williams</t>
  </si>
  <si>
    <t>Devin Booker</t>
  </si>
  <si>
    <t>Devin Harris</t>
  </si>
  <si>
    <t>Dewayne Dedmon</t>
  </si>
  <si>
    <t>Deyonta Davis</t>
  </si>
  <si>
    <t>Diamond Stone</t>
  </si>
  <si>
    <t>Dion Waiters</t>
  </si>
  <si>
    <t>MIA</t>
  </si>
  <si>
    <t>Dirk Nowitzki</t>
  </si>
  <si>
    <t>Domantas Sabonis</t>
  </si>
  <si>
    <t>Donatas Motiejunas</t>
  </si>
  <si>
    <t>Dorian Finney-Smith</t>
  </si>
  <si>
    <t>Doug McDermott</t>
  </si>
  <si>
    <t>Dragan Bender</t>
  </si>
  <si>
    <t>Draymond Green</t>
  </si>
  <si>
    <t>Dwight Howard</t>
  </si>
  <si>
    <t>Dwight Powell</t>
  </si>
  <si>
    <t>Dwyane Wade</t>
  </si>
  <si>
    <t>E'Twaun Moore</t>
  </si>
  <si>
    <t>Ed Davis</t>
  </si>
  <si>
    <t>Edy Tavares</t>
  </si>
  <si>
    <t>Elfrid Payton</t>
  </si>
  <si>
    <t>Elijah Millsap</t>
  </si>
  <si>
    <t>Emmanuel Mudiay</t>
  </si>
  <si>
    <t>Enes Kanter</t>
  </si>
  <si>
    <t>Eric Bledsoe</t>
  </si>
  <si>
    <t>Eric Gordon</t>
  </si>
  <si>
    <t>Ersan Ilyasova</t>
  </si>
  <si>
    <t>Evan Fournier</t>
  </si>
  <si>
    <t>Evan Turner</t>
  </si>
  <si>
    <t>Frank Kaminsky</t>
  </si>
  <si>
    <t>Fred VanVleet</t>
  </si>
  <si>
    <t>Garrett Temple</t>
  </si>
  <si>
    <t>Gary Harris</t>
  </si>
  <si>
    <t>George Hill</t>
  </si>
  <si>
    <t>Georges Niang</t>
  </si>
  <si>
    <t>Georgios Papagiannis</t>
  </si>
  <si>
    <t>Gerald Green</t>
  </si>
  <si>
    <t>Gerald Henderson</t>
  </si>
  <si>
    <t>Giannis Antetokounmpo</t>
  </si>
  <si>
    <t>MIL</t>
  </si>
  <si>
    <t>Goran Dragic</t>
  </si>
  <si>
    <t>Gordon Hayward</t>
  </si>
  <si>
    <t>Gorgui Dieng</t>
  </si>
  <si>
    <t>Greg Monroe</t>
  </si>
  <si>
    <t>Harrison Barnes</t>
  </si>
  <si>
    <t>Hassan Whiteside</t>
  </si>
  <si>
    <t>Henry Ellenson</t>
  </si>
  <si>
    <t>Ian Clark</t>
  </si>
  <si>
    <t>Ian Mahinmi</t>
  </si>
  <si>
    <t>Iman Shumpert</t>
  </si>
  <si>
    <t>Isaiah Canaan</t>
  </si>
  <si>
    <t>Isaiah Taylor</t>
  </si>
  <si>
    <t>Isaiah Thomas</t>
  </si>
  <si>
    <t>Isaiah Whitehead</t>
  </si>
  <si>
    <t>Ish Smith</t>
  </si>
  <si>
    <t>Ivica Zubac</t>
  </si>
  <si>
    <t>J.J. Barea</t>
  </si>
  <si>
    <t>J.J. Redick</t>
  </si>
  <si>
    <t>J.R. Smith</t>
  </si>
  <si>
    <t>Jabari Parker</t>
  </si>
  <si>
    <t>Jae Crowder</t>
  </si>
  <si>
    <t>Jahlil Okafor</t>
  </si>
  <si>
    <t>Jake Layman</t>
  </si>
  <si>
    <t>Jakob Poeltl</t>
  </si>
  <si>
    <t>Jamal Crawford</t>
  </si>
  <si>
    <t>Jamal Murray</t>
  </si>
  <si>
    <t>Jameer Nelson</t>
  </si>
  <si>
    <t>James Ennis</t>
  </si>
  <si>
    <t>James Harden</t>
  </si>
  <si>
    <t>James Johnson</t>
  </si>
  <si>
    <t>James Jones</t>
  </si>
  <si>
    <t>James Michael McAdoo</t>
  </si>
  <si>
    <t>James Young</t>
  </si>
  <si>
    <t>JaMychal Green</t>
  </si>
  <si>
    <t>Jared Dudley</t>
  </si>
  <si>
    <t>Jarell Martin</t>
  </si>
  <si>
    <t>Jarrod Uthoff</t>
  </si>
  <si>
    <t>Jason Smith</t>
  </si>
  <si>
    <t>Jason Terry</t>
  </si>
  <si>
    <t>JaVale McGee</t>
  </si>
  <si>
    <t>Jaylen Brown</t>
  </si>
  <si>
    <t>Jeff Green</t>
  </si>
  <si>
    <t>Jeff Teague</t>
  </si>
  <si>
    <t>Jeff Withey</t>
  </si>
  <si>
    <t>Jerami Grant</t>
  </si>
  <si>
    <t>Jeremy Lamb</t>
  </si>
  <si>
    <t>Jeremy Lin</t>
  </si>
  <si>
    <t>Jerian Grant</t>
  </si>
  <si>
    <t>Jerryd Bayless</t>
  </si>
  <si>
    <t>Jimmy Butler</t>
  </si>
  <si>
    <t>Joakim Noah</t>
  </si>
  <si>
    <t>Jodie Meeks</t>
  </si>
  <si>
    <t>Joe Harris</t>
  </si>
  <si>
    <t>Joe Ingles</t>
  </si>
  <si>
    <t>Joe Johnson</t>
  </si>
  <si>
    <t>Joe Young</t>
  </si>
  <si>
    <t>Joel Anthony</t>
  </si>
  <si>
    <t>Joel Bolomboy</t>
  </si>
  <si>
    <t>Joel Embiid</t>
  </si>
  <si>
    <t>Joffrey Lauvergne</t>
  </si>
  <si>
    <t>John Henson</t>
  </si>
  <si>
    <t>John Wall</t>
  </si>
  <si>
    <t>Johnny O'Bryant</t>
  </si>
  <si>
    <t>Jon Leuer</t>
  </si>
  <si>
    <t>Jonas Jerebko</t>
  </si>
  <si>
    <t>Jonas Valanciunas</t>
  </si>
  <si>
    <t>Jonathon Simmons</t>
  </si>
  <si>
    <t>Jordan Clarkson</t>
  </si>
  <si>
    <t>Jordan Crawford</t>
  </si>
  <si>
    <t>Jordan Hill</t>
  </si>
  <si>
    <t>Jordan Mickey</t>
  </si>
  <si>
    <t>Jose Calderon</t>
  </si>
  <si>
    <t>Josh Huestis</t>
  </si>
  <si>
    <t>Josh McRoberts</t>
  </si>
  <si>
    <t>Josh Richardson</t>
  </si>
  <si>
    <t>Jrue Holiday</t>
  </si>
  <si>
    <t>Juan Hernangomez</t>
  </si>
  <si>
    <t>Julius Randle</t>
  </si>
  <si>
    <t>Justin Anderson</t>
  </si>
  <si>
    <t>Justin Hamilton</t>
  </si>
  <si>
    <t>Justin Holiday</t>
  </si>
  <si>
    <t>Justise Winslow</t>
  </si>
  <si>
    <t>Jusuf Nurkic</t>
  </si>
  <si>
    <t>K.J. McDaniels</t>
  </si>
  <si>
    <t>Karl-Anthony Towns</t>
  </si>
  <si>
    <t>Kawhi Leonard</t>
  </si>
  <si>
    <t>Kay Felder</t>
  </si>
  <si>
    <t>Kelly Olynyk</t>
  </si>
  <si>
    <t>Kemba Walker</t>
  </si>
  <si>
    <t>Kenneth Faried</t>
  </si>
  <si>
    <t>Kent Bazemore</t>
  </si>
  <si>
    <t>Kentavious Caldwell-Pope</t>
  </si>
  <si>
    <t>Kevin Durant</t>
  </si>
  <si>
    <t>Kevin Love</t>
  </si>
  <si>
    <t>Kevin Seraphin</t>
  </si>
  <si>
    <t>Kevon Looney</t>
  </si>
  <si>
    <t>Khris Middleton</t>
  </si>
  <si>
    <t>Klay Thompson</t>
  </si>
  <si>
    <t>Kosta Koufos</t>
  </si>
  <si>
    <t>Kris Dunn</t>
  </si>
  <si>
    <t>Kris Humphries</t>
  </si>
  <si>
    <t>Kristaps Porzingis</t>
  </si>
  <si>
    <t>Kyle Anderson</t>
  </si>
  <si>
    <t>Kyle Korver</t>
  </si>
  <si>
    <t>Kyle Lowry</t>
  </si>
  <si>
    <t>Kyle O'Quinn</t>
  </si>
  <si>
    <t>Kyle Singler</t>
  </si>
  <si>
    <t>Kyle Wiltjer</t>
  </si>
  <si>
    <t>Kyrie Irving</t>
  </si>
  <si>
    <t>LaMarcus Aldridge</t>
  </si>
  <si>
    <t>Lance Stephenson</t>
  </si>
  <si>
    <t>Lance Thomas</t>
  </si>
  <si>
    <t>Langston Galloway</t>
  </si>
  <si>
    <t>Larry Nance Jr.</t>
  </si>
  <si>
    <t>Lavoy Allen</t>
  </si>
  <si>
    <t>Leandro Barbosa</t>
  </si>
  <si>
    <t>LeBron James</t>
  </si>
  <si>
    <t>Lou Williams</t>
  </si>
  <si>
    <t>Luc Mbah a Moute</t>
  </si>
  <si>
    <t>Lucas Nogueira</t>
  </si>
  <si>
    <t>Luke Babbitt</t>
  </si>
  <si>
    <t>Luol Deng</t>
  </si>
  <si>
    <t>Malachi Richardson</t>
  </si>
  <si>
    <t>Malcolm Brogdon</t>
  </si>
  <si>
    <t>Malcolm Delaney</t>
  </si>
  <si>
    <t>Malik Beasley</t>
  </si>
  <si>
    <t>Manu Ginobili</t>
  </si>
  <si>
    <t>Marc Gasol</t>
  </si>
  <si>
    <t>Marcin Gortat</t>
  </si>
  <si>
    <t>Marco Belinelli</t>
  </si>
  <si>
    <t>Marcus Georges-Hunt</t>
  </si>
  <si>
    <t>Marcus Morris</t>
  </si>
  <si>
    <t>Marcus Smart</t>
  </si>
  <si>
    <t>Mario Hezonja</t>
  </si>
  <si>
    <t>Markieff Morris</t>
  </si>
  <si>
    <t>Marquese Chriss</t>
  </si>
  <si>
    <t>Marreese Speights</t>
  </si>
  <si>
    <t>Marshall Plumlee</t>
  </si>
  <si>
    <t>Marvin Williams</t>
  </si>
  <si>
    <t>Mason Plumlee</t>
  </si>
  <si>
    <t>Matt Barnes</t>
  </si>
  <si>
    <t>Matthew Dellavedova</t>
  </si>
  <si>
    <t>Maurice Harkless</t>
  </si>
  <si>
    <t>Maurice Ndour</t>
  </si>
  <si>
    <t>Metta World Peace</t>
  </si>
  <si>
    <t>Meyers Leonard</t>
  </si>
  <si>
    <t>Michael Beasley</t>
  </si>
  <si>
    <t>Michael Carter-Williams</t>
  </si>
  <si>
    <t>Michael Gbinije</t>
  </si>
  <si>
    <t>Michael Kidd-Gilchrist</t>
  </si>
  <si>
    <t>Mike Conley</t>
  </si>
  <si>
    <t>Mike Dunleavy</t>
  </si>
  <si>
    <t>Mike Miller</t>
  </si>
  <si>
    <t>Mike Muscala</t>
  </si>
  <si>
    <t>Miles Plumlee</t>
  </si>
  <si>
    <t>Mindaugas Kuzminskas</t>
  </si>
  <si>
    <t>Mirza Teletovic</t>
  </si>
  <si>
    <t>Monta Ellis</t>
  </si>
  <si>
    <t>Montrezl Harrell</t>
  </si>
  <si>
    <t>Myles Turner</t>
  </si>
  <si>
    <t>Nemanja Bjelica</t>
  </si>
  <si>
    <t>Nerlens Noel</t>
  </si>
  <si>
    <t>Nick Collison</t>
  </si>
  <si>
    <t>Nick Young</t>
  </si>
  <si>
    <t>Nicolas Batum</t>
  </si>
  <si>
    <t>Nicolas Brussino</t>
  </si>
  <si>
    <t>Nik Stauskas</t>
  </si>
  <si>
    <t>Nikola Jokic</t>
  </si>
  <si>
    <t>Nikola Mirotic</t>
  </si>
  <si>
    <t>Nikola Vucevic</t>
  </si>
  <si>
    <t>Noah Vonleh</t>
  </si>
  <si>
    <t>Norman Powell</t>
  </si>
  <si>
    <t>Norris Cole</t>
  </si>
  <si>
    <t>Okaro White</t>
  </si>
  <si>
    <t>Omer Asik</t>
  </si>
  <si>
    <t>Omri Casspi</t>
  </si>
  <si>
    <t>Otto Porter</t>
  </si>
  <si>
    <t>P.J. Tucker</t>
  </si>
  <si>
    <t>Pascal Siakam</t>
  </si>
  <si>
    <t>Pat Connaughton</t>
  </si>
  <si>
    <t>Patricio Garino</t>
  </si>
  <si>
    <t>Patrick Beverley</t>
  </si>
  <si>
    <t>Patrick McCaw</t>
  </si>
  <si>
    <t>Patrick Patterson</t>
  </si>
  <si>
    <t>Patty Mills</t>
  </si>
  <si>
    <t>Pau Gasol</t>
  </si>
  <si>
    <t>Paul George</t>
  </si>
  <si>
    <t>Paul Millsap</t>
  </si>
  <si>
    <t>Paul Pierce</t>
  </si>
  <si>
    <t>Paul Zipser</t>
  </si>
  <si>
    <t>Quincy Acy</t>
  </si>
  <si>
    <t>Quinn Cook</t>
  </si>
  <si>
    <t>Rajon Rondo</t>
  </si>
  <si>
    <t>Rakeem Christmas</t>
  </si>
  <si>
    <t>Ramon Sessions</t>
  </si>
  <si>
    <t>Randy Foye</t>
  </si>
  <si>
    <t>Rashad Vaughn</t>
  </si>
  <si>
    <t>Raul Neto</t>
  </si>
  <si>
    <t>Raymond Felton</t>
  </si>
  <si>
    <t>Reggie Bullock</t>
  </si>
  <si>
    <t>Reggie Jackson</t>
  </si>
  <si>
    <t>Richard Jefferson</t>
  </si>
  <si>
    <t>Richaun Holmes</t>
  </si>
  <si>
    <t>Ricky Rubio</t>
  </si>
  <si>
    <t>Robert Covington</t>
  </si>
  <si>
    <t>Robin Lopez</t>
  </si>
  <si>
    <t>Rodney Hood</t>
  </si>
  <si>
    <t>Rodney McGruder</t>
  </si>
  <si>
    <t>Ron Baker</t>
  </si>
  <si>
    <t>Rondae Hollis-Jefferson</t>
  </si>
  <si>
    <t>Ronnie Price</t>
  </si>
  <si>
    <t>Roy Hibbert</t>
  </si>
  <si>
    <t>Rudy Gay</t>
  </si>
  <si>
    <t>Rudy Gobert</t>
  </si>
  <si>
    <t>Russell Westbrook</t>
  </si>
  <si>
    <t>Ryan Anderson</t>
  </si>
  <si>
    <t>Ryan Kelly</t>
  </si>
  <si>
    <t>Salah Mejri</t>
  </si>
  <si>
    <t>Sam Dekker</t>
  </si>
  <si>
    <t>Sasha Vujacic</t>
  </si>
  <si>
    <t>Sean Kilpatrick</t>
  </si>
  <si>
    <t>Semaj Christon</t>
  </si>
  <si>
    <t>Serge Ibaka</t>
  </si>
  <si>
    <t>Sergio Rodriguez</t>
  </si>
  <si>
    <t>Seth Curry</t>
  </si>
  <si>
    <t>Shabazz Muhammad</t>
  </si>
  <si>
    <t>Shabazz Napier</t>
  </si>
  <si>
    <t>Shaun Livingston</t>
  </si>
  <si>
    <t>Shawn Long</t>
  </si>
  <si>
    <t>Sheldon McClellan</t>
  </si>
  <si>
    <t>Shelvin Mack</t>
  </si>
  <si>
    <t>Skal Labissiere</t>
  </si>
  <si>
    <t>Solomon Hill</t>
  </si>
  <si>
    <t>Spencer Dinwiddie</t>
  </si>
  <si>
    <t>Spencer Hawes</t>
  </si>
  <si>
    <t>Stanley Johnson</t>
  </si>
  <si>
    <t>Stephen Curry</t>
  </si>
  <si>
    <t>Stephen Zimmerman</t>
  </si>
  <si>
    <t>Steven Adams</t>
  </si>
  <si>
    <t>T.J. McConnell</t>
  </si>
  <si>
    <t>T.J. Warren</t>
  </si>
  <si>
    <t>Taj Gibson</t>
  </si>
  <si>
    <t>Tarik Black</t>
  </si>
  <si>
    <t>Terrence Ross</t>
  </si>
  <si>
    <t>Terry Rozier</t>
  </si>
  <si>
    <t>Thabo Sefolosha</t>
  </si>
  <si>
    <t>Thaddeus Young</t>
  </si>
  <si>
    <t>Thomas Robinson</t>
  </si>
  <si>
    <t>Thon Maker</t>
  </si>
  <si>
    <t>Tiago Splitter</t>
  </si>
  <si>
    <t>Tim Frazier</t>
  </si>
  <si>
    <t>Tim Hardaway</t>
  </si>
  <si>
    <t>Tim Quarterman</t>
  </si>
  <si>
    <t>Timofey Mozgov</t>
  </si>
  <si>
    <t>Timothe Luwawu-Cabarrot</t>
  </si>
  <si>
    <t>Tobias Harris</t>
  </si>
  <si>
    <t>Tomas Satoransky</t>
  </si>
  <si>
    <t>Tony Allen</t>
  </si>
  <si>
    <t>Tony Parker</t>
  </si>
  <si>
    <t>Tony Snell</t>
  </si>
  <si>
    <t>Treveon Graham</t>
  </si>
  <si>
    <t>Trevor Ariza</t>
  </si>
  <si>
    <t>Trevor Booker</t>
  </si>
  <si>
    <t>Trey Burke</t>
  </si>
  <si>
    <t>Trey Lyles</t>
  </si>
  <si>
    <t>Tristan Thompson</t>
  </si>
  <si>
    <t>Troy Daniels</t>
  </si>
  <si>
    <t>Troy Williams</t>
  </si>
  <si>
    <t>Ty Lawson</t>
  </si>
  <si>
    <t>Tyler Ennis</t>
  </si>
  <si>
    <t>Tyler Johnson</t>
  </si>
  <si>
    <t>Tyler Ulis</t>
  </si>
  <si>
    <t>Tyler Zeller</t>
  </si>
  <si>
    <t>Tyreke Evans</t>
  </si>
  <si>
    <t>Tyson Chandler</t>
  </si>
  <si>
    <t>Tyus Jones</t>
  </si>
  <si>
    <t>Udonis Haslem</t>
  </si>
  <si>
    <t>Victor Oladipo</t>
  </si>
  <si>
    <t>Vince Carter</t>
  </si>
  <si>
    <t>Wade Baldwin</t>
  </si>
  <si>
    <t>Wayne Ellington</t>
  </si>
  <si>
    <t>Wayne Selden</t>
  </si>
  <si>
    <t>Wesley Johnson</t>
  </si>
  <si>
    <t>Wesley Matthews</t>
  </si>
  <si>
    <t>Will Barton</t>
  </si>
  <si>
    <t>Willie Cauley-Stein</t>
  </si>
  <si>
    <t>Willie Reed</t>
  </si>
  <si>
    <t>Willy Hernangomez</t>
  </si>
  <si>
    <t>Wilson Chandler</t>
  </si>
  <si>
    <t>Yogi Ferrell</t>
  </si>
  <si>
    <t>Zach LaVine</t>
  </si>
  <si>
    <t>Zach Randolph</t>
  </si>
  <si>
    <t>Zaza Pachulia</t>
  </si>
  <si>
    <t>3. Which school has the highest mid-career median salary?</t>
  </si>
  <si>
    <t>player</t>
  </si>
  <si>
    <t>team</t>
  </si>
  <si>
    <t>position</t>
  </si>
  <si>
    <t>height</t>
  </si>
  <si>
    <t>weight</t>
  </si>
  <si>
    <t>age</t>
  </si>
  <si>
    <t>experience</t>
  </si>
  <si>
    <t>salary</t>
  </si>
  <si>
    <t>What is the salary of Stephen Curry?</t>
  </si>
  <si>
    <t>B2:I32</t>
  </si>
  <si>
    <t>What is the salary of the player who plays for DAL?</t>
  </si>
  <si>
    <t>C2:I32</t>
  </si>
  <si>
    <t>What is the salary of the player with 0 experience?</t>
  </si>
  <si>
    <t>H2:I32</t>
  </si>
  <si>
    <t>What is the height of Kevin Durant?</t>
  </si>
  <si>
    <t>How many years has Klay Thompson played in the NBA?</t>
  </si>
  <si>
    <t>How old is Dwight Howard?</t>
  </si>
  <si>
    <t>Row Index</t>
  </si>
  <si>
    <t>B2:R9</t>
  </si>
  <si>
    <t>B3:R9</t>
  </si>
  <si>
    <t>What is the weight of Draymond Green?</t>
  </si>
  <si>
    <t>How many years has Andre Iguodala played in the NBA?</t>
  </si>
  <si>
    <t>How old is Stephen Curry?</t>
  </si>
  <si>
    <t>Lookup_value</t>
  </si>
  <si>
    <t>Median Starting</t>
  </si>
  <si>
    <t>Median Mid-career</t>
  </si>
  <si>
    <t>Row Labels</t>
  </si>
  <si>
    <t>Grand Total</t>
  </si>
  <si>
    <t>Max of Mid-Career Median Salary</t>
  </si>
  <si>
    <t>Question 3</t>
  </si>
  <si>
    <t>Question 2</t>
  </si>
  <si>
    <t>Question 1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</si>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</sst>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8"/>
      <color rgb="FF2F2F2F"/>
      <name val="Segoe UI"/>
      <family val="2"/>
    </font>
    <font>
      <b/>
      <sz val="12"/>
      <color rgb="FF24292E"/>
      <name val="Times New Roman"/>
      <family val="1"/>
    </font>
    <font>
      <sz val="12"/>
      <color rgb="FF24292E"/>
      <name val="Times New Roman"/>
      <family val="1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8D2E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9" tint="0.79998168889431442"/>
      </bottom>
      <diagonal/>
    </border>
    <border>
      <left/>
      <right style="medium">
        <color auto="1"/>
      </right>
      <top style="thin">
        <color theme="9" tint="0.79998168889431442"/>
      </top>
      <bottom style="thin">
        <color theme="9" tint="0.79998168889431442"/>
      </bottom>
      <diagonal/>
    </border>
    <border>
      <left/>
      <right style="medium">
        <color auto="1"/>
      </right>
      <top style="thin">
        <color theme="9" tint="0.79998168889431442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9" tint="0.79998168889431442"/>
      </bottom>
      <diagonal/>
    </border>
    <border>
      <left style="medium">
        <color auto="1"/>
      </left>
      <right style="medium">
        <color auto="1"/>
      </right>
      <top style="thin">
        <color theme="9" tint="0.79998168889431442"/>
      </top>
      <bottom style="thin">
        <color theme="9" tint="0.79998168889431442"/>
      </bottom>
      <diagonal/>
    </border>
    <border>
      <left style="medium">
        <color auto="1"/>
      </left>
      <right style="medium">
        <color auto="1"/>
      </right>
      <top style="thin">
        <color theme="9" tint="0.79998168889431442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44" fontId="2" fillId="0" borderId="0" applyFont="0" applyFill="0" applyBorder="0" applyAlignment="0" applyProtection="0"/>
    <xf numFmtId="0" fontId="2" fillId="0" borderId="0"/>
    <xf numFmtId="0" fontId="16" fillId="0" borderId="0"/>
    <xf numFmtId="0" fontId="1" fillId="0" borderId="0"/>
  </cellStyleXfs>
  <cellXfs count="182">
    <xf numFmtId="0" fontId="0" fillId="0" borderId="0" xfId="0"/>
    <xf numFmtId="8" fontId="0" fillId="0" borderId="0" xfId="0" applyNumberFormat="1"/>
    <xf numFmtId="0" fontId="0" fillId="0" borderId="0" xfId="0" applyAlignment="1">
      <alignment horizontal="left"/>
    </xf>
    <xf numFmtId="0" fontId="0" fillId="0" borderId="2" xfId="0" applyNumberFormat="1" applyFont="1" applyBorder="1"/>
    <xf numFmtId="0" fontId="3" fillId="0" borderId="0" xfId="0" applyFont="1"/>
    <xf numFmtId="0" fontId="0" fillId="0" borderId="15" xfId="0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3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4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6" fillId="0" borderId="0" xfId="0" applyFont="1" applyFill="1" applyAlignment="1">
      <alignment horizontal="right"/>
    </xf>
    <xf numFmtId="6" fontId="6" fillId="0" borderId="0" xfId="0" applyNumberFormat="1" applyFont="1" applyFill="1" applyAlignment="1">
      <alignment horizontal="right"/>
    </xf>
    <xf numFmtId="0" fontId="0" fillId="0" borderId="18" xfId="0" applyNumberFormat="1" applyFont="1" applyBorder="1"/>
    <xf numFmtId="0" fontId="0" fillId="0" borderId="19" xfId="0" applyNumberFormat="1" applyFont="1" applyBorder="1"/>
    <xf numFmtId="0" fontId="0" fillId="0" borderId="20" xfId="0" applyNumberFormat="1" applyFont="1" applyBorder="1"/>
    <xf numFmtId="0" fontId="0" fillId="0" borderId="21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0" xfId="0" applyNumberFormat="1"/>
    <xf numFmtId="0" fontId="0" fillId="0" borderId="6" xfId="0" applyBorder="1"/>
    <xf numFmtId="0" fontId="7" fillId="0" borderId="0" xfId="3" applyFont="1" applyAlignment="1"/>
    <xf numFmtId="0" fontId="7" fillId="0" borderId="0" xfId="3"/>
    <xf numFmtId="0" fontId="17" fillId="0" borderId="28" xfId="3" applyFont="1" applyBorder="1" applyAlignment="1">
      <alignment horizontal="center"/>
    </xf>
    <xf numFmtId="0" fontId="17" fillId="0" borderId="29" xfId="3" applyFont="1" applyBorder="1" applyAlignment="1">
      <alignment horizontal="center"/>
    </xf>
    <xf numFmtId="0" fontId="17" fillId="0" borderId="30" xfId="3" applyFont="1" applyBorder="1" applyAlignment="1">
      <alignment horizontal="center"/>
    </xf>
    <xf numFmtId="0" fontId="18" fillId="2" borderId="24" xfId="3" applyFont="1" applyFill="1" applyBorder="1" applyAlignment="1">
      <alignment horizontal="center"/>
    </xf>
    <xf numFmtId="0" fontId="7" fillId="0" borderId="31" xfId="3" applyBorder="1"/>
    <xf numFmtId="0" fontId="7" fillId="0" borderId="32" xfId="3" applyBorder="1"/>
    <xf numFmtId="0" fontId="7" fillId="0" borderId="33" xfId="3" applyBorder="1"/>
    <xf numFmtId="0" fontId="7" fillId="0" borderId="34" xfId="3" applyBorder="1"/>
    <xf numFmtId="0" fontId="7" fillId="0" borderId="27" xfId="3" applyBorder="1"/>
    <xf numFmtId="0" fontId="7" fillId="0" borderId="35" xfId="3" applyBorder="1"/>
    <xf numFmtId="0" fontId="20" fillId="0" borderId="0" xfId="3" applyFont="1"/>
    <xf numFmtId="11" fontId="7" fillId="0" borderId="35" xfId="3" applyNumberFormat="1" applyBorder="1"/>
    <xf numFmtId="0" fontId="19" fillId="0" borderId="0" xfId="3" applyFont="1" applyFill="1" applyBorder="1" applyAlignment="1">
      <alignment horizontal="center"/>
    </xf>
    <xf numFmtId="0" fontId="18" fillId="2" borderId="24" xfId="7" applyFont="1" applyFill="1" applyBorder="1" applyAlignment="1">
      <alignment horizontal="left"/>
    </xf>
    <xf numFmtId="0" fontId="18" fillId="3" borderId="24" xfId="7" applyFont="1" applyFill="1" applyBorder="1" applyAlignment="1">
      <alignment horizontal="left"/>
    </xf>
    <xf numFmtId="0" fontId="19" fillId="3" borderId="24" xfId="7" applyFont="1" applyFill="1" applyBorder="1" applyAlignment="1">
      <alignment horizontal="left"/>
    </xf>
    <xf numFmtId="0" fontId="21" fillId="3" borderId="24" xfId="7" applyFont="1" applyFill="1" applyBorder="1" applyAlignment="1">
      <alignment horizontal="left"/>
    </xf>
    <xf numFmtId="0" fontId="22" fillId="3" borderId="24" xfId="7" applyFont="1" applyFill="1" applyBorder="1" applyAlignment="1">
      <alignment horizontal="left"/>
    </xf>
    <xf numFmtId="0" fontId="7" fillId="0" borderId="0" xfId="3" applyFont="1" applyFill="1" applyAlignment="1"/>
    <xf numFmtId="0" fontId="0" fillId="0" borderId="0" xfId="3" applyFont="1" applyFill="1" applyAlignment="1"/>
    <xf numFmtId="0" fontId="7" fillId="0" borderId="36" xfId="3" applyBorder="1"/>
    <xf numFmtId="0" fontId="7" fillId="0" borderId="37" xfId="3" applyBorder="1"/>
    <xf numFmtId="0" fontId="7" fillId="0" borderId="38" xfId="3" applyBorder="1"/>
    <xf numFmtId="11" fontId="0" fillId="0" borderId="0" xfId="0" applyNumberFormat="1"/>
    <xf numFmtId="0" fontId="3" fillId="0" borderId="28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0" fillId="0" borderId="31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27" xfId="0" applyFill="1" applyBorder="1"/>
    <xf numFmtId="0" fontId="0" fillId="0" borderId="35" xfId="0" applyFill="1" applyBorder="1"/>
    <xf numFmtId="0" fontId="0" fillId="0" borderId="0" xfId="0" applyFont="1" applyAlignment="1"/>
    <xf numFmtId="0" fontId="9" fillId="2" borderId="28" xfId="0" applyFont="1" applyFill="1" applyBorder="1" applyAlignment="1">
      <alignment horizontal="center" vertical="top"/>
    </xf>
    <xf numFmtId="0" fontId="9" fillId="2" borderId="29" xfId="0" applyFont="1" applyFill="1" applyBorder="1" applyAlignment="1">
      <alignment horizontal="center" vertical="top"/>
    </xf>
    <xf numFmtId="0" fontId="9" fillId="2" borderId="30" xfId="0" applyFont="1" applyFill="1" applyBorder="1" applyAlignment="1">
      <alignment horizontal="center" vertical="top"/>
    </xf>
    <xf numFmtId="0" fontId="9" fillId="3" borderId="31" xfId="0" applyFont="1" applyFill="1" applyBorder="1" applyAlignment="1">
      <alignment vertical="top"/>
    </xf>
    <xf numFmtId="0" fontId="0" fillId="4" borderId="32" xfId="0" applyFont="1" applyFill="1" applyBorder="1" applyAlignment="1">
      <alignment horizontal="right"/>
    </xf>
    <xf numFmtId="0" fontId="0" fillId="4" borderId="33" xfId="0" applyFont="1" applyFill="1" applyBorder="1" applyAlignment="1">
      <alignment horizontal="right"/>
    </xf>
    <xf numFmtId="0" fontId="3" fillId="4" borderId="34" xfId="0" applyFont="1" applyFill="1" applyBorder="1" applyAlignment="1"/>
    <xf numFmtId="0" fontId="0" fillId="4" borderId="27" xfId="0" applyFont="1" applyFill="1" applyBorder="1" applyAlignment="1">
      <alignment horizontal="right"/>
    </xf>
    <xf numFmtId="0" fontId="0" fillId="4" borderId="35" xfId="0" applyFont="1" applyFill="1" applyBorder="1" applyAlignment="1">
      <alignment horizontal="right"/>
    </xf>
    <xf numFmtId="0" fontId="3" fillId="4" borderId="36" xfId="0" applyFont="1" applyFill="1" applyBorder="1" applyAlignment="1"/>
    <xf numFmtId="0" fontId="0" fillId="4" borderId="37" xfId="0" applyFont="1" applyFill="1" applyBorder="1" applyAlignment="1">
      <alignment horizontal="right"/>
    </xf>
    <xf numFmtId="0" fontId="0" fillId="4" borderId="38" xfId="0" applyFont="1" applyFill="1" applyBorder="1" applyAlignment="1">
      <alignment horizontal="right"/>
    </xf>
    <xf numFmtId="0" fontId="13" fillId="2" borderId="41" xfId="0" applyFont="1" applyFill="1" applyBorder="1" applyAlignment="1">
      <alignment horizontal="center"/>
    </xf>
    <xf numFmtId="0" fontId="8" fillId="3" borderId="43" xfId="0" applyFont="1" applyFill="1" applyBorder="1" applyAlignment="1"/>
    <xf numFmtId="0" fontId="8" fillId="3" borderId="10" xfId="0" applyFont="1" applyFill="1" applyBorder="1" applyAlignment="1"/>
    <xf numFmtId="11" fontId="0" fillId="0" borderId="35" xfId="0" applyNumberFormat="1" applyFill="1" applyBorder="1"/>
    <xf numFmtId="0" fontId="0" fillId="0" borderId="36" xfId="0" applyFill="1" applyBorder="1"/>
    <xf numFmtId="0" fontId="0" fillId="0" borderId="37" xfId="0" applyFill="1" applyBorder="1"/>
    <xf numFmtId="0" fontId="0" fillId="0" borderId="38" xfId="0" applyFill="1" applyBorder="1"/>
    <xf numFmtId="0" fontId="3" fillId="0" borderId="45" xfId="0" applyFont="1" applyFill="1" applyBorder="1"/>
    <xf numFmtId="0" fontId="0" fillId="0" borderId="46" xfId="0" applyFill="1" applyBorder="1" applyAlignment="1">
      <alignment horizontal="right"/>
    </xf>
    <xf numFmtId="0" fontId="0" fillId="0" borderId="47" xfId="0" applyFill="1" applyBorder="1" applyAlignment="1">
      <alignment horizontal="right"/>
    </xf>
    <xf numFmtId="0" fontId="0" fillId="0" borderId="48" xfId="0" applyFill="1" applyBorder="1" applyAlignment="1">
      <alignment horizontal="right"/>
    </xf>
    <xf numFmtId="0" fontId="3" fillId="0" borderId="49" xfId="0" applyFont="1" applyFill="1" applyBorder="1"/>
    <xf numFmtId="0" fontId="0" fillId="0" borderId="26" xfId="0" applyFill="1" applyBorder="1" applyAlignment="1">
      <alignment horizontal="right"/>
    </xf>
    <xf numFmtId="0" fontId="0" fillId="0" borderId="27" xfId="0" applyFill="1" applyBorder="1" applyAlignment="1">
      <alignment horizontal="right"/>
    </xf>
    <xf numFmtId="0" fontId="0" fillId="0" borderId="35" xfId="0" applyFill="1" applyBorder="1" applyAlignment="1">
      <alignment horizontal="right"/>
    </xf>
    <xf numFmtId="0" fontId="0" fillId="0" borderId="26" xfId="0" applyFill="1" applyBorder="1"/>
    <xf numFmtId="0" fontId="3" fillId="0" borderId="50" xfId="0" applyFont="1" applyFill="1" applyBorder="1"/>
    <xf numFmtId="0" fontId="0" fillId="0" borderId="51" xfId="0" applyFill="1" applyBorder="1"/>
    <xf numFmtId="0" fontId="15" fillId="3" borderId="32" xfId="0" applyFont="1" applyFill="1" applyBorder="1" applyAlignment="1"/>
    <xf numFmtId="0" fontId="15" fillId="3" borderId="33" xfId="0" applyFont="1" applyFill="1" applyBorder="1" applyAlignment="1"/>
    <xf numFmtId="0" fontId="0" fillId="4" borderId="37" xfId="0" applyFont="1" applyFill="1" applyBorder="1" applyAlignment="1"/>
    <xf numFmtId="0" fontId="0" fillId="4" borderId="38" xfId="0" applyFont="1" applyFill="1" applyBorder="1"/>
    <xf numFmtId="0" fontId="13" fillId="2" borderId="30" xfId="0" applyFont="1" applyFill="1" applyBorder="1" applyAlignment="1">
      <alignment horizontal="center"/>
    </xf>
    <xf numFmtId="0" fontId="8" fillId="3" borderId="33" xfId="0" applyFont="1" applyFill="1" applyBorder="1" applyAlignment="1"/>
    <xf numFmtId="0" fontId="8" fillId="3" borderId="35" xfId="0" applyFont="1" applyFill="1" applyBorder="1" applyAlignment="1"/>
    <xf numFmtId="0" fontId="8" fillId="3" borderId="38" xfId="0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2" xfId="0" applyNumberFormat="1" applyFont="1" applyFill="1" applyBorder="1"/>
    <xf numFmtId="0" fontId="0" fillId="0" borderId="0" xfId="0" pivotButton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3" borderId="36" xfId="0" applyFont="1" applyFill="1" applyBorder="1" applyAlignment="1">
      <alignment horizontal="left" vertical="center"/>
    </xf>
    <xf numFmtId="0" fontId="9" fillId="3" borderId="37" xfId="0" applyFont="1" applyFill="1" applyBorder="1" applyAlignment="1">
      <alignment horizontal="left" vertical="center"/>
    </xf>
    <xf numFmtId="0" fontId="9" fillId="3" borderId="38" xfId="0" applyFont="1" applyFill="1" applyBorder="1" applyAlignment="1">
      <alignment horizontal="left" vertical="center"/>
    </xf>
    <xf numFmtId="0" fontId="13" fillId="2" borderId="39" xfId="0" applyFont="1" applyFill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23" fillId="3" borderId="42" xfId="0" applyFont="1" applyFill="1" applyBorder="1" applyAlignment="1"/>
    <xf numFmtId="0" fontId="23" fillId="0" borderId="25" xfId="0" applyFont="1" applyBorder="1"/>
    <xf numFmtId="0" fontId="23" fillId="3" borderId="8" xfId="0" applyFont="1" applyFill="1" applyBorder="1" applyAlignment="1"/>
    <xf numFmtId="0" fontId="23" fillId="0" borderId="44" xfId="0" applyFont="1" applyBorder="1"/>
    <xf numFmtId="0" fontId="13" fillId="3" borderId="34" xfId="0" applyFont="1" applyFill="1" applyBorder="1" applyAlignment="1">
      <alignment horizontal="left" vertical="center"/>
    </xf>
    <xf numFmtId="0" fontId="13" fillId="3" borderId="27" xfId="0" applyFont="1" applyFill="1" applyBorder="1" applyAlignment="1">
      <alignment horizontal="left" vertical="center"/>
    </xf>
    <xf numFmtId="0" fontId="13" fillId="3" borderId="35" xfId="0" applyFont="1" applyFill="1" applyBorder="1" applyAlignment="1">
      <alignment horizontal="left" vertical="center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left" vertical="center"/>
    </xf>
    <xf numFmtId="0" fontId="9" fillId="3" borderId="32" xfId="0" applyFont="1" applyFill="1" applyBorder="1" applyAlignment="1">
      <alignment horizontal="left" vertical="center"/>
    </xf>
    <xf numFmtId="0" fontId="9" fillId="3" borderId="33" xfId="0" applyFont="1" applyFill="1" applyBorder="1" applyAlignment="1">
      <alignment horizontal="left" vertical="center"/>
    </xf>
    <xf numFmtId="0" fontId="12" fillId="3" borderId="34" xfId="0" applyFont="1" applyFill="1" applyBorder="1" applyAlignment="1">
      <alignment horizontal="left" vertical="center"/>
    </xf>
    <xf numFmtId="0" fontId="12" fillId="3" borderId="27" xfId="0" applyFont="1" applyFill="1" applyBorder="1" applyAlignment="1">
      <alignment horizontal="left" vertical="center"/>
    </xf>
    <xf numFmtId="0" fontId="12" fillId="3" borderId="35" xfId="0" applyFont="1" applyFill="1" applyBorder="1" applyAlignment="1">
      <alignment horizontal="left" vertical="center"/>
    </xf>
    <xf numFmtId="0" fontId="9" fillId="3" borderId="34" xfId="0" applyFont="1" applyFill="1" applyBorder="1" applyAlignment="1">
      <alignment horizontal="left" vertical="center"/>
    </xf>
    <xf numFmtId="0" fontId="9" fillId="3" borderId="27" xfId="0" applyFont="1" applyFill="1" applyBorder="1" applyAlignment="1">
      <alignment horizontal="left" vertical="center"/>
    </xf>
    <xf numFmtId="0" fontId="9" fillId="3" borderId="35" xfId="0" applyFont="1" applyFill="1" applyBorder="1" applyAlignment="1">
      <alignment horizontal="left" vertical="center"/>
    </xf>
    <xf numFmtId="0" fontId="23" fillId="3" borderId="36" xfId="0" applyFont="1" applyFill="1" applyBorder="1" applyAlignment="1"/>
    <xf numFmtId="0" fontId="23" fillId="3" borderId="37" xfId="0" applyFont="1" applyFill="1" applyBorder="1" applyAlignment="1"/>
    <xf numFmtId="0" fontId="9" fillId="2" borderId="28" xfId="0" applyFont="1" applyFill="1" applyBorder="1" applyAlignment="1">
      <alignment horizontal="center" vertical="top"/>
    </xf>
    <xf numFmtId="0" fontId="9" fillId="2" borderId="29" xfId="0" applyFont="1" applyFill="1" applyBorder="1" applyAlignment="1">
      <alignment horizontal="center" vertical="top"/>
    </xf>
    <xf numFmtId="0" fontId="9" fillId="3" borderId="31" xfId="0" applyFont="1" applyFill="1" applyBorder="1" applyAlignment="1">
      <alignment vertical="top"/>
    </xf>
    <xf numFmtId="0" fontId="9" fillId="3" borderId="32" xfId="0" applyFont="1" applyFill="1" applyBorder="1" applyAlignment="1">
      <alignment vertical="top"/>
    </xf>
    <xf numFmtId="0" fontId="3" fillId="4" borderId="36" xfId="0" applyFont="1" applyFill="1" applyBorder="1" applyAlignment="1"/>
    <xf numFmtId="0" fontId="3" fillId="4" borderId="37" xfId="0" applyFont="1" applyFill="1" applyBorder="1" applyAlignment="1"/>
    <xf numFmtId="0" fontId="13" fillId="2" borderId="28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23" fillId="3" borderId="31" xfId="0" applyFont="1" applyFill="1" applyBorder="1" applyAlignment="1"/>
    <xf numFmtId="0" fontId="23" fillId="3" borderId="32" xfId="0" applyFont="1" applyFill="1" applyBorder="1" applyAlignment="1"/>
    <xf numFmtId="0" fontId="23" fillId="3" borderId="34" xfId="0" applyFont="1" applyFill="1" applyBorder="1" applyAlignment="1"/>
    <xf numFmtId="0" fontId="23" fillId="3" borderId="27" xfId="0" applyFont="1" applyFill="1" applyBorder="1" applyAlignment="1"/>
    <xf numFmtId="0" fontId="0" fillId="0" borderId="8" xfId="0" applyBorder="1" applyAlignment="1"/>
    <xf numFmtId="0" fontId="0" fillId="0" borderId="9" xfId="0" applyBorder="1" applyAlignment="1"/>
    <xf numFmtId="0" fontId="3" fillId="0" borderId="11" xfId="0" applyFont="1" applyBorder="1" applyAlignment="1"/>
    <xf numFmtId="0" fontId="3" fillId="0" borderId="13" xfId="0" applyFont="1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18" fillId="0" borderId="0" xfId="3" applyFont="1" applyFill="1" applyBorder="1" applyAlignment="1">
      <alignment horizontal="center"/>
    </xf>
    <xf numFmtId="0" fontId="19" fillId="0" borderId="0" xfId="3" applyFont="1" applyFill="1" applyBorder="1" applyAlignment="1">
      <alignment horizontal="center" vertical="center"/>
    </xf>
  </cellXfs>
  <cellStyles count="8">
    <cellStyle name="Currency 2" xfId="4" xr:uid="{00000000-0005-0000-0000-000000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  <cellStyle name="Normal 3" xfId="5" xr:uid="{00000000-0005-0000-0000-000005000000}"/>
    <cellStyle name="Normal 4" xfId="6" xr:uid="{00000000-0005-0000-0000-000006000000}"/>
    <cellStyle name="Normal 5" xfId="7" xr:uid="{00000000-0005-0000-0000-000007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Schools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'Katy - Graph Basics'!$B$8:$B$12</c:f>
              <c:strCache>
                <c:ptCount val="5"/>
                <c:pt idx="0">
                  <c:v>Engineering</c:v>
                </c:pt>
                <c:pt idx="1">
                  <c:v>Ivy League</c:v>
                </c:pt>
                <c:pt idx="2">
                  <c:v>Liberal Arts</c:v>
                </c:pt>
                <c:pt idx="3">
                  <c:v>Party</c:v>
                </c:pt>
                <c:pt idx="4">
                  <c:v>State</c:v>
                </c:pt>
              </c:strCache>
            </c:strRef>
          </c:cat>
          <c:val>
            <c:numRef>
              <c:f>'Katy - Graph Basics'!$C$8:$C$12</c:f>
              <c:numCache>
                <c:formatCode>General</c:formatCode>
                <c:ptCount val="5"/>
                <c:pt idx="0">
                  <c:v>18</c:v>
                </c:pt>
                <c:pt idx="1">
                  <c:v>8</c:v>
                </c:pt>
                <c:pt idx="2">
                  <c:v>46</c:v>
                </c:pt>
                <c:pt idx="3">
                  <c:v>20</c:v>
                </c:pt>
                <c:pt idx="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B-0946-A0B5-24BAE25E70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376"/>
        <c:axId val="-861088"/>
      </c:barChart>
      <c:catAx>
        <c:axId val="2637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School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088"/>
        <c:crosses val="autoZero"/>
        <c:auto val="1"/>
        <c:lblAlgn val="ctr"/>
        <c:lblOffset val="100"/>
        <c:noMultiLvlLbl val="0"/>
      </c:catAx>
      <c:valAx>
        <c:axId val="-8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'Katy - Boxplots'!$C$19:$G$19</c:f>
              <c:strCache>
                <c:ptCount val="5"/>
                <c:pt idx="0">
                  <c:v>Engineering</c:v>
                </c:pt>
                <c:pt idx="1">
                  <c:v>Ivy</c:v>
                </c:pt>
                <c:pt idx="2">
                  <c:v>Liberal Arts</c:v>
                </c:pt>
                <c:pt idx="3">
                  <c:v>Party </c:v>
                </c:pt>
                <c:pt idx="4">
                  <c:v>State</c:v>
                </c:pt>
              </c:strCache>
            </c:strRef>
          </c:cat>
          <c:val>
            <c:numRef>
              <c:f>'Katy - Boxplots'!$C$20:$G$20</c:f>
              <c:numCache>
                <c:formatCode>General</c:formatCode>
                <c:ptCount val="5"/>
                <c:pt idx="0">
                  <c:v>46200</c:v>
                </c:pt>
                <c:pt idx="1">
                  <c:v>56200</c:v>
                </c:pt>
                <c:pt idx="2">
                  <c:v>38500</c:v>
                </c:pt>
                <c:pt idx="3">
                  <c:v>41300</c:v>
                </c:pt>
                <c:pt idx="4">
                  <c:v>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3-0544-AD0D-B8FD2F8555FE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'Katy - Boxplots'!$C$19:$G$19</c:f>
              <c:strCache>
                <c:ptCount val="5"/>
                <c:pt idx="0">
                  <c:v>Engineering</c:v>
                </c:pt>
                <c:pt idx="1">
                  <c:v>Ivy</c:v>
                </c:pt>
                <c:pt idx="2">
                  <c:v>Liberal Arts</c:v>
                </c:pt>
                <c:pt idx="3">
                  <c:v>Party </c:v>
                </c:pt>
                <c:pt idx="4">
                  <c:v>State</c:v>
                </c:pt>
              </c:strCache>
            </c:strRef>
          </c:cat>
          <c:val>
            <c:numRef>
              <c:f>'Katy - Boxplots'!$C$21:$G$21</c:f>
              <c:numCache>
                <c:formatCode>General</c:formatCode>
                <c:ptCount val="5"/>
                <c:pt idx="0">
                  <c:v>7875</c:v>
                </c:pt>
                <c:pt idx="1">
                  <c:v>2625</c:v>
                </c:pt>
                <c:pt idx="2">
                  <c:v>3675</c:v>
                </c:pt>
                <c:pt idx="3">
                  <c:v>1200</c:v>
                </c:pt>
                <c:pt idx="4">
                  <c:v>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3-0544-AD0D-B8FD2F8555FE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'Katy - Boxplots'!$C$19:$G$19</c:f>
              <c:strCache>
                <c:ptCount val="5"/>
                <c:pt idx="0">
                  <c:v>Engineering</c:v>
                </c:pt>
                <c:pt idx="1">
                  <c:v>Ivy</c:v>
                </c:pt>
                <c:pt idx="2">
                  <c:v>Liberal Arts</c:v>
                </c:pt>
                <c:pt idx="3">
                  <c:v>Party </c:v>
                </c:pt>
                <c:pt idx="4">
                  <c:v>State</c:v>
                </c:pt>
              </c:strCache>
            </c:strRef>
          </c:cat>
          <c:val>
            <c:numRef>
              <c:f>'Katy - Boxplots'!$C$22:$G$22</c:f>
              <c:numCache>
                <c:formatCode>General</c:formatCode>
                <c:ptCount val="5"/>
                <c:pt idx="0">
                  <c:v>5375</c:v>
                </c:pt>
                <c:pt idx="1">
                  <c:v>1025</c:v>
                </c:pt>
                <c:pt idx="2">
                  <c:v>3575</c:v>
                </c:pt>
                <c:pt idx="3">
                  <c:v>2100</c:v>
                </c:pt>
                <c:pt idx="4">
                  <c:v>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3-0544-AD0D-B8FD2F8555F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'Katy - Boxplots'!$C$19:$G$19</c:f>
              <c:strCache>
                <c:ptCount val="5"/>
                <c:pt idx="0">
                  <c:v>Engineering</c:v>
                </c:pt>
                <c:pt idx="1">
                  <c:v>Ivy</c:v>
                </c:pt>
                <c:pt idx="2">
                  <c:v>Liberal Arts</c:v>
                </c:pt>
                <c:pt idx="3">
                  <c:v>Party </c:v>
                </c:pt>
                <c:pt idx="4">
                  <c:v>State</c:v>
                </c:pt>
              </c:strCache>
            </c:strRef>
          </c:cat>
          <c:val>
            <c:numRef>
              <c:f>'Katy - Boxplots'!$C$23:$G$23</c:f>
              <c:numCache>
                <c:formatCode>General</c:formatCode>
                <c:ptCount val="5"/>
                <c:pt idx="0">
                  <c:v>2650</c:v>
                </c:pt>
                <c:pt idx="1">
                  <c:v>1675</c:v>
                </c:pt>
                <c:pt idx="2">
                  <c:v>2850</c:v>
                </c:pt>
                <c:pt idx="3">
                  <c:v>3375</c:v>
                </c:pt>
                <c:pt idx="4">
                  <c:v>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3-0544-AD0D-B8FD2F8555FE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'Katy - Boxplots'!$C$19:$G$19</c:f>
              <c:strCache>
                <c:ptCount val="5"/>
                <c:pt idx="0">
                  <c:v>Engineering</c:v>
                </c:pt>
                <c:pt idx="1">
                  <c:v>Ivy</c:v>
                </c:pt>
                <c:pt idx="2">
                  <c:v>Liberal Arts</c:v>
                </c:pt>
                <c:pt idx="3">
                  <c:v>Party </c:v>
                </c:pt>
                <c:pt idx="4">
                  <c:v>State</c:v>
                </c:pt>
              </c:strCache>
            </c:strRef>
          </c:cat>
          <c:val>
            <c:numRef>
              <c:f>'Katy - Boxplots'!$C$24:$G$24</c:f>
              <c:numCache>
                <c:formatCode>General</c:formatCode>
                <c:ptCount val="5"/>
                <c:pt idx="0">
                  <c:v>13400</c:v>
                </c:pt>
                <c:pt idx="1">
                  <c:v>4975</c:v>
                </c:pt>
                <c:pt idx="2">
                  <c:v>5900</c:v>
                </c:pt>
                <c:pt idx="3">
                  <c:v>4925</c:v>
                </c:pt>
                <c:pt idx="4">
                  <c:v>13775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3-0544-AD0D-B8FD2F855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431376"/>
        <c:axId val="26434128"/>
      </c:barChart>
      <c:catAx>
        <c:axId val="2643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4128"/>
        <c:crosses val="autoZero"/>
        <c:auto val="1"/>
        <c:lblAlgn val="ctr"/>
        <c:lblOffset val="100"/>
        <c:noMultiLvlLbl val="0"/>
      </c:catAx>
      <c:valAx>
        <c:axId val="264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Starting</a:t>
            </a:r>
            <a:r>
              <a:rPr lang="en-US" baseline="0"/>
              <a:t> vs. Mid-career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Southern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Grouping!$D$10:$D$66</c:f>
              <c:numCache>
                <c:formatCode>General</c:formatCode>
                <c:ptCount val="57"/>
                <c:pt idx="0">
                  <c:v>36900</c:v>
                </c:pt>
                <c:pt idx="1">
                  <c:v>43100</c:v>
                </c:pt>
                <c:pt idx="2">
                  <c:v>53600</c:v>
                </c:pt>
                <c:pt idx="3">
                  <c:v>53500</c:v>
                </c:pt>
                <c:pt idx="4">
                  <c:v>42000</c:v>
                </c:pt>
                <c:pt idx="5">
                  <c:v>52700</c:v>
                </c:pt>
                <c:pt idx="6">
                  <c:v>42500</c:v>
                </c:pt>
                <c:pt idx="7">
                  <c:v>43400</c:v>
                </c:pt>
                <c:pt idx="8">
                  <c:v>45400</c:v>
                </c:pt>
                <c:pt idx="9">
                  <c:v>49700</c:v>
                </c:pt>
                <c:pt idx="10">
                  <c:v>43800</c:v>
                </c:pt>
                <c:pt idx="11">
                  <c:v>41100</c:v>
                </c:pt>
                <c:pt idx="12">
                  <c:v>40000</c:v>
                </c:pt>
                <c:pt idx="13">
                  <c:v>48600</c:v>
                </c:pt>
                <c:pt idx="14">
                  <c:v>44700</c:v>
                </c:pt>
                <c:pt idx="15">
                  <c:v>37500</c:v>
                </c:pt>
                <c:pt idx="16">
                  <c:v>43100</c:v>
                </c:pt>
                <c:pt idx="17">
                  <c:v>42900</c:v>
                </c:pt>
                <c:pt idx="18">
                  <c:v>41400</c:v>
                </c:pt>
                <c:pt idx="19">
                  <c:v>41400</c:v>
                </c:pt>
                <c:pt idx="20">
                  <c:v>52000</c:v>
                </c:pt>
                <c:pt idx="21">
                  <c:v>47000</c:v>
                </c:pt>
                <c:pt idx="22">
                  <c:v>41100</c:v>
                </c:pt>
                <c:pt idx="23">
                  <c:v>42800</c:v>
                </c:pt>
                <c:pt idx="24">
                  <c:v>46000</c:v>
                </c:pt>
                <c:pt idx="25">
                  <c:v>44100</c:v>
                </c:pt>
                <c:pt idx="26">
                  <c:v>47100</c:v>
                </c:pt>
                <c:pt idx="27">
                  <c:v>45900</c:v>
                </c:pt>
                <c:pt idx="28">
                  <c:v>42600</c:v>
                </c:pt>
                <c:pt idx="29">
                  <c:v>39200</c:v>
                </c:pt>
                <c:pt idx="30">
                  <c:v>44100</c:v>
                </c:pt>
                <c:pt idx="31">
                  <c:v>41300</c:v>
                </c:pt>
                <c:pt idx="32">
                  <c:v>43100</c:v>
                </c:pt>
                <c:pt idx="33">
                  <c:v>39200</c:v>
                </c:pt>
                <c:pt idx="34">
                  <c:v>49700</c:v>
                </c:pt>
                <c:pt idx="35">
                  <c:v>46200</c:v>
                </c:pt>
                <c:pt idx="36">
                  <c:v>40800</c:v>
                </c:pt>
                <c:pt idx="37">
                  <c:v>42600</c:v>
                </c:pt>
                <c:pt idx="38">
                  <c:v>42800</c:v>
                </c:pt>
                <c:pt idx="39">
                  <c:v>47200</c:v>
                </c:pt>
                <c:pt idx="40">
                  <c:v>34800</c:v>
                </c:pt>
                <c:pt idx="41">
                  <c:v>44500</c:v>
                </c:pt>
                <c:pt idx="42">
                  <c:v>46900</c:v>
                </c:pt>
                <c:pt idx="43">
                  <c:v>46500</c:v>
                </c:pt>
                <c:pt idx="44">
                  <c:v>41800</c:v>
                </c:pt>
                <c:pt idx="45">
                  <c:v>58300</c:v>
                </c:pt>
                <c:pt idx="46">
                  <c:v>47800</c:v>
                </c:pt>
                <c:pt idx="47">
                  <c:v>42100</c:v>
                </c:pt>
                <c:pt idx="48">
                  <c:v>43200</c:v>
                </c:pt>
                <c:pt idx="49">
                  <c:v>42600</c:v>
                </c:pt>
                <c:pt idx="50">
                  <c:v>40200</c:v>
                </c:pt>
                <c:pt idx="51">
                  <c:v>46100</c:v>
                </c:pt>
                <c:pt idx="52">
                  <c:v>48400</c:v>
                </c:pt>
                <c:pt idx="53">
                  <c:v>37700</c:v>
                </c:pt>
                <c:pt idx="54">
                  <c:v>45400</c:v>
                </c:pt>
                <c:pt idx="55">
                  <c:v>38700</c:v>
                </c:pt>
                <c:pt idx="56">
                  <c:v>40400</c:v>
                </c:pt>
              </c:numCache>
            </c:numRef>
          </c:xVal>
          <c:yVal>
            <c:numRef>
              <c:f>Grouping!$E$10:$E$66</c:f>
              <c:numCache>
                <c:formatCode>General</c:formatCode>
                <c:ptCount val="57"/>
                <c:pt idx="0">
                  <c:v>66600</c:v>
                </c:pt>
                <c:pt idx="1">
                  <c:v>78100</c:v>
                </c:pt>
                <c:pt idx="2">
                  <c:v>104000</c:v>
                </c:pt>
                <c:pt idx="3">
                  <c:v>95400</c:v>
                </c:pt>
                <c:pt idx="4">
                  <c:v>68400</c:v>
                </c:pt>
                <c:pt idx="5">
                  <c:v>103000</c:v>
                </c:pt>
                <c:pt idx="6">
                  <c:v>70700</c:v>
                </c:pt>
                <c:pt idx="7">
                  <c:v>72100</c:v>
                </c:pt>
                <c:pt idx="8">
                  <c:v>80800</c:v>
                </c:pt>
                <c:pt idx="9">
                  <c:v>93900</c:v>
                </c:pt>
                <c:pt idx="10">
                  <c:v>74600</c:v>
                </c:pt>
                <c:pt idx="11">
                  <c:v>71100</c:v>
                </c:pt>
                <c:pt idx="12">
                  <c:v>71700</c:v>
                </c:pt>
                <c:pt idx="13">
                  <c:v>94600</c:v>
                </c:pt>
                <c:pt idx="14">
                  <c:v>82900</c:v>
                </c:pt>
                <c:pt idx="15">
                  <c:v>64400</c:v>
                </c:pt>
                <c:pt idx="16">
                  <c:v>74000</c:v>
                </c:pt>
                <c:pt idx="17">
                  <c:v>81500</c:v>
                </c:pt>
                <c:pt idx="18">
                  <c:v>79700</c:v>
                </c:pt>
                <c:pt idx="19">
                  <c:v>69700</c:v>
                </c:pt>
                <c:pt idx="20">
                  <c:v>95000</c:v>
                </c:pt>
                <c:pt idx="21">
                  <c:v>77800</c:v>
                </c:pt>
                <c:pt idx="22">
                  <c:v>76300</c:v>
                </c:pt>
                <c:pt idx="23">
                  <c:v>78300</c:v>
                </c:pt>
                <c:pt idx="24">
                  <c:v>79900</c:v>
                </c:pt>
                <c:pt idx="25">
                  <c:v>86000</c:v>
                </c:pt>
                <c:pt idx="26">
                  <c:v>87900</c:v>
                </c:pt>
                <c:pt idx="27">
                  <c:v>84500</c:v>
                </c:pt>
                <c:pt idx="28">
                  <c:v>71700</c:v>
                </c:pt>
                <c:pt idx="29">
                  <c:v>74500</c:v>
                </c:pt>
                <c:pt idx="30">
                  <c:v>82800</c:v>
                </c:pt>
                <c:pt idx="31">
                  <c:v>81400</c:v>
                </c:pt>
                <c:pt idx="32">
                  <c:v>82700</c:v>
                </c:pt>
                <c:pt idx="33">
                  <c:v>70100</c:v>
                </c:pt>
                <c:pt idx="34">
                  <c:v>96100</c:v>
                </c:pt>
                <c:pt idx="35">
                  <c:v>80000</c:v>
                </c:pt>
                <c:pt idx="36">
                  <c:v>62400</c:v>
                </c:pt>
                <c:pt idx="37">
                  <c:v>83600</c:v>
                </c:pt>
                <c:pt idx="38">
                  <c:v>80700</c:v>
                </c:pt>
                <c:pt idx="39">
                  <c:v>83300</c:v>
                </c:pt>
                <c:pt idx="40">
                  <c:v>60600</c:v>
                </c:pt>
                <c:pt idx="41">
                  <c:v>79300</c:v>
                </c:pt>
                <c:pt idx="42">
                  <c:v>87800</c:v>
                </c:pt>
                <c:pt idx="43">
                  <c:v>79400</c:v>
                </c:pt>
                <c:pt idx="44">
                  <c:v>74000</c:v>
                </c:pt>
                <c:pt idx="45">
                  <c:v>106000</c:v>
                </c:pt>
                <c:pt idx="46">
                  <c:v>86900</c:v>
                </c:pt>
                <c:pt idx="47">
                  <c:v>73000</c:v>
                </c:pt>
                <c:pt idx="48">
                  <c:v>75500</c:v>
                </c:pt>
                <c:pt idx="49">
                  <c:v>71100</c:v>
                </c:pt>
                <c:pt idx="50">
                  <c:v>67500</c:v>
                </c:pt>
                <c:pt idx="51">
                  <c:v>104000</c:v>
                </c:pt>
                <c:pt idx="52">
                  <c:v>86000</c:v>
                </c:pt>
                <c:pt idx="53">
                  <c:v>59200</c:v>
                </c:pt>
                <c:pt idx="54">
                  <c:v>84700</c:v>
                </c:pt>
                <c:pt idx="55">
                  <c:v>63300</c:v>
                </c:pt>
                <c:pt idx="56">
                  <c:v>69100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F-CF42-914B-B93FC98A40DD}"/>
            </c:ext>
          </c:extLst>
        </c:ser>
        <c:ser>
          <c:idx val="2"/>
          <c:order val="1"/>
          <c:tx>
            <c:v>Northeastern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Grouping!$F$10:$F$76</c:f>
              <c:numCache>
                <c:formatCode>General</c:formatCode>
                <c:ptCount val="67"/>
                <c:pt idx="0">
                  <c:v>59100</c:v>
                </c:pt>
                <c:pt idx="1">
                  <c:v>61000</c:v>
                </c:pt>
                <c:pt idx="2">
                  <c:v>51700</c:v>
                </c:pt>
                <c:pt idx="3">
                  <c:v>46500</c:v>
                </c:pt>
                <c:pt idx="4">
                  <c:v>53000</c:v>
                </c:pt>
                <c:pt idx="5">
                  <c:v>42800</c:v>
                </c:pt>
                <c:pt idx="6">
                  <c:v>46000</c:v>
                </c:pt>
                <c:pt idx="7">
                  <c:v>42100</c:v>
                </c:pt>
                <c:pt idx="8">
                  <c:v>44800</c:v>
                </c:pt>
                <c:pt idx="9">
                  <c:v>39400</c:v>
                </c:pt>
                <c:pt idx="10">
                  <c:v>43900</c:v>
                </c:pt>
                <c:pt idx="11">
                  <c:v>60900</c:v>
                </c:pt>
                <c:pt idx="12">
                  <c:v>41800</c:v>
                </c:pt>
                <c:pt idx="13">
                  <c:v>45400</c:v>
                </c:pt>
                <c:pt idx="14">
                  <c:v>43200</c:v>
                </c:pt>
                <c:pt idx="15">
                  <c:v>45600</c:v>
                </c:pt>
                <c:pt idx="16">
                  <c:v>46600</c:v>
                </c:pt>
                <c:pt idx="17">
                  <c:v>41200</c:v>
                </c:pt>
                <c:pt idx="18">
                  <c:v>48000</c:v>
                </c:pt>
                <c:pt idx="19">
                  <c:v>47200</c:v>
                </c:pt>
                <c:pt idx="20">
                  <c:v>49700</c:v>
                </c:pt>
                <c:pt idx="21">
                  <c:v>49500</c:v>
                </c:pt>
                <c:pt idx="22">
                  <c:v>60600</c:v>
                </c:pt>
                <c:pt idx="23">
                  <c:v>38000</c:v>
                </c:pt>
                <c:pt idx="24">
                  <c:v>40800</c:v>
                </c:pt>
                <c:pt idx="25">
                  <c:v>38000</c:v>
                </c:pt>
                <c:pt idx="26">
                  <c:v>37500</c:v>
                </c:pt>
                <c:pt idx="27">
                  <c:v>42300</c:v>
                </c:pt>
                <c:pt idx="28">
                  <c:v>37800</c:v>
                </c:pt>
                <c:pt idx="29">
                  <c:v>47300</c:v>
                </c:pt>
                <c:pt idx="30">
                  <c:v>46200</c:v>
                </c:pt>
                <c:pt idx="31">
                  <c:v>44500</c:v>
                </c:pt>
                <c:pt idx="32">
                  <c:v>44000</c:v>
                </c:pt>
                <c:pt idx="33">
                  <c:v>41600</c:v>
                </c:pt>
                <c:pt idx="34">
                  <c:v>45500</c:v>
                </c:pt>
                <c:pt idx="35">
                  <c:v>50300</c:v>
                </c:pt>
                <c:pt idx="36">
                  <c:v>48900</c:v>
                </c:pt>
                <c:pt idx="37">
                  <c:v>61100</c:v>
                </c:pt>
                <c:pt idx="38">
                  <c:v>66500</c:v>
                </c:pt>
                <c:pt idx="39">
                  <c:v>62400</c:v>
                </c:pt>
                <c:pt idx="40">
                  <c:v>49900</c:v>
                </c:pt>
                <c:pt idx="41">
                  <c:v>45700</c:v>
                </c:pt>
                <c:pt idx="42">
                  <c:v>42400</c:v>
                </c:pt>
                <c:pt idx="43">
                  <c:v>42500</c:v>
                </c:pt>
                <c:pt idx="44">
                  <c:v>47700</c:v>
                </c:pt>
                <c:pt idx="45">
                  <c:v>72200</c:v>
                </c:pt>
                <c:pt idx="46">
                  <c:v>53900</c:v>
                </c:pt>
                <c:pt idx="47">
                  <c:v>41800</c:v>
                </c:pt>
                <c:pt idx="48">
                  <c:v>63400</c:v>
                </c:pt>
                <c:pt idx="49">
                  <c:v>49200</c:v>
                </c:pt>
                <c:pt idx="50">
                  <c:v>44700</c:v>
                </c:pt>
                <c:pt idx="51">
                  <c:v>49100</c:v>
                </c:pt>
                <c:pt idx="52">
                  <c:v>42400</c:v>
                </c:pt>
                <c:pt idx="53">
                  <c:v>58000</c:v>
                </c:pt>
                <c:pt idx="54">
                  <c:v>60300</c:v>
                </c:pt>
                <c:pt idx="55">
                  <c:v>62200</c:v>
                </c:pt>
                <c:pt idx="56">
                  <c:v>59400</c:v>
                </c:pt>
                <c:pt idx="57">
                  <c:v>50200</c:v>
                </c:pt>
                <c:pt idx="58">
                  <c:v>52800</c:v>
                </c:pt>
                <c:pt idx="59">
                  <c:v>46400</c:v>
                </c:pt>
                <c:pt idx="60">
                  <c:v>61800</c:v>
                </c:pt>
                <c:pt idx="61">
                  <c:v>54100</c:v>
                </c:pt>
                <c:pt idx="62">
                  <c:v>56200</c:v>
                </c:pt>
                <c:pt idx="63">
                  <c:v>48100</c:v>
                </c:pt>
                <c:pt idx="64">
                  <c:v>53600</c:v>
                </c:pt>
                <c:pt idx="65">
                  <c:v>47300</c:v>
                </c:pt>
                <c:pt idx="66">
                  <c:v>54500</c:v>
                </c:pt>
              </c:numCache>
            </c:numRef>
          </c:xVal>
          <c:yVal>
            <c:numRef>
              <c:f>Grouping!$G$10:$G$76</c:f>
              <c:numCache>
                <c:formatCode>General</c:formatCode>
                <c:ptCount val="67"/>
                <c:pt idx="0">
                  <c:v>126000</c:v>
                </c:pt>
                <c:pt idx="1">
                  <c:v>114000</c:v>
                </c:pt>
                <c:pt idx="2">
                  <c:v>102000</c:v>
                </c:pt>
                <c:pt idx="3">
                  <c:v>97900</c:v>
                </c:pt>
                <c:pt idx="4">
                  <c:v>96700</c:v>
                </c:pt>
                <c:pt idx="5">
                  <c:v>83500</c:v>
                </c:pt>
                <c:pt idx="6">
                  <c:v>94600</c:v>
                </c:pt>
                <c:pt idx="7">
                  <c:v>80000</c:v>
                </c:pt>
                <c:pt idx="8">
                  <c:v>82700</c:v>
                </c:pt>
                <c:pt idx="9">
                  <c:v>63600</c:v>
                </c:pt>
                <c:pt idx="10">
                  <c:v>85300</c:v>
                </c:pt>
                <c:pt idx="11">
                  <c:v>120000</c:v>
                </c:pt>
                <c:pt idx="12">
                  <c:v>78300</c:v>
                </c:pt>
                <c:pt idx="13">
                  <c:v>86600</c:v>
                </c:pt>
                <c:pt idx="14">
                  <c:v>77700</c:v>
                </c:pt>
                <c:pt idx="15">
                  <c:v>78200</c:v>
                </c:pt>
                <c:pt idx="16">
                  <c:v>88200</c:v>
                </c:pt>
                <c:pt idx="17">
                  <c:v>72100</c:v>
                </c:pt>
                <c:pt idx="18">
                  <c:v>88800</c:v>
                </c:pt>
                <c:pt idx="19">
                  <c:v>95800</c:v>
                </c:pt>
                <c:pt idx="20">
                  <c:v>104000</c:v>
                </c:pt>
                <c:pt idx="21">
                  <c:v>93000</c:v>
                </c:pt>
                <c:pt idx="22">
                  <c:v>105000</c:v>
                </c:pt>
                <c:pt idx="23">
                  <c:v>70300</c:v>
                </c:pt>
                <c:pt idx="24">
                  <c:v>76200</c:v>
                </c:pt>
                <c:pt idx="25">
                  <c:v>77800</c:v>
                </c:pt>
                <c:pt idx="26">
                  <c:v>76700</c:v>
                </c:pt>
                <c:pt idx="27">
                  <c:v>81300</c:v>
                </c:pt>
                <c:pt idx="28">
                  <c:v>66200</c:v>
                </c:pt>
                <c:pt idx="29">
                  <c:v>84200</c:v>
                </c:pt>
                <c:pt idx="30">
                  <c:v>81700</c:v>
                </c:pt>
                <c:pt idx="31">
                  <c:v>92200</c:v>
                </c:pt>
                <c:pt idx="32">
                  <c:v>83900</c:v>
                </c:pt>
                <c:pt idx="33">
                  <c:v>74600</c:v>
                </c:pt>
                <c:pt idx="34">
                  <c:v>85200</c:v>
                </c:pt>
                <c:pt idx="35">
                  <c:v>91800</c:v>
                </c:pt>
                <c:pt idx="36">
                  <c:v>84600</c:v>
                </c:pt>
                <c:pt idx="37">
                  <c:v>110000</c:v>
                </c:pt>
                <c:pt idx="38">
                  <c:v>131000</c:v>
                </c:pt>
                <c:pt idx="39">
                  <c:v>114000</c:v>
                </c:pt>
                <c:pt idx="40">
                  <c:v>85700</c:v>
                </c:pt>
                <c:pt idx="41">
                  <c:v>74000</c:v>
                </c:pt>
                <c:pt idx="42">
                  <c:v>94100</c:v>
                </c:pt>
                <c:pt idx="43">
                  <c:v>74400</c:v>
                </c:pt>
                <c:pt idx="44">
                  <c:v>94200</c:v>
                </c:pt>
                <c:pt idx="45">
                  <c:v>126000</c:v>
                </c:pt>
                <c:pt idx="46">
                  <c:v>107000</c:v>
                </c:pt>
                <c:pt idx="47">
                  <c:v>78900</c:v>
                </c:pt>
                <c:pt idx="48">
                  <c:v>124000</c:v>
                </c:pt>
                <c:pt idx="49">
                  <c:v>83700</c:v>
                </c:pt>
                <c:pt idx="50">
                  <c:v>85800</c:v>
                </c:pt>
                <c:pt idx="51">
                  <c:v>92800</c:v>
                </c:pt>
                <c:pt idx="52">
                  <c:v>72600</c:v>
                </c:pt>
                <c:pt idx="53">
                  <c:v>134000</c:v>
                </c:pt>
                <c:pt idx="54">
                  <c:v>110000</c:v>
                </c:pt>
                <c:pt idx="55">
                  <c:v>114000</c:v>
                </c:pt>
                <c:pt idx="56">
                  <c:v>107000</c:v>
                </c:pt>
                <c:pt idx="57">
                  <c:v>106000</c:v>
                </c:pt>
                <c:pt idx="58">
                  <c:v>108000</c:v>
                </c:pt>
                <c:pt idx="59">
                  <c:v>85800</c:v>
                </c:pt>
                <c:pt idx="60">
                  <c:v>111000</c:v>
                </c:pt>
                <c:pt idx="61">
                  <c:v>110000</c:v>
                </c:pt>
                <c:pt idx="62">
                  <c:v>109000</c:v>
                </c:pt>
                <c:pt idx="63">
                  <c:v>107000</c:v>
                </c:pt>
                <c:pt idx="64">
                  <c:v>95900</c:v>
                </c:pt>
                <c:pt idx="65">
                  <c:v>96500</c:v>
                </c:pt>
                <c:pt idx="66">
                  <c:v>107000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F-CF42-914B-B93FC98A40DD}"/>
            </c:ext>
          </c:extLst>
        </c:ser>
        <c:ser>
          <c:idx val="3"/>
          <c:order val="2"/>
          <c:tx>
            <c:v>Midwestern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Grouping!$H$10:$H$69</c:f>
              <c:numCache>
                <c:formatCode>General</c:formatCode>
                <c:ptCount val="60"/>
                <c:pt idx="0">
                  <c:v>39200</c:v>
                </c:pt>
                <c:pt idx="1">
                  <c:v>42300</c:v>
                </c:pt>
                <c:pt idx="2">
                  <c:v>42800</c:v>
                </c:pt>
                <c:pt idx="3">
                  <c:v>40800</c:v>
                </c:pt>
                <c:pt idx="4">
                  <c:v>43600</c:v>
                </c:pt>
                <c:pt idx="5">
                  <c:v>39800</c:v>
                </c:pt>
                <c:pt idx="6">
                  <c:v>45800</c:v>
                </c:pt>
                <c:pt idx="7">
                  <c:v>40700</c:v>
                </c:pt>
                <c:pt idx="8">
                  <c:v>39300</c:v>
                </c:pt>
                <c:pt idx="9">
                  <c:v>42300</c:v>
                </c:pt>
                <c:pt idx="10">
                  <c:v>48900</c:v>
                </c:pt>
                <c:pt idx="11">
                  <c:v>42200</c:v>
                </c:pt>
                <c:pt idx="12">
                  <c:v>35800</c:v>
                </c:pt>
                <c:pt idx="13">
                  <c:v>41400</c:v>
                </c:pt>
                <c:pt idx="14">
                  <c:v>43100</c:v>
                </c:pt>
                <c:pt idx="15">
                  <c:v>44000</c:v>
                </c:pt>
                <c:pt idx="16">
                  <c:v>41500</c:v>
                </c:pt>
                <c:pt idx="17">
                  <c:v>45700</c:v>
                </c:pt>
                <c:pt idx="18">
                  <c:v>41400</c:v>
                </c:pt>
                <c:pt idx="19">
                  <c:v>57100</c:v>
                </c:pt>
                <c:pt idx="20">
                  <c:v>38900</c:v>
                </c:pt>
                <c:pt idx="21">
                  <c:v>41700</c:v>
                </c:pt>
                <c:pt idx="22">
                  <c:v>46200</c:v>
                </c:pt>
                <c:pt idx="23">
                  <c:v>52700</c:v>
                </c:pt>
                <c:pt idx="24">
                  <c:v>42400</c:v>
                </c:pt>
                <c:pt idx="25">
                  <c:v>44700</c:v>
                </c:pt>
                <c:pt idx="26">
                  <c:v>52900</c:v>
                </c:pt>
                <c:pt idx="27">
                  <c:v>47500</c:v>
                </c:pt>
                <c:pt idx="28">
                  <c:v>41100</c:v>
                </c:pt>
                <c:pt idx="29">
                  <c:v>45300</c:v>
                </c:pt>
                <c:pt idx="30">
                  <c:v>41800</c:v>
                </c:pt>
                <c:pt idx="31">
                  <c:v>43000</c:v>
                </c:pt>
                <c:pt idx="32">
                  <c:v>41100</c:v>
                </c:pt>
                <c:pt idx="33">
                  <c:v>55800</c:v>
                </c:pt>
                <c:pt idx="34">
                  <c:v>51400</c:v>
                </c:pt>
                <c:pt idx="35">
                  <c:v>40400</c:v>
                </c:pt>
                <c:pt idx="36">
                  <c:v>42200</c:v>
                </c:pt>
                <c:pt idx="37">
                  <c:v>44900</c:v>
                </c:pt>
                <c:pt idx="38">
                  <c:v>43400</c:v>
                </c:pt>
                <c:pt idx="39">
                  <c:v>43600</c:v>
                </c:pt>
                <c:pt idx="40">
                  <c:v>45100</c:v>
                </c:pt>
                <c:pt idx="41">
                  <c:v>36100</c:v>
                </c:pt>
                <c:pt idx="42">
                  <c:v>43300</c:v>
                </c:pt>
                <c:pt idx="43">
                  <c:v>46300</c:v>
                </c:pt>
                <c:pt idx="44">
                  <c:v>38700</c:v>
                </c:pt>
                <c:pt idx="45">
                  <c:v>43300</c:v>
                </c:pt>
                <c:pt idx="46">
                  <c:v>45400</c:v>
                </c:pt>
                <c:pt idx="47">
                  <c:v>46300</c:v>
                </c:pt>
                <c:pt idx="48">
                  <c:v>42000</c:v>
                </c:pt>
                <c:pt idx="49">
                  <c:v>56000</c:v>
                </c:pt>
                <c:pt idx="50">
                  <c:v>44500</c:v>
                </c:pt>
                <c:pt idx="51">
                  <c:v>42600</c:v>
                </c:pt>
                <c:pt idx="52">
                  <c:v>40300</c:v>
                </c:pt>
                <c:pt idx="53">
                  <c:v>41400</c:v>
                </c:pt>
                <c:pt idx="54">
                  <c:v>42000</c:v>
                </c:pt>
                <c:pt idx="55">
                  <c:v>43500</c:v>
                </c:pt>
                <c:pt idx="56">
                  <c:v>47500</c:v>
                </c:pt>
                <c:pt idx="57">
                  <c:v>39800</c:v>
                </c:pt>
                <c:pt idx="58">
                  <c:v>35300</c:v>
                </c:pt>
                <c:pt idx="59">
                  <c:v>39100</c:v>
                </c:pt>
              </c:numCache>
            </c:numRef>
          </c:xVal>
          <c:yVal>
            <c:numRef>
              <c:f>Grouping!$I$10:$I$69</c:f>
              <c:numCache>
                <c:formatCode>General</c:formatCode>
                <c:ptCount val="60"/>
                <c:pt idx="0">
                  <c:v>78200</c:v>
                </c:pt>
                <c:pt idx="1">
                  <c:v>73800</c:v>
                </c:pt>
                <c:pt idx="2">
                  <c:v>76100</c:v>
                </c:pt>
                <c:pt idx="3">
                  <c:v>75500</c:v>
                </c:pt>
                <c:pt idx="4">
                  <c:v>68300</c:v>
                </c:pt>
                <c:pt idx="5">
                  <c:v>64000</c:v>
                </c:pt>
                <c:pt idx="6">
                  <c:v>78500</c:v>
                </c:pt>
                <c:pt idx="7">
                  <c:v>71400</c:v>
                </c:pt>
                <c:pt idx="8">
                  <c:v>66400</c:v>
                </c:pt>
                <c:pt idx="9">
                  <c:v>74600</c:v>
                </c:pt>
                <c:pt idx="10">
                  <c:v>87800</c:v>
                </c:pt>
                <c:pt idx="11">
                  <c:v>69300</c:v>
                </c:pt>
                <c:pt idx="12">
                  <c:v>60600</c:v>
                </c:pt>
                <c:pt idx="13">
                  <c:v>64800</c:v>
                </c:pt>
                <c:pt idx="14">
                  <c:v>75900</c:v>
                </c:pt>
                <c:pt idx="15">
                  <c:v>80600</c:v>
                </c:pt>
                <c:pt idx="16">
                  <c:v>72600</c:v>
                </c:pt>
                <c:pt idx="17">
                  <c:v>80900</c:v>
                </c:pt>
                <c:pt idx="18">
                  <c:v>67100</c:v>
                </c:pt>
                <c:pt idx="19">
                  <c:v>95800</c:v>
                </c:pt>
                <c:pt idx="20">
                  <c:v>65800</c:v>
                </c:pt>
                <c:pt idx="21">
                  <c:v>81000</c:v>
                </c:pt>
                <c:pt idx="22">
                  <c:v>84200</c:v>
                </c:pt>
                <c:pt idx="23">
                  <c:v>93000</c:v>
                </c:pt>
                <c:pt idx="24">
                  <c:v>81600</c:v>
                </c:pt>
                <c:pt idx="25">
                  <c:v>83900</c:v>
                </c:pt>
                <c:pt idx="26">
                  <c:v>96100</c:v>
                </c:pt>
                <c:pt idx="27">
                  <c:v>81700</c:v>
                </c:pt>
                <c:pt idx="28">
                  <c:v>70300</c:v>
                </c:pt>
                <c:pt idx="29">
                  <c:v>86200</c:v>
                </c:pt>
                <c:pt idx="30">
                  <c:v>71400</c:v>
                </c:pt>
                <c:pt idx="31">
                  <c:v>72500</c:v>
                </c:pt>
                <c:pt idx="32">
                  <c:v>73500</c:v>
                </c:pt>
                <c:pt idx="33">
                  <c:v>93400</c:v>
                </c:pt>
                <c:pt idx="34">
                  <c:v>90500</c:v>
                </c:pt>
                <c:pt idx="35">
                  <c:v>58200</c:v>
                </c:pt>
                <c:pt idx="36">
                  <c:v>73400</c:v>
                </c:pt>
                <c:pt idx="37">
                  <c:v>83700</c:v>
                </c:pt>
                <c:pt idx="38">
                  <c:v>81600</c:v>
                </c:pt>
                <c:pt idx="39">
                  <c:v>80800</c:v>
                </c:pt>
                <c:pt idx="40">
                  <c:v>77800</c:v>
                </c:pt>
                <c:pt idx="41">
                  <c:v>69500</c:v>
                </c:pt>
                <c:pt idx="42">
                  <c:v>74700</c:v>
                </c:pt>
                <c:pt idx="43">
                  <c:v>85300</c:v>
                </c:pt>
                <c:pt idx="44">
                  <c:v>62600</c:v>
                </c:pt>
                <c:pt idx="45">
                  <c:v>79000</c:v>
                </c:pt>
                <c:pt idx="46">
                  <c:v>84600</c:v>
                </c:pt>
                <c:pt idx="47">
                  <c:v>84000</c:v>
                </c:pt>
                <c:pt idx="48">
                  <c:v>73400</c:v>
                </c:pt>
                <c:pt idx="49">
                  <c:v>97800</c:v>
                </c:pt>
                <c:pt idx="50">
                  <c:v>80600</c:v>
                </c:pt>
                <c:pt idx="51">
                  <c:v>76600</c:v>
                </c:pt>
                <c:pt idx="52">
                  <c:v>72100</c:v>
                </c:pt>
                <c:pt idx="53">
                  <c:v>88300</c:v>
                </c:pt>
                <c:pt idx="54">
                  <c:v>83500</c:v>
                </c:pt>
                <c:pt idx="55">
                  <c:v>73100</c:v>
                </c:pt>
                <c:pt idx="56">
                  <c:v>103000</c:v>
                </c:pt>
                <c:pt idx="57">
                  <c:v>72100</c:v>
                </c:pt>
                <c:pt idx="58">
                  <c:v>43900</c:v>
                </c:pt>
                <c:pt idx="59">
                  <c:v>64500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5F-CF42-914B-B93FC98A40DD}"/>
            </c:ext>
          </c:extLst>
        </c:ser>
        <c:ser>
          <c:idx val="0"/>
          <c:order val="3"/>
          <c:tx>
            <c:v>Western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Grouping!$B$10:$B$47</c:f>
              <c:numCache>
                <c:formatCode>General</c:formatCode>
                <c:ptCount val="38"/>
                <c:pt idx="0">
                  <c:v>58100</c:v>
                </c:pt>
                <c:pt idx="1">
                  <c:v>47100</c:v>
                </c:pt>
                <c:pt idx="2">
                  <c:v>51000</c:v>
                </c:pt>
                <c:pt idx="3">
                  <c:v>47500</c:v>
                </c:pt>
                <c:pt idx="4">
                  <c:v>48800</c:v>
                </c:pt>
                <c:pt idx="5">
                  <c:v>45300</c:v>
                </c:pt>
                <c:pt idx="6">
                  <c:v>46100</c:v>
                </c:pt>
                <c:pt idx="7">
                  <c:v>47400</c:v>
                </c:pt>
                <c:pt idx="8">
                  <c:v>45100</c:v>
                </c:pt>
                <c:pt idx="9">
                  <c:v>45400</c:v>
                </c:pt>
                <c:pt idx="10">
                  <c:v>46500</c:v>
                </c:pt>
                <c:pt idx="11">
                  <c:v>44900</c:v>
                </c:pt>
                <c:pt idx="12">
                  <c:v>41600</c:v>
                </c:pt>
                <c:pt idx="13">
                  <c:v>46600</c:v>
                </c:pt>
                <c:pt idx="14">
                  <c:v>38500</c:v>
                </c:pt>
                <c:pt idx="15">
                  <c:v>40500</c:v>
                </c:pt>
                <c:pt idx="16">
                  <c:v>43500</c:v>
                </c:pt>
                <c:pt idx="17">
                  <c:v>44300</c:v>
                </c:pt>
                <c:pt idx="18">
                  <c:v>44800</c:v>
                </c:pt>
                <c:pt idx="19">
                  <c:v>44500</c:v>
                </c:pt>
                <c:pt idx="20">
                  <c:v>43800</c:v>
                </c:pt>
                <c:pt idx="21">
                  <c:v>42200</c:v>
                </c:pt>
                <c:pt idx="22">
                  <c:v>46600</c:v>
                </c:pt>
                <c:pt idx="23">
                  <c:v>43800</c:v>
                </c:pt>
                <c:pt idx="24">
                  <c:v>42700</c:v>
                </c:pt>
                <c:pt idx="25">
                  <c:v>44900</c:v>
                </c:pt>
                <c:pt idx="26">
                  <c:v>38900</c:v>
                </c:pt>
                <c:pt idx="27">
                  <c:v>45900</c:v>
                </c:pt>
                <c:pt idx="28">
                  <c:v>37300</c:v>
                </c:pt>
                <c:pt idx="29">
                  <c:v>45200</c:v>
                </c:pt>
                <c:pt idx="30">
                  <c:v>42600</c:v>
                </c:pt>
                <c:pt idx="31">
                  <c:v>38600</c:v>
                </c:pt>
                <c:pt idx="32">
                  <c:v>42000</c:v>
                </c:pt>
                <c:pt idx="33">
                  <c:v>40800</c:v>
                </c:pt>
                <c:pt idx="34">
                  <c:v>42400</c:v>
                </c:pt>
                <c:pt idx="35">
                  <c:v>39500</c:v>
                </c:pt>
                <c:pt idx="36">
                  <c:v>41900</c:v>
                </c:pt>
                <c:pt idx="37">
                  <c:v>37900</c:v>
                </c:pt>
              </c:numCache>
            </c:numRef>
          </c:xVal>
          <c:yVal>
            <c:numRef>
              <c:f>Grouping!$C$10:$C$47</c:f>
              <c:numCache>
                <c:formatCode>General</c:formatCode>
                <c:ptCount val="38"/>
                <c:pt idx="0">
                  <c:v>106000</c:v>
                </c:pt>
                <c:pt idx="1">
                  <c:v>97600</c:v>
                </c:pt>
                <c:pt idx="2">
                  <c:v>93400</c:v>
                </c:pt>
                <c:pt idx="3">
                  <c:v>86100</c:v>
                </c:pt>
                <c:pt idx="4">
                  <c:v>85300</c:v>
                </c:pt>
                <c:pt idx="5">
                  <c:v>84700</c:v>
                </c:pt>
                <c:pt idx="6">
                  <c:v>84400</c:v>
                </c:pt>
                <c:pt idx="7">
                  <c:v>84100</c:v>
                </c:pt>
                <c:pt idx="8">
                  <c:v>83300</c:v>
                </c:pt>
                <c:pt idx="9">
                  <c:v>83200</c:v>
                </c:pt>
                <c:pt idx="10">
                  <c:v>82900</c:v>
                </c:pt>
                <c:pt idx="11">
                  <c:v>82000</c:v>
                </c:pt>
                <c:pt idx="12">
                  <c:v>81600</c:v>
                </c:pt>
                <c:pt idx="13">
                  <c:v>81500</c:v>
                </c:pt>
                <c:pt idx="14">
                  <c:v>81400</c:v>
                </c:pt>
                <c:pt idx="15">
                  <c:v>81100</c:v>
                </c:pt>
                <c:pt idx="16">
                  <c:v>80100</c:v>
                </c:pt>
                <c:pt idx="17">
                  <c:v>79500</c:v>
                </c:pt>
                <c:pt idx="18">
                  <c:v>79000</c:v>
                </c:pt>
                <c:pt idx="19">
                  <c:v>78700</c:v>
                </c:pt>
                <c:pt idx="20">
                  <c:v>78700</c:v>
                </c:pt>
                <c:pt idx="21">
                  <c:v>78400</c:v>
                </c:pt>
                <c:pt idx="22">
                  <c:v>77500</c:v>
                </c:pt>
                <c:pt idx="23">
                  <c:v>76000</c:v>
                </c:pt>
                <c:pt idx="24">
                  <c:v>75400</c:v>
                </c:pt>
                <c:pt idx="25">
                  <c:v>73400</c:v>
                </c:pt>
                <c:pt idx="26">
                  <c:v>72600</c:v>
                </c:pt>
                <c:pt idx="27">
                  <c:v>72600</c:v>
                </c:pt>
                <c:pt idx="28">
                  <c:v>71900</c:v>
                </c:pt>
                <c:pt idx="29">
                  <c:v>71600</c:v>
                </c:pt>
                <c:pt idx="30">
                  <c:v>70900</c:v>
                </c:pt>
                <c:pt idx="31">
                  <c:v>70900</c:v>
                </c:pt>
                <c:pt idx="32">
                  <c:v>69800</c:v>
                </c:pt>
                <c:pt idx="33">
                  <c:v>69500</c:v>
                </c:pt>
                <c:pt idx="34">
                  <c:v>67100</c:v>
                </c:pt>
                <c:pt idx="35">
                  <c:v>63900</c:v>
                </c:pt>
                <c:pt idx="36">
                  <c:v>56500</c:v>
                </c:pt>
                <c:pt idx="37">
                  <c:v>50600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5F-CF42-914B-B93FC98A40DD}"/>
            </c:ext>
          </c:extLst>
        </c:ser>
        <c:ser>
          <c:idx val="4"/>
          <c:order val="4"/>
          <c:tx>
            <c:v>California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Grouping!$J$10:$J$35</c:f>
              <c:numCache>
                <c:formatCode>General</c:formatCode>
                <c:ptCount val="26"/>
                <c:pt idx="0">
                  <c:v>44700</c:v>
                </c:pt>
                <c:pt idx="1">
                  <c:v>50500</c:v>
                </c:pt>
                <c:pt idx="2">
                  <c:v>51100</c:v>
                </c:pt>
                <c:pt idx="3">
                  <c:v>46800</c:v>
                </c:pt>
                <c:pt idx="4">
                  <c:v>48300</c:v>
                </c:pt>
                <c:pt idx="5">
                  <c:v>52300</c:v>
                </c:pt>
                <c:pt idx="6">
                  <c:v>59900</c:v>
                </c:pt>
                <c:pt idx="7">
                  <c:v>52600</c:v>
                </c:pt>
                <c:pt idx="8">
                  <c:v>41500</c:v>
                </c:pt>
                <c:pt idx="9">
                  <c:v>53500</c:v>
                </c:pt>
                <c:pt idx="10">
                  <c:v>47300</c:v>
                </c:pt>
                <c:pt idx="11">
                  <c:v>46200</c:v>
                </c:pt>
                <c:pt idx="12">
                  <c:v>48600</c:v>
                </c:pt>
                <c:pt idx="13">
                  <c:v>51900</c:v>
                </c:pt>
                <c:pt idx="14">
                  <c:v>42600</c:v>
                </c:pt>
                <c:pt idx="15">
                  <c:v>71800</c:v>
                </c:pt>
                <c:pt idx="16">
                  <c:v>47800</c:v>
                </c:pt>
                <c:pt idx="17">
                  <c:v>45500</c:v>
                </c:pt>
                <c:pt idx="18">
                  <c:v>45100</c:v>
                </c:pt>
                <c:pt idx="19">
                  <c:v>45700</c:v>
                </c:pt>
                <c:pt idx="20">
                  <c:v>49200</c:v>
                </c:pt>
                <c:pt idx="21">
                  <c:v>42700</c:v>
                </c:pt>
                <c:pt idx="22">
                  <c:v>38000</c:v>
                </c:pt>
                <c:pt idx="23">
                  <c:v>47400</c:v>
                </c:pt>
                <c:pt idx="24">
                  <c:v>75500</c:v>
                </c:pt>
                <c:pt idx="25">
                  <c:v>57200</c:v>
                </c:pt>
              </c:numCache>
            </c:numRef>
          </c:xVal>
          <c:yVal>
            <c:numRef>
              <c:f>Grouping!$K$10:$K$35</c:f>
              <c:numCache>
                <c:formatCode>General</c:formatCode>
                <c:ptCount val="26"/>
                <c:pt idx="0">
                  <c:v>84100</c:v>
                </c:pt>
                <c:pt idx="1">
                  <c:v>95000</c:v>
                </c:pt>
                <c:pt idx="2">
                  <c:v>101000</c:v>
                </c:pt>
                <c:pt idx="3">
                  <c:v>81300</c:v>
                </c:pt>
                <c:pt idx="4">
                  <c:v>96700</c:v>
                </c:pt>
                <c:pt idx="5">
                  <c:v>99600</c:v>
                </c:pt>
                <c:pt idx="6">
                  <c:v>112000</c:v>
                </c:pt>
                <c:pt idx="7">
                  <c:v>101000</c:v>
                </c:pt>
                <c:pt idx="8">
                  <c:v>67500</c:v>
                </c:pt>
                <c:pt idx="9">
                  <c:v>95600</c:v>
                </c:pt>
                <c:pt idx="10">
                  <c:v>86400</c:v>
                </c:pt>
                <c:pt idx="11">
                  <c:v>85200</c:v>
                </c:pt>
                <c:pt idx="12">
                  <c:v>101000</c:v>
                </c:pt>
                <c:pt idx="13">
                  <c:v>105000</c:v>
                </c:pt>
                <c:pt idx="14">
                  <c:v>71300</c:v>
                </c:pt>
                <c:pt idx="15">
                  <c:v>122000</c:v>
                </c:pt>
                <c:pt idx="16">
                  <c:v>82400</c:v>
                </c:pt>
                <c:pt idx="17">
                  <c:v>80400</c:v>
                </c:pt>
                <c:pt idx="18">
                  <c:v>84700</c:v>
                </c:pt>
                <c:pt idx="19">
                  <c:v>87000</c:v>
                </c:pt>
                <c:pt idx="20">
                  <c:v>84300</c:v>
                </c:pt>
                <c:pt idx="21">
                  <c:v>72100</c:v>
                </c:pt>
                <c:pt idx="22">
                  <c:v>71400</c:v>
                </c:pt>
                <c:pt idx="23">
                  <c:v>88100</c:v>
                </c:pt>
                <c:pt idx="24">
                  <c:v>123000</c:v>
                </c:pt>
                <c:pt idx="25">
                  <c:v>101000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5F-CF42-914B-B93FC98A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3584"/>
        <c:axId val="-831104"/>
      </c:scatterChart>
      <c:valAx>
        <c:axId val="-833584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1104"/>
        <c:crosses val="autoZero"/>
        <c:crossBetween val="midCat"/>
      </c:valAx>
      <c:valAx>
        <c:axId val="-8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Western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Grouping!$B$10:$B$47</c:f>
              <c:numCache>
                <c:formatCode>General</c:formatCode>
                <c:ptCount val="38"/>
                <c:pt idx="0">
                  <c:v>58100</c:v>
                </c:pt>
                <c:pt idx="1">
                  <c:v>47100</c:v>
                </c:pt>
                <c:pt idx="2">
                  <c:v>51000</c:v>
                </c:pt>
                <c:pt idx="3">
                  <c:v>47500</c:v>
                </c:pt>
                <c:pt idx="4">
                  <c:v>48800</c:v>
                </c:pt>
                <c:pt idx="5">
                  <c:v>45300</c:v>
                </c:pt>
                <c:pt idx="6">
                  <c:v>46100</c:v>
                </c:pt>
                <c:pt idx="7">
                  <c:v>47400</c:v>
                </c:pt>
                <c:pt idx="8">
                  <c:v>45100</c:v>
                </c:pt>
                <c:pt idx="9">
                  <c:v>45400</c:v>
                </c:pt>
                <c:pt idx="10">
                  <c:v>46500</c:v>
                </c:pt>
                <c:pt idx="11">
                  <c:v>44900</c:v>
                </c:pt>
                <c:pt idx="12">
                  <c:v>41600</c:v>
                </c:pt>
                <c:pt idx="13">
                  <c:v>46600</c:v>
                </c:pt>
                <c:pt idx="14">
                  <c:v>38500</c:v>
                </c:pt>
                <c:pt idx="15">
                  <c:v>40500</c:v>
                </c:pt>
                <c:pt idx="16">
                  <c:v>43500</c:v>
                </c:pt>
                <c:pt idx="17">
                  <c:v>44300</c:v>
                </c:pt>
                <c:pt idx="18">
                  <c:v>44800</c:v>
                </c:pt>
                <c:pt idx="19">
                  <c:v>44500</c:v>
                </c:pt>
                <c:pt idx="20">
                  <c:v>43800</c:v>
                </c:pt>
                <c:pt idx="21">
                  <c:v>42200</c:v>
                </c:pt>
                <c:pt idx="22">
                  <c:v>46600</c:v>
                </c:pt>
                <c:pt idx="23">
                  <c:v>43800</c:v>
                </c:pt>
                <c:pt idx="24">
                  <c:v>42700</c:v>
                </c:pt>
                <c:pt idx="25">
                  <c:v>44900</c:v>
                </c:pt>
                <c:pt idx="26">
                  <c:v>38900</c:v>
                </c:pt>
                <c:pt idx="27">
                  <c:v>45900</c:v>
                </c:pt>
                <c:pt idx="28">
                  <c:v>37300</c:v>
                </c:pt>
                <c:pt idx="29">
                  <c:v>45200</c:v>
                </c:pt>
                <c:pt idx="30">
                  <c:v>42600</c:v>
                </c:pt>
                <c:pt idx="31">
                  <c:v>38600</c:v>
                </c:pt>
                <c:pt idx="32">
                  <c:v>42000</c:v>
                </c:pt>
                <c:pt idx="33">
                  <c:v>40800</c:v>
                </c:pt>
                <c:pt idx="34">
                  <c:v>42400</c:v>
                </c:pt>
                <c:pt idx="35">
                  <c:v>39500</c:v>
                </c:pt>
                <c:pt idx="36">
                  <c:v>41900</c:v>
                </c:pt>
                <c:pt idx="37">
                  <c:v>37900</c:v>
                </c:pt>
              </c:numCache>
            </c:numRef>
          </c:xVal>
          <c:yVal>
            <c:numRef>
              <c:f>Grouping!$C$10:$C$47</c:f>
              <c:numCache>
                <c:formatCode>General</c:formatCode>
                <c:ptCount val="38"/>
                <c:pt idx="0">
                  <c:v>106000</c:v>
                </c:pt>
                <c:pt idx="1">
                  <c:v>97600</c:v>
                </c:pt>
                <c:pt idx="2">
                  <c:v>93400</c:v>
                </c:pt>
                <c:pt idx="3">
                  <c:v>86100</c:v>
                </c:pt>
                <c:pt idx="4">
                  <c:v>85300</c:v>
                </c:pt>
                <c:pt idx="5">
                  <c:v>84700</c:v>
                </c:pt>
                <c:pt idx="6">
                  <c:v>84400</c:v>
                </c:pt>
                <c:pt idx="7">
                  <c:v>84100</c:v>
                </c:pt>
                <c:pt idx="8">
                  <c:v>83300</c:v>
                </c:pt>
                <c:pt idx="9">
                  <c:v>83200</c:v>
                </c:pt>
                <c:pt idx="10">
                  <c:v>82900</c:v>
                </c:pt>
                <c:pt idx="11">
                  <c:v>82000</c:v>
                </c:pt>
                <c:pt idx="12">
                  <c:v>81600</c:v>
                </c:pt>
                <c:pt idx="13">
                  <c:v>81500</c:v>
                </c:pt>
                <c:pt idx="14">
                  <c:v>81400</c:v>
                </c:pt>
                <c:pt idx="15">
                  <c:v>81100</c:v>
                </c:pt>
                <c:pt idx="16">
                  <c:v>80100</c:v>
                </c:pt>
                <c:pt idx="17">
                  <c:v>79500</c:v>
                </c:pt>
                <c:pt idx="18">
                  <c:v>79000</c:v>
                </c:pt>
                <c:pt idx="19">
                  <c:v>78700</c:v>
                </c:pt>
                <c:pt idx="20">
                  <c:v>78700</c:v>
                </c:pt>
                <c:pt idx="21">
                  <c:v>78400</c:v>
                </c:pt>
                <c:pt idx="22">
                  <c:v>77500</c:v>
                </c:pt>
                <c:pt idx="23">
                  <c:v>76000</c:v>
                </c:pt>
                <c:pt idx="24">
                  <c:v>75400</c:v>
                </c:pt>
                <c:pt idx="25">
                  <c:v>73400</c:v>
                </c:pt>
                <c:pt idx="26">
                  <c:v>72600</c:v>
                </c:pt>
                <c:pt idx="27">
                  <c:v>72600</c:v>
                </c:pt>
                <c:pt idx="28">
                  <c:v>71900</c:v>
                </c:pt>
                <c:pt idx="29">
                  <c:v>71600</c:v>
                </c:pt>
                <c:pt idx="30">
                  <c:v>70900</c:v>
                </c:pt>
                <c:pt idx="31">
                  <c:v>70900</c:v>
                </c:pt>
                <c:pt idx="32">
                  <c:v>69800</c:v>
                </c:pt>
                <c:pt idx="33">
                  <c:v>69500</c:v>
                </c:pt>
                <c:pt idx="34">
                  <c:v>67100</c:v>
                </c:pt>
                <c:pt idx="35">
                  <c:v>63900</c:v>
                </c:pt>
                <c:pt idx="36">
                  <c:v>56500</c:v>
                </c:pt>
                <c:pt idx="37">
                  <c:v>50600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8-9F44-ABA6-3E663660E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1856"/>
        <c:axId val="26474336"/>
      </c:scatterChart>
      <c:valAx>
        <c:axId val="264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4336"/>
        <c:crosses val="autoZero"/>
        <c:crossBetween val="midCat"/>
      </c:valAx>
      <c:valAx>
        <c:axId val="264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7262643962238E-2"/>
          <c:y val="1.5857669037455099E-2"/>
          <c:w val="0.76737829064599095"/>
          <c:h val="0.89404699171459201"/>
        </c:manualLayout>
      </c:layout>
      <c:scatterChart>
        <c:scatterStyle val="lineMarker"/>
        <c:varyColors val="0"/>
        <c:ser>
          <c:idx val="0"/>
          <c:order val="0"/>
          <c:tx>
            <c:v>Western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'[1]Katy - Grouping'!$B$9:$B$70</c:f>
              <c:numCache>
                <c:formatCode>General</c:formatCode>
                <c:ptCount val="62"/>
                <c:pt idx="0">
                  <c:v>58100</c:v>
                </c:pt>
                <c:pt idx="1">
                  <c:v>47100</c:v>
                </c:pt>
                <c:pt idx="2">
                  <c:v>51000</c:v>
                </c:pt>
                <c:pt idx="3">
                  <c:v>47500</c:v>
                </c:pt>
                <c:pt idx="4">
                  <c:v>48800</c:v>
                </c:pt>
                <c:pt idx="5">
                  <c:v>45300</c:v>
                </c:pt>
                <c:pt idx="6">
                  <c:v>46100</c:v>
                </c:pt>
                <c:pt idx="7">
                  <c:v>47400</c:v>
                </c:pt>
                <c:pt idx="8">
                  <c:v>45100</c:v>
                </c:pt>
                <c:pt idx="9">
                  <c:v>45400</c:v>
                </c:pt>
                <c:pt idx="10">
                  <c:v>46500</c:v>
                </c:pt>
                <c:pt idx="11">
                  <c:v>44900</c:v>
                </c:pt>
                <c:pt idx="12">
                  <c:v>41600</c:v>
                </c:pt>
                <c:pt idx="13">
                  <c:v>46600</c:v>
                </c:pt>
                <c:pt idx="14">
                  <c:v>38500</c:v>
                </c:pt>
                <c:pt idx="15">
                  <c:v>40500</c:v>
                </c:pt>
                <c:pt idx="16">
                  <c:v>43500</c:v>
                </c:pt>
                <c:pt idx="17">
                  <c:v>44300</c:v>
                </c:pt>
                <c:pt idx="18">
                  <c:v>44800</c:v>
                </c:pt>
                <c:pt idx="19">
                  <c:v>44500</c:v>
                </c:pt>
                <c:pt idx="20">
                  <c:v>43800</c:v>
                </c:pt>
                <c:pt idx="21">
                  <c:v>42200</c:v>
                </c:pt>
                <c:pt idx="22">
                  <c:v>46600</c:v>
                </c:pt>
                <c:pt idx="23">
                  <c:v>43800</c:v>
                </c:pt>
                <c:pt idx="24">
                  <c:v>42700</c:v>
                </c:pt>
                <c:pt idx="25">
                  <c:v>44900</c:v>
                </c:pt>
                <c:pt idx="26">
                  <c:v>38900</c:v>
                </c:pt>
                <c:pt idx="27">
                  <c:v>45900</c:v>
                </c:pt>
                <c:pt idx="28">
                  <c:v>37300</c:v>
                </c:pt>
                <c:pt idx="29">
                  <c:v>45200</c:v>
                </c:pt>
                <c:pt idx="30">
                  <c:v>42600</c:v>
                </c:pt>
                <c:pt idx="31">
                  <c:v>38600</c:v>
                </c:pt>
                <c:pt idx="32">
                  <c:v>42000</c:v>
                </c:pt>
                <c:pt idx="33">
                  <c:v>40800</c:v>
                </c:pt>
                <c:pt idx="34">
                  <c:v>42400</c:v>
                </c:pt>
                <c:pt idx="35">
                  <c:v>39500</c:v>
                </c:pt>
                <c:pt idx="36">
                  <c:v>41900</c:v>
                </c:pt>
                <c:pt idx="37">
                  <c:v>37900</c:v>
                </c:pt>
              </c:numCache>
            </c:numRef>
          </c:xVal>
          <c:yVal>
            <c:numRef>
              <c:f>'[1]Katy - Grouping'!$C$9:$C$46</c:f>
              <c:numCache>
                <c:formatCode>General</c:formatCode>
                <c:ptCount val="38"/>
                <c:pt idx="0">
                  <c:v>106000</c:v>
                </c:pt>
                <c:pt idx="1">
                  <c:v>97600</c:v>
                </c:pt>
                <c:pt idx="2">
                  <c:v>93400</c:v>
                </c:pt>
                <c:pt idx="3">
                  <c:v>86100</c:v>
                </c:pt>
                <c:pt idx="4">
                  <c:v>85300</c:v>
                </c:pt>
                <c:pt idx="5">
                  <c:v>84700</c:v>
                </c:pt>
                <c:pt idx="6">
                  <c:v>84400</c:v>
                </c:pt>
                <c:pt idx="7">
                  <c:v>84100</c:v>
                </c:pt>
                <c:pt idx="8">
                  <c:v>83300</c:v>
                </c:pt>
                <c:pt idx="9">
                  <c:v>83200</c:v>
                </c:pt>
                <c:pt idx="10">
                  <c:v>82900</c:v>
                </c:pt>
                <c:pt idx="11">
                  <c:v>82000</c:v>
                </c:pt>
                <c:pt idx="12">
                  <c:v>81600</c:v>
                </c:pt>
                <c:pt idx="13">
                  <c:v>81500</c:v>
                </c:pt>
                <c:pt idx="14">
                  <c:v>81400</c:v>
                </c:pt>
                <c:pt idx="15">
                  <c:v>81100</c:v>
                </c:pt>
                <c:pt idx="16">
                  <c:v>80100</c:v>
                </c:pt>
                <c:pt idx="17">
                  <c:v>79500</c:v>
                </c:pt>
                <c:pt idx="18">
                  <c:v>79000</c:v>
                </c:pt>
                <c:pt idx="19">
                  <c:v>78700</c:v>
                </c:pt>
                <c:pt idx="20">
                  <c:v>78700</c:v>
                </c:pt>
                <c:pt idx="21">
                  <c:v>78400</c:v>
                </c:pt>
                <c:pt idx="22">
                  <c:v>77500</c:v>
                </c:pt>
                <c:pt idx="23">
                  <c:v>76000</c:v>
                </c:pt>
                <c:pt idx="24">
                  <c:v>75400</c:v>
                </c:pt>
                <c:pt idx="25">
                  <c:v>73400</c:v>
                </c:pt>
                <c:pt idx="26">
                  <c:v>72600</c:v>
                </c:pt>
                <c:pt idx="27">
                  <c:v>72600</c:v>
                </c:pt>
                <c:pt idx="28">
                  <c:v>71900</c:v>
                </c:pt>
                <c:pt idx="29">
                  <c:v>71600</c:v>
                </c:pt>
                <c:pt idx="30">
                  <c:v>70900</c:v>
                </c:pt>
                <c:pt idx="31">
                  <c:v>70900</c:v>
                </c:pt>
                <c:pt idx="32">
                  <c:v>69800</c:v>
                </c:pt>
                <c:pt idx="33">
                  <c:v>69500</c:v>
                </c:pt>
                <c:pt idx="34">
                  <c:v>67100</c:v>
                </c:pt>
                <c:pt idx="35">
                  <c:v>63900</c:v>
                </c:pt>
                <c:pt idx="36">
                  <c:v>56500</c:v>
                </c:pt>
                <c:pt idx="37">
                  <c:v>50600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2-D440-9F32-DF6456AE842E}"/>
            </c:ext>
          </c:extLst>
        </c:ser>
        <c:ser>
          <c:idx val="1"/>
          <c:order val="1"/>
          <c:tx>
            <c:v>Southern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'[1]Katy - Grouping'!$D$9:$D$76</c:f>
              <c:numCache>
                <c:formatCode>General</c:formatCode>
                <c:ptCount val="68"/>
                <c:pt idx="0">
                  <c:v>36900</c:v>
                </c:pt>
                <c:pt idx="1">
                  <c:v>43100</c:v>
                </c:pt>
                <c:pt idx="2">
                  <c:v>53600</c:v>
                </c:pt>
                <c:pt idx="3">
                  <c:v>53500</c:v>
                </c:pt>
                <c:pt idx="4">
                  <c:v>42000</c:v>
                </c:pt>
                <c:pt idx="5">
                  <c:v>52700</c:v>
                </c:pt>
                <c:pt idx="6">
                  <c:v>42500</c:v>
                </c:pt>
                <c:pt idx="7">
                  <c:v>43400</c:v>
                </c:pt>
                <c:pt idx="8">
                  <c:v>45400</c:v>
                </c:pt>
                <c:pt idx="9">
                  <c:v>49700</c:v>
                </c:pt>
                <c:pt idx="10">
                  <c:v>43800</c:v>
                </c:pt>
                <c:pt idx="11">
                  <c:v>41100</c:v>
                </c:pt>
                <c:pt idx="12">
                  <c:v>40000</c:v>
                </c:pt>
                <c:pt idx="13">
                  <c:v>48600</c:v>
                </c:pt>
                <c:pt idx="14">
                  <c:v>44700</c:v>
                </c:pt>
                <c:pt idx="15">
                  <c:v>37500</c:v>
                </c:pt>
                <c:pt idx="16">
                  <c:v>43100</c:v>
                </c:pt>
                <c:pt idx="17">
                  <c:v>42900</c:v>
                </c:pt>
                <c:pt idx="18">
                  <c:v>41400</c:v>
                </c:pt>
                <c:pt idx="19">
                  <c:v>41400</c:v>
                </c:pt>
                <c:pt idx="20">
                  <c:v>52000</c:v>
                </c:pt>
                <c:pt idx="21">
                  <c:v>47000</c:v>
                </c:pt>
                <c:pt idx="22">
                  <c:v>41100</c:v>
                </c:pt>
                <c:pt idx="23">
                  <c:v>42800</c:v>
                </c:pt>
                <c:pt idx="24">
                  <c:v>46000</c:v>
                </c:pt>
                <c:pt idx="25">
                  <c:v>44100</c:v>
                </c:pt>
                <c:pt idx="26">
                  <c:v>47100</c:v>
                </c:pt>
                <c:pt idx="27">
                  <c:v>45900</c:v>
                </c:pt>
                <c:pt idx="28">
                  <c:v>42600</c:v>
                </c:pt>
                <c:pt idx="29">
                  <c:v>39200</c:v>
                </c:pt>
                <c:pt idx="30">
                  <c:v>44100</c:v>
                </c:pt>
                <c:pt idx="31">
                  <c:v>41300</c:v>
                </c:pt>
                <c:pt idx="32">
                  <c:v>43100</c:v>
                </c:pt>
                <c:pt idx="33">
                  <c:v>39200</c:v>
                </c:pt>
                <c:pt idx="34">
                  <c:v>49700</c:v>
                </c:pt>
                <c:pt idx="35">
                  <c:v>46200</c:v>
                </c:pt>
                <c:pt idx="36">
                  <c:v>40800</c:v>
                </c:pt>
                <c:pt idx="37">
                  <c:v>42600</c:v>
                </c:pt>
                <c:pt idx="38">
                  <c:v>42800</c:v>
                </c:pt>
                <c:pt idx="39">
                  <c:v>47200</c:v>
                </c:pt>
                <c:pt idx="40">
                  <c:v>34800</c:v>
                </c:pt>
                <c:pt idx="41">
                  <c:v>44500</c:v>
                </c:pt>
                <c:pt idx="42">
                  <c:v>46900</c:v>
                </c:pt>
                <c:pt idx="43">
                  <c:v>46500</c:v>
                </c:pt>
                <c:pt idx="44">
                  <c:v>41800</c:v>
                </c:pt>
                <c:pt idx="45">
                  <c:v>58300</c:v>
                </c:pt>
                <c:pt idx="46">
                  <c:v>47800</c:v>
                </c:pt>
                <c:pt idx="47">
                  <c:v>42100</c:v>
                </c:pt>
                <c:pt idx="48">
                  <c:v>43200</c:v>
                </c:pt>
                <c:pt idx="49">
                  <c:v>42600</c:v>
                </c:pt>
                <c:pt idx="50">
                  <c:v>40200</c:v>
                </c:pt>
                <c:pt idx="51">
                  <c:v>46100</c:v>
                </c:pt>
                <c:pt idx="52">
                  <c:v>48400</c:v>
                </c:pt>
                <c:pt idx="53">
                  <c:v>37700</c:v>
                </c:pt>
                <c:pt idx="54">
                  <c:v>45400</c:v>
                </c:pt>
                <c:pt idx="55">
                  <c:v>38700</c:v>
                </c:pt>
                <c:pt idx="56">
                  <c:v>40400</c:v>
                </c:pt>
              </c:numCache>
            </c:numRef>
          </c:xVal>
          <c:yVal>
            <c:numRef>
              <c:f>'[1]Katy - Grouping'!$E$9:$E$68</c:f>
              <c:numCache>
                <c:formatCode>General</c:formatCode>
                <c:ptCount val="60"/>
                <c:pt idx="0">
                  <c:v>66600</c:v>
                </c:pt>
                <c:pt idx="1">
                  <c:v>78100</c:v>
                </c:pt>
                <c:pt idx="2">
                  <c:v>104000</c:v>
                </c:pt>
                <c:pt idx="3">
                  <c:v>95400</c:v>
                </c:pt>
                <c:pt idx="4">
                  <c:v>68400</c:v>
                </c:pt>
                <c:pt idx="5">
                  <c:v>103000</c:v>
                </c:pt>
                <c:pt idx="6">
                  <c:v>70700</c:v>
                </c:pt>
                <c:pt idx="7">
                  <c:v>72100</c:v>
                </c:pt>
                <c:pt idx="8">
                  <c:v>80800</c:v>
                </c:pt>
                <c:pt idx="9">
                  <c:v>93900</c:v>
                </c:pt>
                <c:pt idx="10">
                  <c:v>74600</c:v>
                </c:pt>
                <c:pt idx="11">
                  <c:v>71100</c:v>
                </c:pt>
                <c:pt idx="12">
                  <c:v>71700</c:v>
                </c:pt>
                <c:pt idx="13">
                  <c:v>94600</c:v>
                </c:pt>
                <c:pt idx="14">
                  <c:v>82900</c:v>
                </c:pt>
                <c:pt idx="15">
                  <c:v>64400</c:v>
                </c:pt>
                <c:pt idx="16">
                  <c:v>74000</c:v>
                </c:pt>
                <c:pt idx="17">
                  <c:v>81500</c:v>
                </c:pt>
                <c:pt idx="18">
                  <c:v>79700</c:v>
                </c:pt>
                <c:pt idx="19">
                  <c:v>69700</c:v>
                </c:pt>
                <c:pt idx="20">
                  <c:v>95000</c:v>
                </c:pt>
                <c:pt idx="21">
                  <c:v>77800</c:v>
                </c:pt>
                <c:pt idx="22">
                  <c:v>76300</c:v>
                </c:pt>
                <c:pt idx="23">
                  <c:v>78300</c:v>
                </c:pt>
                <c:pt idx="24">
                  <c:v>79900</c:v>
                </c:pt>
                <c:pt idx="25">
                  <c:v>86000</c:v>
                </c:pt>
                <c:pt idx="26">
                  <c:v>87900</c:v>
                </c:pt>
                <c:pt idx="27">
                  <c:v>84500</c:v>
                </c:pt>
                <c:pt idx="28">
                  <c:v>71700</c:v>
                </c:pt>
                <c:pt idx="29">
                  <c:v>74500</c:v>
                </c:pt>
                <c:pt idx="30">
                  <c:v>82800</c:v>
                </c:pt>
                <c:pt idx="31">
                  <c:v>81400</c:v>
                </c:pt>
                <c:pt idx="32">
                  <c:v>82700</c:v>
                </c:pt>
                <c:pt idx="33">
                  <c:v>70100</c:v>
                </c:pt>
                <c:pt idx="34">
                  <c:v>96100</c:v>
                </c:pt>
                <c:pt idx="35">
                  <c:v>80000</c:v>
                </c:pt>
                <c:pt idx="36">
                  <c:v>62400</c:v>
                </c:pt>
                <c:pt idx="37">
                  <c:v>83600</c:v>
                </c:pt>
                <c:pt idx="38">
                  <c:v>80700</c:v>
                </c:pt>
                <c:pt idx="39">
                  <c:v>83300</c:v>
                </c:pt>
                <c:pt idx="40">
                  <c:v>60600</c:v>
                </c:pt>
                <c:pt idx="41">
                  <c:v>79300</c:v>
                </c:pt>
                <c:pt idx="42">
                  <c:v>87800</c:v>
                </c:pt>
                <c:pt idx="43">
                  <c:v>79400</c:v>
                </c:pt>
                <c:pt idx="44">
                  <c:v>74000</c:v>
                </c:pt>
                <c:pt idx="45">
                  <c:v>106000</c:v>
                </c:pt>
                <c:pt idx="46">
                  <c:v>86900</c:v>
                </c:pt>
                <c:pt idx="47">
                  <c:v>73000</c:v>
                </c:pt>
                <c:pt idx="48">
                  <c:v>75500</c:v>
                </c:pt>
                <c:pt idx="49">
                  <c:v>71100</c:v>
                </c:pt>
                <c:pt idx="50">
                  <c:v>67500</c:v>
                </c:pt>
                <c:pt idx="51">
                  <c:v>104000</c:v>
                </c:pt>
                <c:pt idx="52">
                  <c:v>86000</c:v>
                </c:pt>
                <c:pt idx="53">
                  <c:v>59200</c:v>
                </c:pt>
                <c:pt idx="54">
                  <c:v>84700</c:v>
                </c:pt>
                <c:pt idx="55">
                  <c:v>63300</c:v>
                </c:pt>
                <c:pt idx="56">
                  <c:v>69100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2-D440-9F32-DF6456AE842E}"/>
            </c:ext>
          </c:extLst>
        </c:ser>
        <c:ser>
          <c:idx val="2"/>
          <c:order val="2"/>
          <c:tx>
            <c:v>Northeastern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'[1]Katy - Grouping'!$F$9:$F$75</c:f>
              <c:numCache>
                <c:formatCode>General</c:formatCode>
                <c:ptCount val="67"/>
                <c:pt idx="0">
                  <c:v>59100</c:v>
                </c:pt>
                <c:pt idx="1">
                  <c:v>61000</c:v>
                </c:pt>
                <c:pt idx="2">
                  <c:v>51700</c:v>
                </c:pt>
                <c:pt idx="3">
                  <c:v>46500</c:v>
                </c:pt>
                <c:pt idx="4">
                  <c:v>53000</c:v>
                </c:pt>
                <c:pt idx="5">
                  <c:v>42800</c:v>
                </c:pt>
                <c:pt idx="6">
                  <c:v>46000</c:v>
                </c:pt>
                <c:pt idx="7">
                  <c:v>42100</c:v>
                </c:pt>
                <c:pt idx="8">
                  <c:v>44800</c:v>
                </c:pt>
                <c:pt idx="9">
                  <c:v>39400</c:v>
                </c:pt>
                <c:pt idx="10">
                  <c:v>43900</c:v>
                </c:pt>
                <c:pt idx="11">
                  <c:v>60900</c:v>
                </c:pt>
                <c:pt idx="12">
                  <c:v>41800</c:v>
                </c:pt>
                <c:pt idx="13">
                  <c:v>45400</c:v>
                </c:pt>
                <c:pt idx="14">
                  <c:v>43200</c:v>
                </c:pt>
                <c:pt idx="15">
                  <c:v>45600</c:v>
                </c:pt>
                <c:pt idx="16">
                  <c:v>46600</c:v>
                </c:pt>
                <c:pt idx="17">
                  <c:v>41200</c:v>
                </c:pt>
                <c:pt idx="18">
                  <c:v>48000</c:v>
                </c:pt>
                <c:pt idx="19">
                  <c:v>47200</c:v>
                </c:pt>
                <c:pt idx="20">
                  <c:v>49700</c:v>
                </c:pt>
                <c:pt idx="21">
                  <c:v>49500</c:v>
                </c:pt>
                <c:pt idx="22">
                  <c:v>60600</c:v>
                </c:pt>
                <c:pt idx="23">
                  <c:v>38000</c:v>
                </c:pt>
                <c:pt idx="24">
                  <c:v>40800</c:v>
                </c:pt>
                <c:pt idx="25">
                  <c:v>38000</c:v>
                </c:pt>
                <c:pt idx="26">
                  <c:v>37500</c:v>
                </c:pt>
                <c:pt idx="27">
                  <c:v>42300</c:v>
                </c:pt>
                <c:pt idx="28">
                  <c:v>37800</c:v>
                </c:pt>
                <c:pt idx="29">
                  <c:v>47300</c:v>
                </c:pt>
                <c:pt idx="30">
                  <c:v>46200</c:v>
                </c:pt>
                <c:pt idx="31">
                  <c:v>44500</c:v>
                </c:pt>
                <c:pt idx="32">
                  <c:v>44000</c:v>
                </c:pt>
                <c:pt idx="33">
                  <c:v>41600</c:v>
                </c:pt>
                <c:pt idx="34">
                  <c:v>45500</c:v>
                </c:pt>
                <c:pt idx="35">
                  <c:v>50300</c:v>
                </c:pt>
                <c:pt idx="36">
                  <c:v>48900</c:v>
                </c:pt>
                <c:pt idx="37">
                  <c:v>61100</c:v>
                </c:pt>
                <c:pt idx="38">
                  <c:v>66500</c:v>
                </c:pt>
                <c:pt idx="39">
                  <c:v>62400</c:v>
                </c:pt>
                <c:pt idx="40">
                  <c:v>49900</c:v>
                </c:pt>
                <c:pt idx="41">
                  <c:v>45700</c:v>
                </c:pt>
                <c:pt idx="42">
                  <c:v>42400</c:v>
                </c:pt>
                <c:pt idx="43">
                  <c:v>42500</c:v>
                </c:pt>
                <c:pt idx="44">
                  <c:v>47700</c:v>
                </c:pt>
                <c:pt idx="45">
                  <c:v>72200</c:v>
                </c:pt>
                <c:pt idx="46">
                  <c:v>53900</c:v>
                </c:pt>
                <c:pt idx="47">
                  <c:v>41800</c:v>
                </c:pt>
                <c:pt idx="48">
                  <c:v>63400</c:v>
                </c:pt>
                <c:pt idx="49">
                  <c:v>49200</c:v>
                </c:pt>
                <c:pt idx="50">
                  <c:v>44700</c:v>
                </c:pt>
                <c:pt idx="51">
                  <c:v>49100</c:v>
                </c:pt>
                <c:pt idx="52">
                  <c:v>42400</c:v>
                </c:pt>
                <c:pt idx="53">
                  <c:v>58000</c:v>
                </c:pt>
                <c:pt idx="54">
                  <c:v>60300</c:v>
                </c:pt>
                <c:pt idx="55">
                  <c:v>62200</c:v>
                </c:pt>
                <c:pt idx="56">
                  <c:v>59400</c:v>
                </c:pt>
                <c:pt idx="57">
                  <c:v>50200</c:v>
                </c:pt>
                <c:pt idx="58">
                  <c:v>52800</c:v>
                </c:pt>
                <c:pt idx="59">
                  <c:v>46400</c:v>
                </c:pt>
                <c:pt idx="60">
                  <c:v>61800</c:v>
                </c:pt>
                <c:pt idx="61">
                  <c:v>54100</c:v>
                </c:pt>
                <c:pt idx="62">
                  <c:v>56200</c:v>
                </c:pt>
                <c:pt idx="63">
                  <c:v>48100</c:v>
                </c:pt>
                <c:pt idx="64">
                  <c:v>53600</c:v>
                </c:pt>
                <c:pt idx="65">
                  <c:v>47300</c:v>
                </c:pt>
                <c:pt idx="66">
                  <c:v>54500</c:v>
                </c:pt>
              </c:numCache>
            </c:numRef>
          </c:xVal>
          <c:yVal>
            <c:numRef>
              <c:f>'[1]Katy - Grouping'!$G$9:$G$75</c:f>
              <c:numCache>
                <c:formatCode>General</c:formatCode>
                <c:ptCount val="67"/>
                <c:pt idx="0">
                  <c:v>126000</c:v>
                </c:pt>
                <c:pt idx="1">
                  <c:v>114000</c:v>
                </c:pt>
                <c:pt idx="2">
                  <c:v>102000</c:v>
                </c:pt>
                <c:pt idx="3">
                  <c:v>97900</c:v>
                </c:pt>
                <c:pt idx="4">
                  <c:v>96700</c:v>
                </c:pt>
                <c:pt idx="5">
                  <c:v>83500</c:v>
                </c:pt>
                <c:pt idx="6">
                  <c:v>94600</c:v>
                </c:pt>
                <c:pt idx="7">
                  <c:v>80000</c:v>
                </c:pt>
                <c:pt idx="8">
                  <c:v>82700</c:v>
                </c:pt>
                <c:pt idx="9">
                  <c:v>63600</c:v>
                </c:pt>
                <c:pt idx="10">
                  <c:v>85300</c:v>
                </c:pt>
                <c:pt idx="11">
                  <c:v>120000</c:v>
                </c:pt>
                <c:pt idx="12">
                  <c:v>78300</c:v>
                </c:pt>
                <c:pt idx="13">
                  <c:v>86600</c:v>
                </c:pt>
                <c:pt idx="14">
                  <c:v>77700</c:v>
                </c:pt>
                <c:pt idx="15">
                  <c:v>78200</c:v>
                </c:pt>
                <c:pt idx="16">
                  <c:v>88200</c:v>
                </c:pt>
                <c:pt idx="17">
                  <c:v>72100</c:v>
                </c:pt>
                <c:pt idx="18">
                  <c:v>88800</c:v>
                </c:pt>
                <c:pt idx="19">
                  <c:v>95800</c:v>
                </c:pt>
                <c:pt idx="20">
                  <c:v>104000</c:v>
                </c:pt>
                <c:pt idx="21">
                  <c:v>93000</c:v>
                </c:pt>
                <c:pt idx="22">
                  <c:v>105000</c:v>
                </c:pt>
                <c:pt idx="23">
                  <c:v>70300</c:v>
                </c:pt>
                <c:pt idx="24">
                  <c:v>76200</c:v>
                </c:pt>
                <c:pt idx="25">
                  <c:v>77800</c:v>
                </c:pt>
                <c:pt idx="26">
                  <c:v>76700</c:v>
                </c:pt>
                <c:pt idx="27">
                  <c:v>81300</c:v>
                </c:pt>
                <c:pt idx="28">
                  <c:v>66200</c:v>
                </c:pt>
                <c:pt idx="29">
                  <c:v>84200</c:v>
                </c:pt>
                <c:pt idx="30">
                  <c:v>81700</c:v>
                </c:pt>
                <c:pt idx="31">
                  <c:v>92200</c:v>
                </c:pt>
                <c:pt idx="32">
                  <c:v>83900</c:v>
                </c:pt>
                <c:pt idx="33">
                  <c:v>74600</c:v>
                </c:pt>
                <c:pt idx="34">
                  <c:v>85200</c:v>
                </c:pt>
                <c:pt idx="35">
                  <c:v>91800</c:v>
                </c:pt>
                <c:pt idx="36">
                  <c:v>84600</c:v>
                </c:pt>
                <c:pt idx="37">
                  <c:v>110000</c:v>
                </c:pt>
                <c:pt idx="38">
                  <c:v>131000</c:v>
                </c:pt>
                <c:pt idx="39">
                  <c:v>114000</c:v>
                </c:pt>
                <c:pt idx="40">
                  <c:v>85700</c:v>
                </c:pt>
                <c:pt idx="41">
                  <c:v>74000</c:v>
                </c:pt>
                <c:pt idx="42">
                  <c:v>94100</c:v>
                </c:pt>
                <c:pt idx="43">
                  <c:v>74400</c:v>
                </c:pt>
                <c:pt idx="44">
                  <c:v>94200</c:v>
                </c:pt>
                <c:pt idx="45">
                  <c:v>126000</c:v>
                </c:pt>
                <c:pt idx="46">
                  <c:v>107000</c:v>
                </c:pt>
                <c:pt idx="47">
                  <c:v>78900</c:v>
                </c:pt>
                <c:pt idx="48">
                  <c:v>124000</c:v>
                </c:pt>
                <c:pt idx="49">
                  <c:v>83700</c:v>
                </c:pt>
                <c:pt idx="50">
                  <c:v>85800</c:v>
                </c:pt>
                <c:pt idx="51">
                  <c:v>92800</c:v>
                </c:pt>
                <c:pt idx="52">
                  <c:v>72600</c:v>
                </c:pt>
                <c:pt idx="53">
                  <c:v>134000</c:v>
                </c:pt>
                <c:pt idx="54">
                  <c:v>110000</c:v>
                </c:pt>
                <c:pt idx="55">
                  <c:v>114000</c:v>
                </c:pt>
                <c:pt idx="56">
                  <c:v>107000</c:v>
                </c:pt>
                <c:pt idx="57">
                  <c:v>106000</c:v>
                </c:pt>
                <c:pt idx="58">
                  <c:v>108000</c:v>
                </c:pt>
                <c:pt idx="59">
                  <c:v>85800</c:v>
                </c:pt>
                <c:pt idx="60">
                  <c:v>111000</c:v>
                </c:pt>
                <c:pt idx="61">
                  <c:v>110000</c:v>
                </c:pt>
                <c:pt idx="62">
                  <c:v>109000</c:v>
                </c:pt>
                <c:pt idx="63">
                  <c:v>107000</c:v>
                </c:pt>
                <c:pt idx="64">
                  <c:v>95900</c:v>
                </c:pt>
                <c:pt idx="65">
                  <c:v>96500</c:v>
                </c:pt>
                <c:pt idx="66">
                  <c:v>107000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2-D440-9F32-DF6456AE842E}"/>
            </c:ext>
          </c:extLst>
        </c:ser>
        <c:ser>
          <c:idx val="3"/>
          <c:order val="3"/>
          <c:tx>
            <c:v>Midwestern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">
                <a:solidFill>
                  <a:schemeClr val="accent4"/>
                </a:solidFill>
              </a:ln>
              <a:effectLst/>
            </c:spPr>
          </c:marker>
          <c:xVal>
            <c:numRef>
              <c:f>'[1]Katy - Grouping'!$H$9:$H$68</c:f>
              <c:numCache>
                <c:formatCode>General</c:formatCode>
                <c:ptCount val="60"/>
                <c:pt idx="0">
                  <c:v>39200</c:v>
                </c:pt>
                <c:pt idx="1">
                  <c:v>42300</c:v>
                </c:pt>
                <c:pt idx="2">
                  <c:v>42800</c:v>
                </c:pt>
                <c:pt idx="3">
                  <c:v>40800</c:v>
                </c:pt>
                <c:pt idx="4">
                  <c:v>43600</c:v>
                </c:pt>
                <c:pt idx="5">
                  <c:v>39800</c:v>
                </c:pt>
                <c:pt idx="6">
                  <c:v>45800</c:v>
                </c:pt>
                <c:pt idx="7">
                  <c:v>40700</c:v>
                </c:pt>
                <c:pt idx="8">
                  <c:v>39300</c:v>
                </c:pt>
                <c:pt idx="9">
                  <c:v>42300</c:v>
                </c:pt>
                <c:pt idx="10">
                  <c:v>48900</c:v>
                </c:pt>
                <c:pt idx="11">
                  <c:v>42200</c:v>
                </c:pt>
                <c:pt idx="12">
                  <c:v>35800</c:v>
                </c:pt>
                <c:pt idx="13">
                  <c:v>41400</c:v>
                </c:pt>
                <c:pt idx="14">
                  <c:v>43100</c:v>
                </c:pt>
                <c:pt idx="15">
                  <c:v>44000</c:v>
                </c:pt>
                <c:pt idx="16">
                  <c:v>41500</c:v>
                </c:pt>
                <c:pt idx="17">
                  <c:v>45700</c:v>
                </c:pt>
                <c:pt idx="18">
                  <c:v>41400</c:v>
                </c:pt>
                <c:pt idx="19">
                  <c:v>57100</c:v>
                </c:pt>
                <c:pt idx="20">
                  <c:v>38900</c:v>
                </c:pt>
                <c:pt idx="21">
                  <c:v>41700</c:v>
                </c:pt>
                <c:pt idx="22">
                  <c:v>46200</c:v>
                </c:pt>
                <c:pt idx="23">
                  <c:v>52700</c:v>
                </c:pt>
                <c:pt idx="24">
                  <c:v>42400</c:v>
                </c:pt>
                <c:pt idx="25">
                  <c:v>44700</c:v>
                </c:pt>
                <c:pt idx="26">
                  <c:v>52900</c:v>
                </c:pt>
                <c:pt idx="27">
                  <c:v>47500</c:v>
                </c:pt>
                <c:pt idx="28">
                  <c:v>41100</c:v>
                </c:pt>
                <c:pt idx="29">
                  <c:v>45300</c:v>
                </c:pt>
                <c:pt idx="30">
                  <c:v>41800</c:v>
                </c:pt>
                <c:pt idx="31">
                  <c:v>43000</c:v>
                </c:pt>
                <c:pt idx="32">
                  <c:v>41100</c:v>
                </c:pt>
                <c:pt idx="33">
                  <c:v>55800</c:v>
                </c:pt>
                <c:pt idx="34">
                  <c:v>51400</c:v>
                </c:pt>
                <c:pt idx="35">
                  <c:v>40400</c:v>
                </c:pt>
                <c:pt idx="36">
                  <c:v>42200</c:v>
                </c:pt>
                <c:pt idx="37">
                  <c:v>44900</c:v>
                </c:pt>
                <c:pt idx="38">
                  <c:v>43400</c:v>
                </c:pt>
                <c:pt idx="39">
                  <c:v>43600</c:v>
                </c:pt>
                <c:pt idx="40">
                  <c:v>45100</c:v>
                </c:pt>
                <c:pt idx="41">
                  <c:v>36100</c:v>
                </c:pt>
                <c:pt idx="42">
                  <c:v>43300</c:v>
                </c:pt>
                <c:pt idx="43">
                  <c:v>46300</c:v>
                </c:pt>
                <c:pt idx="44">
                  <c:v>38700</c:v>
                </c:pt>
                <c:pt idx="45">
                  <c:v>43300</c:v>
                </c:pt>
                <c:pt idx="46">
                  <c:v>45400</c:v>
                </c:pt>
                <c:pt idx="47">
                  <c:v>46300</c:v>
                </c:pt>
                <c:pt idx="48">
                  <c:v>42000</c:v>
                </c:pt>
                <c:pt idx="49">
                  <c:v>56000</c:v>
                </c:pt>
                <c:pt idx="50">
                  <c:v>44500</c:v>
                </c:pt>
                <c:pt idx="51">
                  <c:v>42600</c:v>
                </c:pt>
                <c:pt idx="52">
                  <c:v>40300</c:v>
                </c:pt>
                <c:pt idx="53">
                  <c:v>41400</c:v>
                </c:pt>
                <c:pt idx="54">
                  <c:v>42000</c:v>
                </c:pt>
                <c:pt idx="55">
                  <c:v>43500</c:v>
                </c:pt>
                <c:pt idx="56">
                  <c:v>47500</c:v>
                </c:pt>
                <c:pt idx="57">
                  <c:v>39800</c:v>
                </c:pt>
                <c:pt idx="58">
                  <c:v>35300</c:v>
                </c:pt>
                <c:pt idx="59">
                  <c:v>39100</c:v>
                </c:pt>
              </c:numCache>
            </c:numRef>
          </c:xVal>
          <c:yVal>
            <c:numRef>
              <c:f>'[1]Katy - Grouping'!$I$9:$I$68</c:f>
              <c:numCache>
                <c:formatCode>General</c:formatCode>
                <c:ptCount val="60"/>
                <c:pt idx="0">
                  <c:v>78200</c:v>
                </c:pt>
                <c:pt idx="1">
                  <c:v>73800</c:v>
                </c:pt>
                <c:pt idx="2">
                  <c:v>76100</c:v>
                </c:pt>
                <c:pt idx="3">
                  <c:v>75500</c:v>
                </c:pt>
                <c:pt idx="4">
                  <c:v>68300</c:v>
                </c:pt>
                <c:pt idx="5">
                  <c:v>64000</c:v>
                </c:pt>
                <c:pt idx="6">
                  <c:v>78500</c:v>
                </c:pt>
                <c:pt idx="7">
                  <c:v>71400</c:v>
                </c:pt>
                <c:pt idx="8">
                  <c:v>66400</c:v>
                </c:pt>
                <c:pt idx="9">
                  <c:v>74600</c:v>
                </c:pt>
                <c:pt idx="10">
                  <c:v>87800</c:v>
                </c:pt>
                <c:pt idx="11">
                  <c:v>69300</c:v>
                </c:pt>
                <c:pt idx="12">
                  <c:v>60600</c:v>
                </c:pt>
                <c:pt idx="13">
                  <c:v>64800</c:v>
                </c:pt>
                <c:pt idx="14">
                  <c:v>75900</c:v>
                </c:pt>
                <c:pt idx="15">
                  <c:v>80600</c:v>
                </c:pt>
                <c:pt idx="16">
                  <c:v>72600</c:v>
                </c:pt>
                <c:pt idx="17">
                  <c:v>80900</c:v>
                </c:pt>
                <c:pt idx="18">
                  <c:v>67100</c:v>
                </c:pt>
                <c:pt idx="19">
                  <c:v>95800</c:v>
                </c:pt>
                <c:pt idx="20">
                  <c:v>65800</c:v>
                </c:pt>
                <c:pt idx="21">
                  <c:v>81000</c:v>
                </c:pt>
                <c:pt idx="22">
                  <c:v>84200</c:v>
                </c:pt>
                <c:pt idx="23">
                  <c:v>93000</c:v>
                </c:pt>
                <c:pt idx="24">
                  <c:v>81600</c:v>
                </c:pt>
                <c:pt idx="25">
                  <c:v>83900</c:v>
                </c:pt>
                <c:pt idx="26">
                  <c:v>96100</c:v>
                </c:pt>
                <c:pt idx="27">
                  <c:v>81700</c:v>
                </c:pt>
                <c:pt idx="28">
                  <c:v>70300</c:v>
                </c:pt>
                <c:pt idx="29">
                  <c:v>86200</c:v>
                </c:pt>
                <c:pt idx="30">
                  <c:v>71400</c:v>
                </c:pt>
                <c:pt idx="31">
                  <c:v>72500</c:v>
                </c:pt>
                <c:pt idx="32">
                  <c:v>73500</c:v>
                </c:pt>
                <c:pt idx="33">
                  <c:v>93400</c:v>
                </c:pt>
                <c:pt idx="34">
                  <c:v>90500</c:v>
                </c:pt>
                <c:pt idx="35">
                  <c:v>58200</c:v>
                </c:pt>
                <c:pt idx="36">
                  <c:v>73400</c:v>
                </c:pt>
                <c:pt idx="37">
                  <c:v>83700</c:v>
                </c:pt>
                <c:pt idx="38">
                  <c:v>81600</c:v>
                </c:pt>
                <c:pt idx="39">
                  <c:v>80800</c:v>
                </c:pt>
                <c:pt idx="40">
                  <c:v>77800</c:v>
                </c:pt>
                <c:pt idx="41">
                  <c:v>69500</c:v>
                </c:pt>
                <c:pt idx="42">
                  <c:v>74700</c:v>
                </c:pt>
                <c:pt idx="43">
                  <c:v>85300</c:v>
                </c:pt>
                <c:pt idx="44">
                  <c:v>62600</c:v>
                </c:pt>
                <c:pt idx="45">
                  <c:v>79000</c:v>
                </c:pt>
                <c:pt idx="46">
                  <c:v>84600</c:v>
                </c:pt>
                <c:pt idx="47">
                  <c:v>84000</c:v>
                </c:pt>
                <c:pt idx="48">
                  <c:v>73400</c:v>
                </c:pt>
                <c:pt idx="49">
                  <c:v>97800</c:v>
                </c:pt>
                <c:pt idx="50">
                  <c:v>80600</c:v>
                </c:pt>
                <c:pt idx="51">
                  <c:v>76600</c:v>
                </c:pt>
                <c:pt idx="52">
                  <c:v>72100</c:v>
                </c:pt>
                <c:pt idx="53">
                  <c:v>88300</c:v>
                </c:pt>
                <c:pt idx="54">
                  <c:v>83500</c:v>
                </c:pt>
                <c:pt idx="55">
                  <c:v>73100</c:v>
                </c:pt>
                <c:pt idx="56">
                  <c:v>103000</c:v>
                </c:pt>
                <c:pt idx="57">
                  <c:v>72100</c:v>
                </c:pt>
                <c:pt idx="58">
                  <c:v>43900</c:v>
                </c:pt>
                <c:pt idx="59">
                  <c:v>64500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2-D440-9F32-DF6456AE842E}"/>
            </c:ext>
          </c:extLst>
        </c:ser>
        <c:ser>
          <c:idx val="4"/>
          <c:order val="4"/>
          <c:tx>
            <c:v>California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'[1]Katy - Grouping'!$J$9:$J$34</c:f>
              <c:numCache>
                <c:formatCode>General</c:formatCode>
                <c:ptCount val="26"/>
                <c:pt idx="0">
                  <c:v>44700</c:v>
                </c:pt>
                <c:pt idx="1">
                  <c:v>50500</c:v>
                </c:pt>
                <c:pt idx="2">
                  <c:v>51100</c:v>
                </c:pt>
                <c:pt idx="3">
                  <c:v>46800</c:v>
                </c:pt>
                <c:pt idx="4">
                  <c:v>48300</c:v>
                </c:pt>
                <c:pt idx="5">
                  <c:v>52300</c:v>
                </c:pt>
                <c:pt idx="6">
                  <c:v>59900</c:v>
                </c:pt>
                <c:pt idx="7">
                  <c:v>52600</c:v>
                </c:pt>
                <c:pt idx="8">
                  <c:v>41500</c:v>
                </c:pt>
                <c:pt idx="9">
                  <c:v>53500</c:v>
                </c:pt>
                <c:pt idx="10">
                  <c:v>47300</c:v>
                </c:pt>
                <c:pt idx="11">
                  <c:v>46200</c:v>
                </c:pt>
                <c:pt idx="12">
                  <c:v>48600</c:v>
                </c:pt>
                <c:pt idx="13">
                  <c:v>51900</c:v>
                </c:pt>
                <c:pt idx="14">
                  <c:v>42600</c:v>
                </c:pt>
                <c:pt idx="15">
                  <c:v>71800</c:v>
                </c:pt>
                <c:pt idx="16">
                  <c:v>47800</c:v>
                </c:pt>
                <c:pt idx="17">
                  <c:v>45500</c:v>
                </c:pt>
                <c:pt idx="18">
                  <c:v>45100</c:v>
                </c:pt>
                <c:pt idx="19">
                  <c:v>45700</c:v>
                </c:pt>
                <c:pt idx="20">
                  <c:v>49200</c:v>
                </c:pt>
                <c:pt idx="21">
                  <c:v>42700</c:v>
                </c:pt>
                <c:pt idx="22">
                  <c:v>38000</c:v>
                </c:pt>
                <c:pt idx="23">
                  <c:v>47400</c:v>
                </c:pt>
                <c:pt idx="24">
                  <c:v>75500</c:v>
                </c:pt>
                <c:pt idx="25">
                  <c:v>57200</c:v>
                </c:pt>
              </c:numCache>
            </c:numRef>
          </c:xVal>
          <c:yVal>
            <c:numRef>
              <c:f>'[1]Katy - Grouping'!$K$9:$K$34</c:f>
              <c:numCache>
                <c:formatCode>General</c:formatCode>
                <c:ptCount val="26"/>
                <c:pt idx="0">
                  <c:v>84100</c:v>
                </c:pt>
                <c:pt idx="1">
                  <c:v>95000</c:v>
                </c:pt>
                <c:pt idx="2">
                  <c:v>101000</c:v>
                </c:pt>
                <c:pt idx="3">
                  <c:v>81300</c:v>
                </c:pt>
                <c:pt idx="4">
                  <c:v>96700</c:v>
                </c:pt>
                <c:pt idx="5">
                  <c:v>99600</c:v>
                </c:pt>
                <c:pt idx="6">
                  <c:v>112000</c:v>
                </c:pt>
                <c:pt idx="7">
                  <c:v>101000</c:v>
                </c:pt>
                <c:pt idx="8">
                  <c:v>67500</c:v>
                </c:pt>
                <c:pt idx="9">
                  <c:v>95600</c:v>
                </c:pt>
                <c:pt idx="10">
                  <c:v>86400</c:v>
                </c:pt>
                <c:pt idx="11">
                  <c:v>85200</c:v>
                </c:pt>
                <c:pt idx="12">
                  <c:v>101000</c:v>
                </c:pt>
                <c:pt idx="13">
                  <c:v>105000</c:v>
                </c:pt>
                <c:pt idx="14">
                  <c:v>71300</c:v>
                </c:pt>
                <c:pt idx="15">
                  <c:v>122000</c:v>
                </c:pt>
                <c:pt idx="16">
                  <c:v>82400</c:v>
                </c:pt>
                <c:pt idx="17">
                  <c:v>80400</c:v>
                </c:pt>
                <c:pt idx="18">
                  <c:v>84700</c:v>
                </c:pt>
                <c:pt idx="19">
                  <c:v>87000</c:v>
                </c:pt>
                <c:pt idx="20">
                  <c:v>84300</c:v>
                </c:pt>
                <c:pt idx="21">
                  <c:v>72100</c:v>
                </c:pt>
                <c:pt idx="22">
                  <c:v>71400</c:v>
                </c:pt>
                <c:pt idx="23">
                  <c:v>88100</c:v>
                </c:pt>
                <c:pt idx="24">
                  <c:v>123000</c:v>
                </c:pt>
                <c:pt idx="25">
                  <c:v>101000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C2-D440-9F32-DF6456AE8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4256"/>
        <c:axId val="26516736"/>
      </c:scatterChart>
      <c:valAx>
        <c:axId val="2651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6736"/>
        <c:crosses val="autoZero"/>
        <c:crossBetween val="midCat"/>
      </c:valAx>
      <c:valAx>
        <c:axId val="265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97692</xdr:colOff>
      <xdr:row>15</xdr:row>
      <xdr:rowOff>44938</xdr:rowOff>
    </xdr:from>
    <xdr:to>
      <xdr:col>6</xdr:col>
      <xdr:colOff>517769</xdr:colOff>
      <xdr:row>28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137583</xdr:colOff>
      <xdr:row>27</xdr:row>
      <xdr:rowOff>88899</xdr:rowOff>
    </xdr:from>
    <xdr:to>
      <xdr:col>7</xdr:col>
      <xdr:colOff>243417</xdr:colOff>
      <xdr:row>43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357774</xdr:colOff>
      <xdr:row>80</xdr:row>
      <xdr:rowOff>1426</xdr:rowOff>
    </xdr:from>
    <xdr:to>
      <xdr:col>17</xdr:col>
      <xdr:colOff>224118</xdr:colOff>
      <xdr:row>98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179295</xdr:colOff>
      <xdr:row>80</xdr:row>
      <xdr:rowOff>10460</xdr:rowOff>
    </xdr:from>
    <xdr:to>
      <xdr:col>8</xdr:col>
      <xdr:colOff>388471</xdr:colOff>
      <xdr:row>98</xdr:row>
      <xdr:rowOff>134471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111</xdr:row>
      <xdr:rowOff>0</xdr:rowOff>
    </xdr:from>
    <xdr:to>
      <xdr:col>9</xdr:col>
      <xdr:colOff>499171</xdr:colOff>
      <xdr:row>130</xdr:row>
      <xdr:rowOff>135829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yF/Desktop/Fall%202017%20Excel%20for%20audi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mas - Index"/>
      <sheetName val="Thomas - Match"/>
      <sheetName val="Yuri - VLookup"/>
      <sheetName val="Katy - Data"/>
      <sheetName val="Katy - Pivot Tables"/>
      <sheetName val="Katy - Grouping"/>
      <sheetName val="Katy - Graph Basics"/>
      <sheetName val="Katy - Boxplots"/>
    </sheetNames>
    <sheetDataSet>
      <sheetData sheetId="0"/>
      <sheetData sheetId="1"/>
      <sheetData sheetId="2"/>
      <sheetData sheetId="3"/>
      <sheetData sheetId="4"/>
      <sheetData sheetId="5">
        <row r="9">
          <cell r="B9">
            <v>58100</v>
          </cell>
          <cell r="C9">
            <v>106000</v>
          </cell>
          <cell r="D9">
            <v>36900</v>
          </cell>
          <cell r="E9">
            <v>66600</v>
          </cell>
          <cell r="F9">
            <v>59100</v>
          </cell>
          <cell r="G9">
            <v>126000</v>
          </cell>
          <cell r="H9">
            <v>39200</v>
          </cell>
          <cell r="I9">
            <v>78200</v>
          </cell>
          <cell r="J9">
            <v>44700</v>
          </cell>
          <cell r="K9">
            <v>84100</v>
          </cell>
        </row>
        <row r="10">
          <cell r="B10">
            <v>47100</v>
          </cell>
          <cell r="C10">
            <v>97600</v>
          </cell>
          <cell r="D10">
            <v>43100</v>
          </cell>
          <cell r="E10">
            <v>78100</v>
          </cell>
          <cell r="F10">
            <v>61000</v>
          </cell>
          <cell r="G10">
            <v>114000</v>
          </cell>
          <cell r="H10">
            <v>42300</v>
          </cell>
          <cell r="I10">
            <v>73800</v>
          </cell>
          <cell r="J10">
            <v>50500</v>
          </cell>
          <cell r="K10">
            <v>95000</v>
          </cell>
        </row>
        <row r="11">
          <cell r="B11">
            <v>51000</v>
          </cell>
          <cell r="C11">
            <v>93400</v>
          </cell>
          <cell r="D11">
            <v>53600</v>
          </cell>
          <cell r="E11">
            <v>104000</v>
          </cell>
          <cell r="F11">
            <v>51700</v>
          </cell>
          <cell r="G11">
            <v>102000</v>
          </cell>
          <cell r="H11">
            <v>42800</v>
          </cell>
          <cell r="I11">
            <v>76100</v>
          </cell>
          <cell r="J11">
            <v>51100</v>
          </cell>
          <cell r="K11">
            <v>101000</v>
          </cell>
        </row>
        <row r="12">
          <cell r="B12">
            <v>47500</v>
          </cell>
          <cell r="C12">
            <v>86100</v>
          </cell>
          <cell r="D12">
            <v>53500</v>
          </cell>
          <cell r="E12">
            <v>95400</v>
          </cell>
          <cell r="F12">
            <v>46500</v>
          </cell>
          <cell r="G12">
            <v>97900</v>
          </cell>
          <cell r="H12">
            <v>40800</v>
          </cell>
          <cell r="I12">
            <v>75500</v>
          </cell>
          <cell r="J12">
            <v>46800</v>
          </cell>
          <cell r="K12">
            <v>81300</v>
          </cell>
        </row>
        <row r="13">
          <cell r="B13">
            <v>48800</v>
          </cell>
          <cell r="C13">
            <v>85300</v>
          </cell>
          <cell r="D13">
            <v>42000</v>
          </cell>
          <cell r="E13">
            <v>68400</v>
          </cell>
          <cell r="F13">
            <v>53000</v>
          </cell>
          <cell r="G13">
            <v>96700</v>
          </cell>
          <cell r="H13">
            <v>43600</v>
          </cell>
          <cell r="I13">
            <v>68300</v>
          </cell>
          <cell r="J13">
            <v>48300</v>
          </cell>
          <cell r="K13">
            <v>96700</v>
          </cell>
        </row>
        <row r="14">
          <cell r="B14">
            <v>45300</v>
          </cell>
          <cell r="C14">
            <v>84700</v>
          </cell>
          <cell r="D14">
            <v>52700</v>
          </cell>
          <cell r="E14">
            <v>103000</v>
          </cell>
          <cell r="F14">
            <v>42800</v>
          </cell>
          <cell r="G14">
            <v>83500</v>
          </cell>
          <cell r="H14">
            <v>39800</v>
          </cell>
          <cell r="I14">
            <v>64000</v>
          </cell>
          <cell r="J14">
            <v>52300</v>
          </cell>
          <cell r="K14">
            <v>99600</v>
          </cell>
        </row>
        <row r="15">
          <cell r="B15">
            <v>46100</v>
          </cell>
          <cell r="C15">
            <v>84400</v>
          </cell>
          <cell r="D15">
            <v>42500</v>
          </cell>
          <cell r="E15">
            <v>70700</v>
          </cell>
          <cell r="F15">
            <v>46000</v>
          </cell>
          <cell r="G15">
            <v>94600</v>
          </cell>
          <cell r="H15">
            <v>45800</v>
          </cell>
          <cell r="I15">
            <v>78500</v>
          </cell>
          <cell r="J15">
            <v>59900</v>
          </cell>
          <cell r="K15">
            <v>112000</v>
          </cell>
        </row>
        <row r="16">
          <cell r="B16">
            <v>47400</v>
          </cell>
          <cell r="C16">
            <v>84100</v>
          </cell>
          <cell r="D16">
            <v>43400</v>
          </cell>
          <cell r="E16">
            <v>72100</v>
          </cell>
          <cell r="F16">
            <v>42100</v>
          </cell>
          <cell r="G16">
            <v>80000</v>
          </cell>
          <cell r="H16">
            <v>40700</v>
          </cell>
          <cell r="I16">
            <v>71400</v>
          </cell>
          <cell r="J16">
            <v>52600</v>
          </cell>
          <cell r="K16">
            <v>101000</v>
          </cell>
        </row>
        <row r="17">
          <cell r="B17">
            <v>45100</v>
          </cell>
          <cell r="C17">
            <v>83300</v>
          </cell>
          <cell r="D17">
            <v>45400</v>
          </cell>
          <cell r="E17">
            <v>80800</v>
          </cell>
          <cell r="F17">
            <v>44800</v>
          </cell>
          <cell r="G17">
            <v>82700</v>
          </cell>
          <cell r="H17">
            <v>39300</v>
          </cell>
          <cell r="I17">
            <v>66400</v>
          </cell>
          <cell r="J17">
            <v>41500</v>
          </cell>
          <cell r="K17">
            <v>67500</v>
          </cell>
        </row>
        <row r="18">
          <cell r="B18">
            <v>45400</v>
          </cell>
          <cell r="C18">
            <v>83200</v>
          </cell>
          <cell r="D18">
            <v>49700</v>
          </cell>
          <cell r="E18">
            <v>93900</v>
          </cell>
          <cell r="F18">
            <v>39400</v>
          </cell>
          <cell r="G18">
            <v>63600</v>
          </cell>
          <cell r="H18">
            <v>42300</v>
          </cell>
          <cell r="I18">
            <v>74600</v>
          </cell>
          <cell r="J18">
            <v>53500</v>
          </cell>
          <cell r="K18">
            <v>95600</v>
          </cell>
        </row>
        <row r="19">
          <cell r="B19">
            <v>46500</v>
          </cell>
          <cell r="C19">
            <v>82900</v>
          </cell>
          <cell r="D19">
            <v>43800</v>
          </cell>
          <cell r="E19">
            <v>74600</v>
          </cell>
          <cell r="F19">
            <v>43900</v>
          </cell>
          <cell r="G19">
            <v>85300</v>
          </cell>
          <cell r="H19">
            <v>48900</v>
          </cell>
          <cell r="I19">
            <v>87800</v>
          </cell>
          <cell r="J19">
            <v>47300</v>
          </cell>
          <cell r="K19">
            <v>86400</v>
          </cell>
        </row>
        <row r="20">
          <cell r="B20">
            <v>44900</v>
          </cell>
          <cell r="C20">
            <v>82000</v>
          </cell>
          <cell r="D20">
            <v>41100</v>
          </cell>
          <cell r="E20">
            <v>71100</v>
          </cell>
          <cell r="F20">
            <v>60900</v>
          </cell>
          <cell r="G20">
            <v>120000</v>
          </cell>
          <cell r="H20">
            <v>42200</v>
          </cell>
          <cell r="I20">
            <v>69300</v>
          </cell>
          <cell r="J20">
            <v>46200</v>
          </cell>
          <cell r="K20">
            <v>85200</v>
          </cell>
        </row>
        <row r="21">
          <cell r="B21">
            <v>41600</v>
          </cell>
          <cell r="C21">
            <v>81600</v>
          </cell>
          <cell r="D21">
            <v>40000</v>
          </cell>
          <cell r="E21">
            <v>71700</v>
          </cell>
          <cell r="F21">
            <v>41800</v>
          </cell>
          <cell r="G21">
            <v>78300</v>
          </cell>
          <cell r="H21">
            <v>35800</v>
          </cell>
          <cell r="I21">
            <v>60600</v>
          </cell>
          <cell r="J21">
            <v>48600</v>
          </cell>
          <cell r="K21">
            <v>101000</v>
          </cell>
        </row>
        <row r="22">
          <cell r="B22">
            <v>46600</v>
          </cell>
          <cell r="C22">
            <v>81500</v>
          </cell>
          <cell r="D22">
            <v>48600</v>
          </cell>
          <cell r="E22">
            <v>94600</v>
          </cell>
          <cell r="F22">
            <v>45400</v>
          </cell>
          <cell r="G22">
            <v>86600</v>
          </cell>
          <cell r="H22">
            <v>41400</v>
          </cell>
          <cell r="I22">
            <v>64800</v>
          </cell>
          <cell r="J22">
            <v>51900</v>
          </cell>
          <cell r="K22">
            <v>105000</v>
          </cell>
        </row>
        <row r="23">
          <cell r="B23">
            <v>38500</v>
          </cell>
          <cell r="C23">
            <v>81400</v>
          </cell>
          <cell r="D23">
            <v>44700</v>
          </cell>
          <cell r="E23">
            <v>82900</v>
          </cell>
          <cell r="F23">
            <v>43200</v>
          </cell>
          <cell r="G23">
            <v>77700</v>
          </cell>
          <cell r="H23">
            <v>43100</v>
          </cell>
          <cell r="I23">
            <v>75900</v>
          </cell>
          <cell r="J23">
            <v>42600</v>
          </cell>
          <cell r="K23">
            <v>71300</v>
          </cell>
        </row>
        <row r="24">
          <cell r="B24">
            <v>40500</v>
          </cell>
          <cell r="C24">
            <v>81100</v>
          </cell>
          <cell r="D24">
            <v>37500</v>
          </cell>
          <cell r="E24">
            <v>64400</v>
          </cell>
          <cell r="F24">
            <v>45600</v>
          </cell>
          <cell r="G24">
            <v>78200</v>
          </cell>
          <cell r="H24">
            <v>44000</v>
          </cell>
          <cell r="I24">
            <v>80600</v>
          </cell>
          <cell r="J24">
            <v>71800</v>
          </cell>
          <cell r="K24">
            <v>122000</v>
          </cell>
        </row>
        <row r="25">
          <cell r="B25">
            <v>43500</v>
          </cell>
          <cell r="C25">
            <v>80100</v>
          </cell>
          <cell r="D25">
            <v>43100</v>
          </cell>
          <cell r="E25">
            <v>74000</v>
          </cell>
          <cell r="F25">
            <v>46600</v>
          </cell>
          <cell r="G25">
            <v>88200</v>
          </cell>
          <cell r="H25">
            <v>41500</v>
          </cell>
          <cell r="I25">
            <v>72600</v>
          </cell>
          <cell r="J25">
            <v>47800</v>
          </cell>
          <cell r="K25">
            <v>82400</v>
          </cell>
        </row>
        <row r="26">
          <cell r="B26">
            <v>44300</v>
          </cell>
          <cell r="C26">
            <v>79500</v>
          </cell>
          <cell r="D26">
            <v>42900</v>
          </cell>
          <cell r="E26">
            <v>81500</v>
          </cell>
          <cell r="F26">
            <v>41200</v>
          </cell>
          <cell r="G26">
            <v>72100</v>
          </cell>
          <cell r="H26">
            <v>45700</v>
          </cell>
          <cell r="I26">
            <v>80900</v>
          </cell>
          <cell r="J26">
            <v>45500</v>
          </cell>
          <cell r="K26">
            <v>80400</v>
          </cell>
        </row>
        <row r="27">
          <cell r="B27">
            <v>44800</v>
          </cell>
          <cell r="C27">
            <v>79000</v>
          </cell>
          <cell r="D27">
            <v>41400</v>
          </cell>
          <cell r="E27">
            <v>79700</v>
          </cell>
          <cell r="F27">
            <v>48000</v>
          </cell>
          <cell r="G27">
            <v>88800</v>
          </cell>
          <cell r="H27">
            <v>41400</v>
          </cell>
          <cell r="I27">
            <v>67100</v>
          </cell>
          <cell r="J27">
            <v>45100</v>
          </cell>
          <cell r="K27">
            <v>84700</v>
          </cell>
        </row>
        <row r="28">
          <cell r="B28">
            <v>44500</v>
          </cell>
          <cell r="C28">
            <v>78700</v>
          </cell>
          <cell r="D28">
            <v>41400</v>
          </cell>
          <cell r="E28">
            <v>69700</v>
          </cell>
          <cell r="F28">
            <v>47200</v>
          </cell>
          <cell r="G28">
            <v>95800</v>
          </cell>
          <cell r="H28">
            <v>57100</v>
          </cell>
          <cell r="I28">
            <v>95800</v>
          </cell>
          <cell r="J28">
            <v>45700</v>
          </cell>
          <cell r="K28">
            <v>87000</v>
          </cell>
        </row>
        <row r="29">
          <cell r="B29">
            <v>43800</v>
          </cell>
          <cell r="C29">
            <v>78700</v>
          </cell>
          <cell r="D29">
            <v>52000</v>
          </cell>
          <cell r="E29">
            <v>95000</v>
          </cell>
          <cell r="F29">
            <v>49700</v>
          </cell>
          <cell r="G29">
            <v>104000</v>
          </cell>
          <cell r="H29">
            <v>38900</v>
          </cell>
          <cell r="I29">
            <v>65800</v>
          </cell>
          <cell r="J29">
            <v>49200</v>
          </cell>
          <cell r="K29">
            <v>84300</v>
          </cell>
        </row>
        <row r="30">
          <cell r="B30">
            <v>42200</v>
          </cell>
          <cell r="C30">
            <v>78400</v>
          </cell>
          <cell r="D30">
            <v>47000</v>
          </cell>
          <cell r="E30">
            <v>77800</v>
          </cell>
          <cell r="F30">
            <v>49500</v>
          </cell>
          <cell r="G30">
            <v>93000</v>
          </cell>
          <cell r="H30">
            <v>41700</v>
          </cell>
          <cell r="I30">
            <v>81000</v>
          </cell>
          <cell r="J30">
            <v>42700</v>
          </cell>
          <cell r="K30">
            <v>72100</v>
          </cell>
        </row>
        <row r="31">
          <cell r="B31">
            <v>46600</v>
          </cell>
          <cell r="C31">
            <v>77500</v>
          </cell>
          <cell r="D31">
            <v>41100</v>
          </cell>
          <cell r="E31">
            <v>76300</v>
          </cell>
          <cell r="F31">
            <v>60600</v>
          </cell>
          <cell r="G31">
            <v>105000</v>
          </cell>
          <cell r="H31">
            <v>46200</v>
          </cell>
          <cell r="I31">
            <v>84200</v>
          </cell>
          <cell r="J31">
            <v>38000</v>
          </cell>
          <cell r="K31">
            <v>71400</v>
          </cell>
        </row>
        <row r="32">
          <cell r="B32">
            <v>43800</v>
          </cell>
          <cell r="C32">
            <v>76000</v>
          </cell>
          <cell r="D32">
            <v>42800</v>
          </cell>
          <cell r="E32">
            <v>78300</v>
          </cell>
          <cell r="F32">
            <v>38000</v>
          </cell>
          <cell r="G32">
            <v>70300</v>
          </cell>
          <cell r="H32">
            <v>52700</v>
          </cell>
          <cell r="I32">
            <v>93000</v>
          </cell>
          <cell r="J32">
            <v>47400</v>
          </cell>
          <cell r="K32">
            <v>88100</v>
          </cell>
        </row>
        <row r="33">
          <cell r="B33">
            <v>42700</v>
          </cell>
          <cell r="C33">
            <v>75400</v>
          </cell>
          <cell r="D33">
            <v>46000</v>
          </cell>
          <cell r="E33">
            <v>79900</v>
          </cell>
          <cell r="F33">
            <v>40800</v>
          </cell>
          <cell r="G33">
            <v>76200</v>
          </cell>
          <cell r="H33">
            <v>42400</v>
          </cell>
          <cell r="I33">
            <v>81600</v>
          </cell>
          <cell r="J33">
            <v>75500</v>
          </cell>
          <cell r="K33">
            <v>123000</v>
          </cell>
        </row>
        <row r="34">
          <cell r="B34">
            <v>44900</v>
          </cell>
          <cell r="C34">
            <v>73400</v>
          </cell>
          <cell r="D34">
            <v>44100</v>
          </cell>
          <cell r="E34">
            <v>86000</v>
          </cell>
          <cell r="F34">
            <v>38000</v>
          </cell>
          <cell r="G34">
            <v>77800</v>
          </cell>
          <cell r="H34">
            <v>44700</v>
          </cell>
          <cell r="I34">
            <v>83900</v>
          </cell>
          <cell r="J34">
            <v>57200</v>
          </cell>
          <cell r="K34">
            <v>101000</v>
          </cell>
        </row>
        <row r="35">
          <cell r="B35">
            <v>38900</v>
          </cell>
          <cell r="C35">
            <v>72600</v>
          </cell>
          <cell r="D35">
            <v>47100</v>
          </cell>
          <cell r="E35">
            <v>87900</v>
          </cell>
          <cell r="F35">
            <v>37500</v>
          </cell>
          <cell r="G35">
            <v>76700</v>
          </cell>
          <cell r="H35">
            <v>52900</v>
          </cell>
          <cell r="I35">
            <v>96100</v>
          </cell>
        </row>
        <row r="36">
          <cell r="B36">
            <v>45900</v>
          </cell>
          <cell r="C36">
            <v>72600</v>
          </cell>
          <cell r="D36">
            <v>45900</v>
          </cell>
          <cell r="E36">
            <v>84500</v>
          </cell>
          <cell r="F36">
            <v>42300</v>
          </cell>
          <cell r="G36">
            <v>81300</v>
          </cell>
          <cell r="H36">
            <v>47500</v>
          </cell>
          <cell r="I36">
            <v>81700</v>
          </cell>
        </row>
        <row r="37">
          <cell r="B37">
            <v>37300</v>
          </cell>
          <cell r="C37">
            <v>71900</v>
          </cell>
          <cell r="D37">
            <v>42600</v>
          </cell>
          <cell r="E37">
            <v>71700</v>
          </cell>
          <cell r="F37">
            <v>37800</v>
          </cell>
          <cell r="G37">
            <v>66200</v>
          </cell>
          <cell r="H37">
            <v>41100</v>
          </cell>
          <cell r="I37">
            <v>70300</v>
          </cell>
        </row>
        <row r="38">
          <cell r="B38">
            <v>45200</v>
          </cell>
          <cell r="C38">
            <v>71600</v>
          </cell>
          <cell r="D38">
            <v>39200</v>
          </cell>
          <cell r="E38">
            <v>74500</v>
          </cell>
          <cell r="F38">
            <v>47300</v>
          </cell>
          <cell r="G38">
            <v>84200</v>
          </cell>
          <cell r="H38">
            <v>45300</v>
          </cell>
          <cell r="I38">
            <v>86200</v>
          </cell>
        </row>
        <row r="39">
          <cell r="B39">
            <v>42600</v>
          </cell>
          <cell r="C39">
            <v>70900</v>
          </cell>
          <cell r="D39">
            <v>44100</v>
          </cell>
          <cell r="E39">
            <v>82800</v>
          </cell>
          <cell r="F39">
            <v>46200</v>
          </cell>
          <cell r="G39">
            <v>81700</v>
          </cell>
          <cell r="H39">
            <v>41800</v>
          </cell>
          <cell r="I39">
            <v>71400</v>
          </cell>
        </row>
        <row r="40">
          <cell r="B40">
            <v>38600</v>
          </cell>
          <cell r="C40">
            <v>70900</v>
          </cell>
          <cell r="D40">
            <v>41300</v>
          </cell>
          <cell r="E40">
            <v>81400</v>
          </cell>
          <cell r="F40">
            <v>44500</v>
          </cell>
          <cell r="G40">
            <v>92200</v>
          </cell>
          <cell r="H40">
            <v>43000</v>
          </cell>
          <cell r="I40">
            <v>72500</v>
          </cell>
        </row>
        <row r="41">
          <cell r="B41">
            <v>42000</v>
          </cell>
          <cell r="C41">
            <v>69800</v>
          </cell>
          <cell r="D41">
            <v>43100</v>
          </cell>
          <cell r="E41">
            <v>82700</v>
          </cell>
          <cell r="F41">
            <v>44000</v>
          </cell>
          <cell r="G41">
            <v>83900</v>
          </cell>
          <cell r="H41">
            <v>41100</v>
          </cell>
          <cell r="I41">
            <v>73500</v>
          </cell>
        </row>
        <row r="42">
          <cell r="B42">
            <v>40800</v>
          </cell>
          <cell r="C42">
            <v>69500</v>
          </cell>
          <cell r="D42">
            <v>39200</v>
          </cell>
          <cell r="E42">
            <v>70100</v>
          </cell>
          <cell r="F42">
            <v>41600</v>
          </cell>
          <cell r="G42">
            <v>74600</v>
          </cell>
          <cell r="H42">
            <v>55800</v>
          </cell>
          <cell r="I42">
            <v>93400</v>
          </cell>
        </row>
        <row r="43">
          <cell r="B43">
            <v>42400</v>
          </cell>
          <cell r="C43">
            <v>67100</v>
          </cell>
          <cell r="D43">
            <v>49700</v>
          </cell>
          <cell r="E43">
            <v>96100</v>
          </cell>
          <cell r="F43">
            <v>45500</v>
          </cell>
          <cell r="G43">
            <v>85200</v>
          </cell>
          <cell r="H43">
            <v>51400</v>
          </cell>
          <cell r="I43">
            <v>90500</v>
          </cell>
        </row>
        <row r="44">
          <cell r="B44">
            <v>39500</v>
          </cell>
          <cell r="C44">
            <v>63900</v>
          </cell>
          <cell r="D44">
            <v>46200</v>
          </cell>
          <cell r="E44">
            <v>80000</v>
          </cell>
          <cell r="F44">
            <v>50300</v>
          </cell>
          <cell r="G44">
            <v>91800</v>
          </cell>
          <cell r="H44">
            <v>40400</v>
          </cell>
          <cell r="I44">
            <v>58200</v>
          </cell>
        </row>
        <row r="45">
          <cell r="B45">
            <v>41900</v>
          </cell>
          <cell r="C45">
            <v>56500</v>
          </cell>
          <cell r="D45">
            <v>40800</v>
          </cell>
          <cell r="E45">
            <v>62400</v>
          </cell>
          <cell r="F45">
            <v>48900</v>
          </cell>
          <cell r="G45">
            <v>84600</v>
          </cell>
          <cell r="H45">
            <v>42200</v>
          </cell>
          <cell r="I45">
            <v>73400</v>
          </cell>
        </row>
        <row r="46">
          <cell r="B46">
            <v>37900</v>
          </cell>
          <cell r="C46">
            <v>50600</v>
          </cell>
          <cell r="D46">
            <v>42600</v>
          </cell>
          <cell r="E46">
            <v>83600</v>
          </cell>
          <cell r="F46">
            <v>61100</v>
          </cell>
          <cell r="G46">
            <v>110000</v>
          </cell>
          <cell r="H46">
            <v>44900</v>
          </cell>
          <cell r="I46">
            <v>83700</v>
          </cell>
        </row>
        <row r="47">
          <cell r="D47">
            <v>42800</v>
          </cell>
          <cell r="E47">
            <v>80700</v>
          </cell>
          <cell r="F47">
            <v>66500</v>
          </cell>
          <cell r="G47">
            <v>131000</v>
          </cell>
          <cell r="H47">
            <v>43400</v>
          </cell>
          <cell r="I47">
            <v>81600</v>
          </cell>
        </row>
        <row r="48">
          <cell r="D48">
            <v>47200</v>
          </cell>
          <cell r="E48">
            <v>83300</v>
          </cell>
          <cell r="F48">
            <v>62400</v>
          </cell>
          <cell r="G48">
            <v>114000</v>
          </cell>
          <cell r="H48">
            <v>43600</v>
          </cell>
          <cell r="I48">
            <v>80800</v>
          </cell>
        </row>
        <row r="49">
          <cell r="D49">
            <v>34800</v>
          </cell>
          <cell r="E49">
            <v>60600</v>
          </cell>
          <cell r="F49">
            <v>49900</v>
          </cell>
          <cell r="G49">
            <v>85700</v>
          </cell>
          <cell r="H49">
            <v>45100</v>
          </cell>
          <cell r="I49">
            <v>77800</v>
          </cell>
        </row>
        <row r="50">
          <cell r="D50">
            <v>44500</v>
          </cell>
          <cell r="E50">
            <v>79300</v>
          </cell>
          <cell r="F50">
            <v>45700</v>
          </cell>
          <cell r="G50">
            <v>74000</v>
          </cell>
          <cell r="H50">
            <v>36100</v>
          </cell>
          <cell r="I50">
            <v>69500</v>
          </cell>
        </row>
        <row r="51">
          <cell r="D51">
            <v>46900</v>
          </cell>
          <cell r="E51">
            <v>87800</v>
          </cell>
          <cell r="F51">
            <v>42400</v>
          </cell>
          <cell r="G51">
            <v>94100</v>
          </cell>
          <cell r="H51">
            <v>43300</v>
          </cell>
          <cell r="I51">
            <v>74700</v>
          </cell>
        </row>
        <row r="52">
          <cell r="D52">
            <v>46500</v>
          </cell>
          <cell r="E52">
            <v>79400</v>
          </cell>
          <cell r="F52">
            <v>42500</v>
          </cell>
          <cell r="G52">
            <v>74400</v>
          </cell>
          <cell r="H52">
            <v>46300</v>
          </cell>
          <cell r="I52">
            <v>85300</v>
          </cell>
        </row>
        <row r="53">
          <cell r="D53">
            <v>41800</v>
          </cell>
          <cell r="E53">
            <v>74000</v>
          </cell>
          <cell r="F53">
            <v>47700</v>
          </cell>
          <cell r="G53">
            <v>94200</v>
          </cell>
          <cell r="H53">
            <v>38700</v>
          </cell>
          <cell r="I53">
            <v>62600</v>
          </cell>
        </row>
        <row r="54">
          <cell r="D54">
            <v>58300</v>
          </cell>
          <cell r="E54">
            <v>106000</v>
          </cell>
          <cell r="F54">
            <v>72200</v>
          </cell>
          <cell r="G54">
            <v>126000</v>
          </cell>
          <cell r="H54">
            <v>43300</v>
          </cell>
          <cell r="I54">
            <v>79000</v>
          </cell>
        </row>
        <row r="55">
          <cell r="D55">
            <v>47800</v>
          </cell>
          <cell r="E55">
            <v>86900</v>
          </cell>
          <cell r="F55">
            <v>53900</v>
          </cell>
          <cell r="G55">
            <v>107000</v>
          </cell>
          <cell r="H55">
            <v>45400</v>
          </cell>
          <cell r="I55">
            <v>84600</v>
          </cell>
        </row>
        <row r="56">
          <cell r="D56">
            <v>42100</v>
          </cell>
          <cell r="E56">
            <v>73000</v>
          </cell>
          <cell r="F56">
            <v>41800</v>
          </cell>
          <cell r="G56">
            <v>78900</v>
          </cell>
          <cell r="H56">
            <v>46300</v>
          </cell>
          <cell r="I56">
            <v>84000</v>
          </cell>
        </row>
        <row r="57">
          <cell r="D57">
            <v>43200</v>
          </cell>
          <cell r="E57">
            <v>75500</v>
          </cell>
          <cell r="F57">
            <v>63400</v>
          </cell>
          <cell r="G57">
            <v>124000</v>
          </cell>
          <cell r="H57">
            <v>42000</v>
          </cell>
          <cell r="I57">
            <v>73400</v>
          </cell>
        </row>
        <row r="58">
          <cell r="D58">
            <v>42600</v>
          </cell>
          <cell r="E58">
            <v>71100</v>
          </cell>
          <cell r="F58">
            <v>49200</v>
          </cell>
          <cell r="G58">
            <v>83700</v>
          </cell>
          <cell r="H58">
            <v>56000</v>
          </cell>
          <cell r="I58">
            <v>97800</v>
          </cell>
        </row>
        <row r="59">
          <cell r="D59">
            <v>40200</v>
          </cell>
          <cell r="E59">
            <v>67500</v>
          </cell>
          <cell r="F59">
            <v>44700</v>
          </cell>
          <cell r="G59">
            <v>85800</v>
          </cell>
          <cell r="H59">
            <v>44500</v>
          </cell>
          <cell r="I59">
            <v>80600</v>
          </cell>
        </row>
        <row r="60">
          <cell r="D60">
            <v>46100</v>
          </cell>
          <cell r="E60">
            <v>104000</v>
          </cell>
          <cell r="F60">
            <v>49100</v>
          </cell>
          <cell r="G60">
            <v>92800</v>
          </cell>
          <cell r="H60">
            <v>42600</v>
          </cell>
          <cell r="I60">
            <v>76600</v>
          </cell>
        </row>
        <row r="61">
          <cell r="D61">
            <v>48400</v>
          </cell>
          <cell r="E61">
            <v>86000</v>
          </cell>
          <cell r="F61">
            <v>42400</v>
          </cell>
          <cell r="G61">
            <v>72600</v>
          </cell>
          <cell r="H61">
            <v>40300</v>
          </cell>
          <cell r="I61">
            <v>72100</v>
          </cell>
        </row>
        <row r="62">
          <cell r="D62">
            <v>37700</v>
          </cell>
          <cell r="E62">
            <v>59200</v>
          </cell>
          <cell r="F62">
            <v>58000</v>
          </cell>
          <cell r="G62">
            <v>134000</v>
          </cell>
          <cell r="H62">
            <v>41400</v>
          </cell>
          <cell r="I62">
            <v>88300</v>
          </cell>
        </row>
        <row r="63">
          <cell r="D63">
            <v>45400</v>
          </cell>
          <cell r="E63">
            <v>84700</v>
          </cell>
          <cell r="F63">
            <v>60300</v>
          </cell>
          <cell r="G63">
            <v>110000</v>
          </cell>
          <cell r="H63">
            <v>42000</v>
          </cell>
          <cell r="I63">
            <v>83500</v>
          </cell>
        </row>
        <row r="64">
          <cell r="D64">
            <v>38700</v>
          </cell>
          <cell r="E64">
            <v>63300</v>
          </cell>
          <cell r="F64">
            <v>62200</v>
          </cell>
          <cell r="G64">
            <v>114000</v>
          </cell>
          <cell r="H64">
            <v>43500</v>
          </cell>
          <cell r="I64">
            <v>73100</v>
          </cell>
        </row>
        <row r="65">
          <cell r="D65">
            <v>40400</v>
          </cell>
          <cell r="E65">
            <v>69100</v>
          </cell>
          <cell r="F65">
            <v>59400</v>
          </cell>
          <cell r="G65">
            <v>107000</v>
          </cell>
          <cell r="H65">
            <v>47500</v>
          </cell>
          <cell r="I65">
            <v>103000</v>
          </cell>
        </row>
        <row r="66">
          <cell r="F66">
            <v>50200</v>
          </cell>
          <cell r="G66">
            <v>106000</v>
          </cell>
          <cell r="H66">
            <v>39800</v>
          </cell>
          <cell r="I66">
            <v>72100</v>
          </cell>
        </row>
        <row r="67">
          <cell r="F67">
            <v>52800</v>
          </cell>
          <cell r="G67">
            <v>108000</v>
          </cell>
          <cell r="H67">
            <v>35300</v>
          </cell>
          <cell r="I67">
            <v>43900</v>
          </cell>
        </row>
        <row r="68">
          <cell r="F68">
            <v>46400</v>
          </cell>
          <cell r="G68">
            <v>85800</v>
          </cell>
          <cell r="H68">
            <v>39100</v>
          </cell>
          <cell r="I68">
            <v>64500</v>
          </cell>
        </row>
        <row r="69">
          <cell r="F69">
            <v>61800</v>
          </cell>
          <cell r="G69">
            <v>111000</v>
          </cell>
        </row>
        <row r="70">
          <cell r="F70">
            <v>54100</v>
          </cell>
          <cell r="G70">
            <v>110000</v>
          </cell>
        </row>
        <row r="71">
          <cell r="F71">
            <v>56200</v>
          </cell>
          <cell r="G71">
            <v>109000</v>
          </cell>
        </row>
        <row r="72">
          <cell r="F72">
            <v>48100</v>
          </cell>
          <cell r="G72">
            <v>107000</v>
          </cell>
        </row>
        <row r="73">
          <cell r="F73">
            <v>53600</v>
          </cell>
          <cell r="G73">
            <v>95900</v>
          </cell>
        </row>
        <row r="74">
          <cell r="F74">
            <v>47300</v>
          </cell>
          <cell r="G74">
            <v>96500</v>
          </cell>
        </row>
        <row r="75">
          <cell r="F75">
            <v>54500</v>
          </cell>
          <cell r="G75">
            <v>107000</v>
          </cell>
        </row>
      </sheetData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153.836561689815" createdVersion="4" refreshedVersion="4" minRefreshableVersion="3" recordCount="248" xr:uid="{00000000-000A-0000-FFFF-FFFF00000000}">
  <cacheSource type="worksheet">
    <worksheetSource name="Salary"/>
  </cacheSource>
  <cacheFields count="9">
    <cacheField name="School Name" numFmtId="0">
      <sharedItems count="248">
        <s v="Amherst College"/>
        <s v="Appalachian State University"/>
        <s v="Arizona State University (ASU)"/>
        <s v="Arkansas State University (ASU)"/>
        <s v="Auburn University"/>
        <s v="Austin Peay State University"/>
        <s v="Ball State University (BSU)"/>
        <s v="Bates College"/>
        <s v="Binghamton University"/>
        <s v="Black Hills State University"/>
        <s v="Boise State University (BSU)"/>
        <s v="Bowdoin College"/>
        <s v="Bowling Green State University"/>
        <s v="Brown University"/>
        <s v="Bucknell University"/>
        <s v="California State University (CSU), Stanislaus"/>
        <s v="Thomas Aquinas College"/>
        <s v="Humboldt State University"/>
        <s v="California State University, Dominguez Hills (CSUDH)"/>
        <s v="University of California, Santa Cruz (UCSC)"/>
        <s v="California State University, Long Beach (CSULB)"/>
        <s v="California State University, Northridge (CSUN)"/>
        <s v="California State University, Fullerton (CSUF)"/>
        <s v="San Diego State University (SDSU)"/>
        <s v="University of California, Riverside (UCR)"/>
        <s v="Carleton College"/>
        <s v="Carnegie Mellon University (CMU)"/>
        <s v="Clemson University"/>
        <s v="Cleveland State University"/>
        <s v="Colby College"/>
        <s v="Colgate University"/>
        <s v="College of the Holy Cross"/>
        <s v="Colorado College (CC)"/>
        <s v="Colorado School of Mines"/>
        <s v="Colorado State University (CSU)"/>
        <s v="Columbia University"/>
        <s v="Cooper Union"/>
        <s v="Cornell University"/>
        <s v="Dartmouth College"/>
        <s v="Davidson College"/>
        <s v="Denison University"/>
        <s v="DePauw University"/>
        <s v="East Carolina University (ECU)"/>
        <s v="Eastern Michigan University"/>
        <s v="Eastern Washington University"/>
        <s v="Evergreen State College"/>
        <s v="Fitchburg State College"/>
        <s v="Florida Atlantic University (FAU)"/>
        <s v="Florida International University (FIU)"/>
        <s v="Florida State University (FSU)"/>
        <s v="Fort Lewis College"/>
        <s v="Franklin and Marshall College"/>
        <s v="George Mason University"/>
        <s v="Georgia Institute of Technology"/>
        <s v="Georgia State University"/>
        <s v="Gettysburg College"/>
        <s v="Grinnell College"/>
        <s v="Gustavus Adolphus College"/>
        <s v="Hamilton College"/>
        <s v="Harvard University"/>
        <s v="San Francisco State University (SFSU)"/>
        <s v="California State University (CSU), Chico"/>
        <s v="Idaho State University"/>
        <s v="Illinois Institute of Technology (IIT)"/>
        <s v="Illinois State University"/>
        <s v="Indiana University (IU), Bloomington"/>
        <s v="Iowa State University"/>
        <s v="Juniata College"/>
        <s v="Kansas State University (KSU)"/>
        <s v="Kent State University"/>
        <s v="Lafayette College"/>
        <s v="Lamar University"/>
        <s v="Lewis &amp; Clark College"/>
        <s v="Louisiana State University (LSU)"/>
        <s v="Massachusetts Institute of Technology (MIT)"/>
        <s v="Michigan State University (MSU)"/>
        <s v="Middlebury College"/>
        <s v="Minnesota State University - Mankato"/>
        <s v="Mississippi State University (MSU)"/>
        <s v="Missouri State University (MSU)"/>
        <s v="Montana State University - Billings"/>
        <s v="Montana State University - Bozeman"/>
        <s v="Moravian College"/>
        <s v="Morehead State University"/>
        <s v="Mount Holyoke College"/>
        <s v="New Mexico Institute of Mining and Technology (New Mexico Tech)"/>
        <s v="New Mexico State University"/>
        <s v="North Carolina State University (NCSU)"/>
        <s v="North Dakota State University (NDSU)"/>
        <s v="Northern Illinois University (NIU)"/>
        <s v="Oberlin College"/>
        <s v="California State University, Sacramento (CSUS)"/>
        <s v="Ohio State University (OSU)"/>
        <s v="Ohio University"/>
        <s v="Oklahoma State University"/>
        <s v="Oregon State University (OSU)"/>
        <s v="Penn State - Harrisburg"/>
        <s v="Pennsylvania State University (PSU)"/>
        <s v="Pittsburg State University"/>
        <s v="Polytechnic University of New York, Brooklyn"/>
        <s v="University of California, Irvine (UCI)"/>
        <s v="Portland State University (PSU)"/>
        <s v="Princeton University"/>
        <s v="Purdue University"/>
        <s v="Randolph-Macon College"/>
        <s v="Reed College"/>
        <s v="Rensselaer Polytechnic Institute (RPI)"/>
        <s v="Rochester Institute of Technology (RIT)"/>
        <s v="Rutgers University"/>
        <s v="Pomona College"/>
        <s v="California State University, East Bay (CSUEB)"/>
        <s v="University of California, Santa Barbara (UCSB)"/>
        <s v="Siena College"/>
        <s v="Skidmore College"/>
        <s v="Smith College"/>
        <s v="South Dakota School of Mines &amp; Technology"/>
        <s v="South Dakota State University (SDSU)"/>
        <s v="Southern Illinois University Carbondale"/>
        <s v="Southern Utah University"/>
        <s v="St. Cloud State University"/>
        <s v="St. Olaf College"/>
        <s v="State University of New York (SUNY) at Albany"/>
        <s v="State University of New York (SUNY) at Buffalo"/>
        <s v="State University of New York (SUNY) at Farmingdale"/>
        <s v="State University of New York (SUNY) at Fredonia"/>
        <s v="State University of New York (SUNY) at Geneseo"/>
        <s v="State University of New York (SUNY) at Oneonta"/>
        <s v="State University of New York (SUNY) at Oswego"/>
        <s v="State University of New York (SUNY) at Plattsburgh"/>
        <s v="State University of New York (SUNY) at Potsdam"/>
        <s v="Stevens Institute of Technology"/>
        <s v="Stony Brook University"/>
        <s v="Swarthmore College"/>
        <s v="Tarleton State University (TSU)"/>
        <s v="Tennessee Technological University"/>
        <s v="Texas A&amp;M University"/>
        <s v="University of California, San Diego (UCSD)"/>
        <s v="Union College"/>
        <s v="University of Akron"/>
        <s v="University of Alabama at Birmingham (UAB)"/>
        <s v="University of Alabama at Huntsville (UAH)"/>
        <s v="University of Alabama, Tuscaloosa"/>
        <s v="University of Alaska, Anchorage"/>
        <s v="University of Arizona"/>
        <s v="University of Arkansas"/>
        <s v="University of Arkansas - Monticello (UAM)"/>
        <s v="Occidental College"/>
        <s v="University of California, Davis"/>
        <s v="University of California at Los Angeles (UCLA)"/>
        <s v="San Jose State University (SJSU)"/>
        <s v="Cal Poly San Luis Obispo"/>
        <s v="University of California, Berkeley"/>
        <s v="Harvey Mudd College"/>
        <s v="California Institute of Technology (CIT)"/>
        <s v="University of Central Florida (UCF)"/>
        <s v="University of Colorado - Boulder (UCB)"/>
        <s v="University of Colorado - Denver"/>
        <s v="University of Connecticut (UConn)"/>
        <s v="University of Delaware"/>
        <s v="University of Florida (UF)"/>
        <s v="University of Georgia (UGA)"/>
        <s v="University of Hawaii"/>
        <s v="University of Houston (UH)"/>
        <s v="University of Idaho"/>
        <s v="University of Illinois at Chicago"/>
        <s v="University of Illinois at Urbana-Champaign (UIUC)"/>
        <s v="University of Iowa (UI)"/>
        <s v="University of Kansas"/>
        <s v="University of Kentucky (UK)"/>
        <s v="University of Louisiana (UL) at Lafayette"/>
        <s v="University Of Maine"/>
        <s v="University of Maryland Baltimore County (UMBC)"/>
        <s v="University of Maryland, College Park"/>
        <s v="University of Massachusetts (UMass) - Amherst"/>
        <s v="University of Massachusetts (UMass) - Boston"/>
        <s v="University of Massachusetts (UMass) - Dartmouth"/>
        <s v="University of Massachusetts (UMass) - Lowell"/>
        <s v="University of Memphis (U of M)"/>
        <s v="University of Michigan"/>
        <s v="University of Minnesota"/>
        <s v="University of Mississippi"/>
        <s v="University of Missouri - Columbia"/>
        <s v="University of Missouri - Kansas City (UMKC)"/>
        <s v="University of Missouri - Rolla (UMR)"/>
        <s v="University of Missouri - St. Louis (UMSL)"/>
        <s v="University of Montana"/>
        <s v="University of Nebraska"/>
        <s v="University of Nebraska at Omaha"/>
        <s v="University of Nevada, Las Vegas (UNLV)"/>
        <s v="University of Nevada, Reno (UNR)"/>
        <s v="University of New Hampshire (UNH)"/>
        <s v="University of New Mexico (UNM)"/>
        <s v="University of North Carolina at Chapel Hill (UNCH)"/>
        <s v="University of North Carolina at Charlotte (UNCC)"/>
        <s v="University of North Carolina at Wilmington (UNCW)"/>
        <s v="University of North Dakota"/>
        <s v="University of Oklahoma"/>
        <s v="University of Oregon"/>
        <s v="University of Pennsylvania"/>
        <s v="University of Puget Sound"/>
        <s v="University of Rhode Island (URI)"/>
        <s v="University of Richmond"/>
        <s v="University of South Carolina"/>
        <s v="University of South Florida (USF)"/>
        <s v="University of Southern Maine"/>
        <s v="University of Tennessee"/>
        <s v="University of Texas (UT) - Austin"/>
        <s v="University of Texas at Arlington (UTA)"/>
        <s v="University of Texas at El Paso (UTEP)"/>
        <s v="University of Texas at San Antonio (UTSA)"/>
        <s v="University of Toledo"/>
        <s v="University of Utah"/>
        <s v="University of Vermont (UVM)"/>
        <s v="University of Virginia (UVA)"/>
        <s v="University of Washington (UW)"/>
        <s v="University of Wisconsin (UW) - Eau Claire"/>
        <s v="University of Wisconsin (UW) - Green Bay"/>
        <s v="University of Wisconsin (UW) - La Crosse"/>
        <s v="University of Wisconsin (UW) - Madison"/>
        <s v="University of Wisconsin (UW) - Milwaukee"/>
        <s v="University of Wisconsin (UW) - Oshkosh"/>
        <s v="University of Wisconsin (UW) - Parkside"/>
        <s v="University of Wisconsin (UW) - Platteville"/>
        <s v="University of Wisconsin (UW) - Stevens Point"/>
        <s v="University of Wisconsin (UW) - Stout"/>
        <s v="University of Wisconsin (UW) - Whitewater"/>
        <s v="University of Wyoming (UW)"/>
        <s v="Ursinus College"/>
        <s v="Utah State University"/>
        <s v="Utah Valley State College"/>
        <s v="Vassar College"/>
        <s v="Virginia Commonwealth University (VCU)"/>
        <s v="Virginia Polytechnic Institute and State University (Virginia Tech)"/>
        <s v="Washington and Lee University"/>
        <s v="Washington State University (WSU)"/>
        <s v="Wayne State University"/>
        <s v="Wellesley College"/>
        <s v="Wentworth Institute of Technology"/>
        <s v="Wesleyan University (Middletown, Connecticut)"/>
        <s v="West Virginia University (WVU)"/>
        <s v="Western Carolina University"/>
        <s v="Western Michigan University (WMU)"/>
        <s v="Western Washington University"/>
        <s v="Whitman College"/>
        <s v="Williams College"/>
        <s v="Wittenberg University"/>
        <s v="Worcester Polytechnic Institute (WPI)"/>
        <s v="Yale University"/>
      </sharedItems>
    </cacheField>
    <cacheField name="Region" numFmtId="0">
      <sharedItems count="5">
        <s v="Northeastern"/>
        <s v="Southern"/>
        <s v="Western"/>
        <s v="Midwestern"/>
        <s v="California"/>
      </sharedItems>
    </cacheField>
    <cacheField name="School Type" numFmtId="0">
      <sharedItems count="5">
        <s v="Liberal Arts"/>
        <s v="State"/>
        <s v="Party"/>
        <s v="Ivy League"/>
        <s v="Engineering"/>
      </sharedItems>
    </cacheField>
    <cacheField name="Starting Median Salary" numFmtId="8">
      <sharedItems containsSemiMixedTypes="0" containsString="0" containsNumber="1" containsInteger="1" minValue="34800" maxValue="75500" count="145">
        <n v="54500"/>
        <n v="40400"/>
        <n v="47400"/>
        <n v="38700"/>
        <n v="45400"/>
        <n v="37700"/>
        <n v="39100"/>
        <n v="47300"/>
        <n v="53600"/>
        <n v="35300"/>
        <n v="40800"/>
        <n v="48100"/>
        <n v="39800"/>
        <n v="56200"/>
        <n v="54100"/>
        <n v="38000"/>
        <n v="41500"/>
        <n v="42600"/>
        <n v="42700"/>
        <n v="44700"/>
        <n v="45100"/>
        <n v="45500"/>
        <n v="45700"/>
        <n v="46200"/>
        <n v="46800"/>
        <n v="47500"/>
        <n v="61800"/>
        <n v="48400"/>
        <n v="43500"/>
        <n v="46400"/>
        <n v="52800"/>
        <n v="50200"/>
        <n v="38500"/>
        <n v="58100"/>
        <n v="44800"/>
        <n v="59400"/>
        <n v="62200"/>
        <n v="60300"/>
        <n v="58000"/>
        <n v="46100"/>
        <n v="42000"/>
        <n v="41400"/>
        <n v="40200"/>
        <n v="40300"/>
        <n v="38600"/>
        <n v="39500"/>
        <n v="42400"/>
        <n v="43200"/>
        <n v="42100"/>
        <n v="49100"/>
        <n v="47800"/>
        <n v="58300"/>
        <n v="41800"/>
        <n v="44500"/>
        <n v="49200"/>
        <n v="63400"/>
        <n v="44900"/>
        <n v="56000"/>
        <n v="46300"/>
        <n v="43300"/>
        <n v="53900"/>
        <n v="46500"/>
        <n v="38900"/>
        <n v="46900"/>
        <n v="72200"/>
        <n v="47700"/>
        <n v="36100"/>
        <n v="37900"/>
        <n v="46600"/>
        <n v="42500"/>
        <n v="34800"/>
        <n v="51000"/>
        <n v="44300"/>
        <n v="47200"/>
        <n v="43600"/>
        <n v="43400"/>
        <n v="42200"/>
        <n v="42800"/>
        <n v="49900"/>
        <n v="62400"/>
        <n v="48300"/>
        <n v="66500"/>
        <n v="51400"/>
        <n v="40500"/>
        <n v="61100"/>
        <n v="48900"/>
        <n v="50300"/>
        <n v="48600"/>
        <n v="50500"/>
        <n v="41600"/>
        <n v="44000"/>
        <n v="55800"/>
        <n v="41100"/>
        <n v="43000"/>
        <n v="41900"/>
        <n v="45300"/>
        <n v="37800"/>
        <n v="42300"/>
        <n v="37500"/>
        <n v="60600"/>
        <n v="49500"/>
        <n v="49700"/>
        <n v="51100"/>
        <n v="39200"/>
        <n v="43100"/>
        <n v="41300"/>
        <n v="45900"/>
        <n v="44100"/>
        <n v="51900"/>
        <n v="52300"/>
        <n v="52600"/>
        <n v="53500"/>
        <n v="57200"/>
        <n v="59900"/>
        <n v="71800"/>
        <n v="75500"/>
        <n v="47100"/>
        <n v="48000"/>
        <n v="43800"/>
        <n v="46000"/>
        <n v="52900"/>
        <n v="41200"/>
        <n v="47000"/>
        <n v="52000"/>
        <n v="45600"/>
        <n v="52700"/>
        <n v="41700"/>
        <n v="57100"/>
        <n v="37300"/>
        <n v="45200"/>
        <n v="42900"/>
        <n v="60900"/>
        <n v="43900"/>
        <n v="40000"/>
        <n v="39400"/>
        <n v="48800"/>
        <n v="35800"/>
        <n v="39300"/>
        <n v="40700"/>
        <n v="45800"/>
        <n v="53000"/>
        <n v="36900"/>
        <n v="51700"/>
        <n v="61000"/>
        <n v="59100"/>
      </sharedItems>
    </cacheField>
    <cacheField name="Mid-Career Median Salary" numFmtId="8">
      <sharedItems containsSemiMixedTypes="0" containsString="0" containsNumber="1" containsInteger="1" minValue="43900" maxValue="134000" count="168">
        <n v="107000"/>
        <n v="69100"/>
        <n v="84100"/>
        <n v="63300"/>
        <n v="84700"/>
        <n v="59200"/>
        <n v="64500"/>
        <n v="96500"/>
        <n v="95900"/>
        <n v="43900"/>
        <n v="69500"/>
        <n v="72100"/>
        <n v="109000"/>
        <n v="110000"/>
        <n v="71400"/>
        <n v="67500"/>
        <n v="71300"/>
        <n v="80400"/>
        <n v="87000"/>
        <n v="85200"/>
        <n v="81300"/>
        <n v="103000"/>
        <n v="111000"/>
        <n v="86000"/>
        <n v="73100"/>
        <n v="85800"/>
        <n v="108000"/>
        <n v="106000"/>
        <n v="81400"/>
        <n v="79000"/>
        <n v="114000"/>
        <n v="134000"/>
        <n v="104000"/>
        <n v="83500"/>
        <n v="88300"/>
        <n v="70900"/>
        <n v="63900"/>
        <n v="72600"/>
        <n v="71100"/>
        <n v="75500"/>
        <n v="73000"/>
        <n v="69800"/>
        <n v="92800"/>
        <n v="86900"/>
        <n v="74000"/>
        <n v="76600"/>
        <n v="80600"/>
        <n v="83700"/>
        <n v="124000"/>
        <n v="86400"/>
        <n v="88100"/>
        <n v="73400"/>
        <n v="97800"/>
        <n v="84000"/>
        <n v="84600"/>
        <n v="78900"/>
        <n v="62600"/>
        <n v="79400"/>
        <n v="87800"/>
        <n v="126000"/>
        <n v="85300"/>
        <n v="94200"/>
        <n v="74700"/>
        <n v="79300"/>
        <n v="50600"/>
        <n v="77500"/>
        <n v="74400"/>
        <n v="60600"/>
        <n v="94100"/>
        <n v="93400"/>
        <n v="79500"/>
        <n v="83300"/>
        <n v="77800"/>
        <n v="80800"/>
        <n v="81600"/>
        <n v="82400"/>
        <n v="80700"/>
        <n v="85700"/>
        <n v="58200"/>
        <n v="96700"/>
        <n v="131000"/>
        <n v="90500"/>
        <n v="83600"/>
        <n v="81100"/>
        <n v="91800"/>
        <n v="101000"/>
        <n v="84300"/>
        <n v="95000"/>
        <n v="74600"/>
        <n v="83900"/>
        <n v="73500"/>
        <n v="72500"/>
        <n v="56500"/>
        <n v="86200"/>
        <n v="92200"/>
        <n v="81700"/>
        <n v="84200"/>
        <n v="66200"/>
        <n v="76700"/>
        <n v="76200"/>
        <n v="70300"/>
        <n v="105000"/>
        <n v="93000"/>
        <n v="62400"/>
        <n v="80000"/>
        <n v="96100"/>
        <n v="95800"/>
        <n v="70100"/>
        <n v="82700"/>
        <n v="86100"/>
        <n v="82800"/>
        <n v="74500"/>
        <n v="99600"/>
        <n v="95600"/>
        <n v="112000"/>
        <n v="122000"/>
        <n v="123000"/>
        <n v="71700"/>
        <n v="97600"/>
        <n v="84400"/>
        <n v="88800"/>
        <n v="84500"/>
        <n v="87900"/>
        <n v="76000"/>
        <n v="79900"/>
        <n v="82000"/>
        <n v="78300"/>
        <n v="76300"/>
        <n v="88200"/>
        <n v="78200"/>
        <n v="77700"/>
        <n v="86600"/>
        <n v="69700"/>
        <n v="79700"/>
        <n v="81000"/>
        <n v="65800"/>
        <n v="67100"/>
        <n v="71900"/>
        <n v="80900"/>
        <n v="71600"/>
        <n v="82900"/>
        <n v="81500"/>
        <n v="64400"/>
        <n v="78400"/>
        <n v="120000"/>
        <n v="94600"/>
        <n v="63600"/>
        <n v="93900"/>
        <n v="70700"/>
        <n v="75900"/>
        <n v="83200"/>
        <n v="64800"/>
        <n v="69300"/>
        <n v="66400"/>
        <n v="78500"/>
        <n v="64000"/>
        <n v="68300"/>
        <n v="78700"/>
        <n v="68400"/>
        <n v="95400"/>
        <n v="76100"/>
        <n v="97900"/>
        <n v="78100"/>
        <n v="66600"/>
        <n v="73800"/>
        <n v="75400"/>
        <n v="80100"/>
        <n v="102000"/>
      </sharedItems>
    </cacheField>
    <cacheField name="Mid-Career 10th Percentile Salary" numFmtId="0">
      <sharedItems containsMixedTypes="1" containsNumber="1" containsInteger="1" minValue="22600" maxValue="80000"/>
    </cacheField>
    <cacheField name="Mid-Career 25th Percentile Salary" numFmtId="8">
      <sharedItems containsSemiMixedTypes="0" containsString="0" containsNumber="1" containsInteger="1" minValue="31800" maxValue="104000"/>
    </cacheField>
    <cacheField name="Mid-Career 75th Percentile Salary" numFmtId="8">
      <sharedItems containsSemiMixedTypes="0" containsString="0" containsNumber="1" containsInteger="1" minValue="60900" maxValue="234000"/>
    </cacheField>
    <cacheField name="Mid-Career 90th Percentile Salary" numFmtId="0">
      <sharedItems containsMixedTypes="1" containsNumber="1" containsInteger="1" minValue="87600" maxValue="32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8">
  <r>
    <x v="0"/>
    <x v="0"/>
    <x v="0"/>
    <x v="0"/>
    <x v="0"/>
    <s v="N/A"/>
    <n v="84900"/>
    <n v="162000"/>
    <s v="N/A"/>
  </r>
  <r>
    <x v="1"/>
    <x v="1"/>
    <x v="1"/>
    <x v="1"/>
    <x v="1"/>
    <n v="37200"/>
    <n v="50400"/>
    <n v="90800"/>
    <n v="115000"/>
  </r>
  <r>
    <x v="2"/>
    <x v="2"/>
    <x v="2"/>
    <x v="2"/>
    <x v="2"/>
    <n v="44600"/>
    <n v="60700"/>
    <n v="114000"/>
    <n v="163000"/>
  </r>
  <r>
    <x v="3"/>
    <x v="1"/>
    <x v="1"/>
    <x v="3"/>
    <x v="3"/>
    <n v="33600"/>
    <n v="45300"/>
    <n v="83900"/>
    <n v="118000"/>
  </r>
  <r>
    <x v="4"/>
    <x v="1"/>
    <x v="1"/>
    <x v="4"/>
    <x v="4"/>
    <n v="45400"/>
    <n v="62700"/>
    <n v="109000"/>
    <n v="145000"/>
  </r>
  <r>
    <x v="5"/>
    <x v="1"/>
    <x v="1"/>
    <x v="5"/>
    <x v="5"/>
    <n v="32200"/>
    <n v="40500"/>
    <n v="73900"/>
    <n v="96200"/>
  </r>
  <r>
    <x v="6"/>
    <x v="3"/>
    <x v="1"/>
    <x v="6"/>
    <x v="6"/>
    <n v="35500"/>
    <n v="48200"/>
    <n v="89300"/>
    <n v="128000"/>
  </r>
  <r>
    <x v="7"/>
    <x v="0"/>
    <x v="0"/>
    <x v="7"/>
    <x v="7"/>
    <s v="N/A"/>
    <n v="60700"/>
    <n v="162000"/>
    <s v="N/A"/>
  </r>
  <r>
    <x v="8"/>
    <x v="0"/>
    <x v="1"/>
    <x v="8"/>
    <x v="8"/>
    <n v="50900"/>
    <n v="71200"/>
    <n v="146000"/>
    <n v="201000"/>
  </r>
  <r>
    <x v="9"/>
    <x v="3"/>
    <x v="1"/>
    <x v="9"/>
    <x v="9"/>
    <n v="27000"/>
    <n v="32200"/>
    <n v="60900"/>
    <n v="87600"/>
  </r>
  <r>
    <x v="10"/>
    <x v="2"/>
    <x v="1"/>
    <x v="10"/>
    <x v="10"/>
    <n v="37400"/>
    <n v="48700"/>
    <n v="87500"/>
    <n v="110000"/>
  </r>
  <r>
    <x v="11"/>
    <x v="0"/>
    <x v="0"/>
    <x v="11"/>
    <x v="0"/>
    <s v="N/A"/>
    <n v="74600"/>
    <n v="146000"/>
    <s v="N/A"/>
  </r>
  <r>
    <x v="12"/>
    <x v="3"/>
    <x v="1"/>
    <x v="12"/>
    <x v="11"/>
    <n v="38200"/>
    <n v="51800"/>
    <n v="101000"/>
    <n v="146000"/>
  </r>
  <r>
    <x v="13"/>
    <x v="0"/>
    <x v="3"/>
    <x v="13"/>
    <x v="12"/>
    <n v="55400"/>
    <n v="74400"/>
    <n v="159000"/>
    <n v="228000"/>
  </r>
  <r>
    <x v="14"/>
    <x v="0"/>
    <x v="0"/>
    <x v="14"/>
    <x v="13"/>
    <n v="62800"/>
    <n v="80600"/>
    <n v="156000"/>
    <n v="251000"/>
  </r>
  <r>
    <x v="15"/>
    <x v="4"/>
    <x v="1"/>
    <x v="15"/>
    <x v="14"/>
    <n v="33700"/>
    <n v="50500"/>
    <n v="94100"/>
    <n v="121000"/>
  </r>
  <r>
    <x v="16"/>
    <x v="4"/>
    <x v="0"/>
    <x v="16"/>
    <x v="15"/>
    <s v="N/A"/>
    <n v="44600"/>
    <n v="93100"/>
    <s v="N/A"/>
  </r>
  <r>
    <x v="17"/>
    <x v="4"/>
    <x v="1"/>
    <x v="17"/>
    <x v="16"/>
    <n v="36000"/>
    <n v="56300"/>
    <n v="94400"/>
    <n v="117000"/>
  </r>
  <r>
    <x v="18"/>
    <x v="4"/>
    <x v="1"/>
    <x v="18"/>
    <x v="11"/>
    <n v="30800"/>
    <n v="47000"/>
    <n v="92200"/>
    <n v="132000"/>
  </r>
  <r>
    <x v="19"/>
    <x v="4"/>
    <x v="1"/>
    <x v="19"/>
    <x v="2"/>
    <n v="46100"/>
    <n v="62000"/>
    <n v="121000"/>
    <n v="165000"/>
  </r>
  <r>
    <x v="20"/>
    <x v="4"/>
    <x v="1"/>
    <x v="20"/>
    <x v="4"/>
    <n v="47400"/>
    <n v="62500"/>
    <n v="113000"/>
    <n v="154000"/>
  </r>
  <r>
    <x v="21"/>
    <x v="4"/>
    <x v="1"/>
    <x v="21"/>
    <x v="17"/>
    <n v="44500"/>
    <n v="57800"/>
    <n v="108000"/>
    <n v="153000"/>
  </r>
  <r>
    <x v="22"/>
    <x v="4"/>
    <x v="1"/>
    <x v="22"/>
    <x v="18"/>
    <n v="45400"/>
    <n v="62500"/>
    <n v="119000"/>
    <n v="158000"/>
  </r>
  <r>
    <x v="23"/>
    <x v="4"/>
    <x v="1"/>
    <x v="23"/>
    <x v="19"/>
    <n v="45500"/>
    <n v="61800"/>
    <n v="116000"/>
    <n v="158000"/>
  </r>
  <r>
    <x v="24"/>
    <x v="4"/>
    <x v="1"/>
    <x v="24"/>
    <x v="20"/>
    <n v="37200"/>
    <n v="59900"/>
    <n v="109000"/>
    <n v="134000"/>
  </r>
  <r>
    <x v="25"/>
    <x v="3"/>
    <x v="0"/>
    <x v="25"/>
    <x v="21"/>
    <s v="N/A"/>
    <n v="69400"/>
    <n v="141000"/>
    <s v="N/A"/>
  </r>
  <r>
    <x v="26"/>
    <x v="0"/>
    <x v="4"/>
    <x v="26"/>
    <x v="22"/>
    <n v="63300"/>
    <n v="80100"/>
    <n v="150000"/>
    <n v="209000"/>
  </r>
  <r>
    <x v="27"/>
    <x v="1"/>
    <x v="1"/>
    <x v="27"/>
    <x v="23"/>
    <n v="50500"/>
    <n v="61800"/>
    <n v="111000"/>
    <n v="150000"/>
  </r>
  <r>
    <x v="28"/>
    <x v="3"/>
    <x v="1"/>
    <x v="28"/>
    <x v="24"/>
    <n v="39500"/>
    <n v="51600"/>
    <n v="97000"/>
    <n v="137000"/>
  </r>
  <r>
    <x v="29"/>
    <x v="0"/>
    <x v="0"/>
    <x v="29"/>
    <x v="25"/>
    <s v="N/A"/>
    <n v="63500"/>
    <n v="129000"/>
    <s v="N/A"/>
  </r>
  <r>
    <x v="30"/>
    <x v="0"/>
    <x v="0"/>
    <x v="30"/>
    <x v="26"/>
    <n v="60000"/>
    <n v="76700"/>
    <n v="167000"/>
    <n v="265000"/>
  </r>
  <r>
    <x v="31"/>
    <x v="0"/>
    <x v="0"/>
    <x v="31"/>
    <x v="27"/>
    <s v="N/A"/>
    <n v="65600"/>
    <n v="143000"/>
    <s v="N/A"/>
  </r>
  <r>
    <x v="32"/>
    <x v="2"/>
    <x v="0"/>
    <x v="32"/>
    <x v="28"/>
    <s v="N/A"/>
    <n v="43000"/>
    <n v="148000"/>
    <s v="N/A"/>
  </r>
  <r>
    <x v="33"/>
    <x v="2"/>
    <x v="4"/>
    <x v="33"/>
    <x v="27"/>
    <n v="62200"/>
    <n v="87900"/>
    <n v="142000"/>
    <n v="201000"/>
  </r>
  <r>
    <x v="34"/>
    <x v="2"/>
    <x v="1"/>
    <x v="34"/>
    <x v="29"/>
    <n v="43800"/>
    <n v="57100"/>
    <n v="112000"/>
    <n v="150000"/>
  </r>
  <r>
    <x v="35"/>
    <x v="0"/>
    <x v="3"/>
    <x v="35"/>
    <x v="0"/>
    <n v="50300"/>
    <n v="71900"/>
    <n v="161000"/>
    <n v="241000"/>
  </r>
  <r>
    <x v="36"/>
    <x v="0"/>
    <x v="4"/>
    <x v="36"/>
    <x v="30"/>
    <s v="N/A"/>
    <n v="80200"/>
    <n v="142000"/>
    <s v="N/A"/>
  </r>
  <r>
    <x v="37"/>
    <x v="0"/>
    <x v="3"/>
    <x v="37"/>
    <x v="13"/>
    <n v="56800"/>
    <n v="79800"/>
    <n v="160000"/>
    <n v="210000"/>
  </r>
  <r>
    <x v="38"/>
    <x v="0"/>
    <x v="3"/>
    <x v="38"/>
    <x v="31"/>
    <n v="63100"/>
    <n v="90200"/>
    <n v="234000"/>
    <n v="321000"/>
  </r>
  <r>
    <x v="39"/>
    <x v="1"/>
    <x v="0"/>
    <x v="39"/>
    <x v="32"/>
    <s v="N/A"/>
    <n v="70500"/>
    <n v="146000"/>
    <s v="N/A"/>
  </r>
  <r>
    <x v="40"/>
    <x v="3"/>
    <x v="0"/>
    <x v="40"/>
    <x v="33"/>
    <s v="N/A"/>
    <n v="62100"/>
    <n v="122000"/>
    <s v="N/A"/>
  </r>
  <r>
    <x v="41"/>
    <x v="3"/>
    <x v="0"/>
    <x v="41"/>
    <x v="34"/>
    <n v="49500"/>
    <n v="57400"/>
    <n v="133000"/>
    <n v="185000"/>
  </r>
  <r>
    <x v="42"/>
    <x v="1"/>
    <x v="1"/>
    <x v="42"/>
    <x v="15"/>
    <n v="38400"/>
    <n v="52000"/>
    <n v="98700"/>
    <n v="151000"/>
  </r>
  <r>
    <x v="43"/>
    <x v="3"/>
    <x v="1"/>
    <x v="43"/>
    <x v="11"/>
    <n v="37900"/>
    <n v="52800"/>
    <n v="95400"/>
    <n v="135000"/>
  </r>
  <r>
    <x v="44"/>
    <x v="2"/>
    <x v="1"/>
    <x v="44"/>
    <x v="35"/>
    <n v="36000"/>
    <n v="50500"/>
    <n v="93100"/>
    <n v="117000"/>
  </r>
  <r>
    <x v="45"/>
    <x v="2"/>
    <x v="0"/>
    <x v="45"/>
    <x v="36"/>
    <n v="38800"/>
    <n v="47200"/>
    <n v="91600"/>
    <n v="120000"/>
  </r>
  <r>
    <x v="46"/>
    <x v="0"/>
    <x v="1"/>
    <x v="46"/>
    <x v="37"/>
    <n v="43300"/>
    <n v="56100"/>
    <n v="99600"/>
    <n v="151000"/>
  </r>
  <r>
    <x v="47"/>
    <x v="1"/>
    <x v="1"/>
    <x v="17"/>
    <x v="38"/>
    <n v="40700"/>
    <n v="53000"/>
    <n v="99500"/>
    <n v="137000"/>
  </r>
  <r>
    <x v="48"/>
    <x v="1"/>
    <x v="1"/>
    <x v="47"/>
    <x v="39"/>
    <n v="40500"/>
    <n v="55800"/>
    <n v="98200"/>
    <n v="136000"/>
  </r>
  <r>
    <x v="49"/>
    <x v="1"/>
    <x v="2"/>
    <x v="48"/>
    <x v="40"/>
    <n v="39600"/>
    <n v="52800"/>
    <n v="107000"/>
    <n v="156000"/>
  </r>
  <r>
    <x v="50"/>
    <x v="2"/>
    <x v="0"/>
    <x v="40"/>
    <x v="41"/>
    <s v="N/A"/>
    <n v="55000"/>
    <n v="94000"/>
    <s v="N/A"/>
  </r>
  <r>
    <x v="51"/>
    <x v="0"/>
    <x v="0"/>
    <x v="49"/>
    <x v="42"/>
    <s v="N/A"/>
    <n v="55800"/>
    <n v="185000"/>
    <s v="N/A"/>
  </r>
  <r>
    <x v="52"/>
    <x v="1"/>
    <x v="1"/>
    <x v="50"/>
    <x v="43"/>
    <n v="51300"/>
    <n v="67200"/>
    <n v="114000"/>
    <n v="150000"/>
  </r>
  <r>
    <x v="53"/>
    <x v="1"/>
    <x v="4"/>
    <x v="51"/>
    <x v="27"/>
    <n v="67200"/>
    <n v="85200"/>
    <n v="137000"/>
    <n v="183000"/>
  </r>
  <r>
    <x v="54"/>
    <x v="1"/>
    <x v="1"/>
    <x v="52"/>
    <x v="44"/>
    <n v="43000"/>
    <n v="55300"/>
    <n v="99900"/>
    <n v="145000"/>
  </r>
  <r>
    <x v="55"/>
    <x v="0"/>
    <x v="0"/>
    <x v="19"/>
    <x v="25"/>
    <s v="N/A"/>
    <n v="66300"/>
    <n v="132000"/>
    <s v="N/A"/>
  </r>
  <r>
    <x v="56"/>
    <x v="3"/>
    <x v="0"/>
    <x v="17"/>
    <x v="45"/>
    <s v="N/A"/>
    <n v="65100"/>
    <n v="116000"/>
    <s v="N/A"/>
  </r>
  <r>
    <x v="57"/>
    <x v="3"/>
    <x v="0"/>
    <x v="53"/>
    <x v="46"/>
    <s v="N/A"/>
    <n v="49300"/>
    <n v="101000"/>
    <s v="N/A"/>
  </r>
  <r>
    <x v="58"/>
    <x v="0"/>
    <x v="0"/>
    <x v="54"/>
    <x v="47"/>
    <s v="N/A"/>
    <n v="51900"/>
    <n v="123000"/>
    <s v="N/A"/>
  </r>
  <r>
    <x v="59"/>
    <x v="0"/>
    <x v="3"/>
    <x v="55"/>
    <x v="48"/>
    <n v="54800"/>
    <n v="86200"/>
    <n v="179000"/>
    <n v="288000"/>
  </r>
  <r>
    <x v="60"/>
    <x v="4"/>
    <x v="1"/>
    <x v="7"/>
    <x v="49"/>
    <n v="45100"/>
    <n v="62700"/>
    <n v="114000"/>
    <n v="150000"/>
  </r>
  <r>
    <x v="61"/>
    <x v="4"/>
    <x v="1"/>
    <x v="2"/>
    <x v="50"/>
    <n v="46800"/>
    <n v="62800"/>
    <n v="122000"/>
    <n v="154000"/>
  </r>
  <r>
    <x v="62"/>
    <x v="2"/>
    <x v="1"/>
    <x v="56"/>
    <x v="51"/>
    <n v="35400"/>
    <n v="49600"/>
    <n v="101000"/>
    <n v="143000"/>
  </r>
  <r>
    <x v="63"/>
    <x v="3"/>
    <x v="4"/>
    <x v="57"/>
    <x v="52"/>
    <n v="56100"/>
    <n v="77400"/>
    <n v="121000"/>
    <n v="165000"/>
  </r>
  <r>
    <x v="64"/>
    <x v="3"/>
    <x v="1"/>
    <x v="40"/>
    <x v="51"/>
    <n v="39100"/>
    <n v="55200"/>
    <n v="105000"/>
    <n v="142000"/>
  </r>
  <r>
    <x v="65"/>
    <x v="3"/>
    <x v="2"/>
    <x v="58"/>
    <x v="53"/>
    <n v="43600"/>
    <n v="60400"/>
    <n v="119000"/>
    <n v="178000"/>
  </r>
  <r>
    <x v="66"/>
    <x v="3"/>
    <x v="1"/>
    <x v="4"/>
    <x v="54"/>
    <n v="44400"/>
    <n v="60000"/>
    <n v="109000"/>
    <n v="147000"/>
  </r>
  <r>
    <x v="67"/>
    <x v="0"/>
    <x v="0"/>
    <x v="52"/>
    <x v="55"/>
    <s v="N/A"/>
    <n v="67200"/>
    <n v="110000"/>
    <s v="N/A"/>
  </r>
  <r>
    <x v="68"/>
    <x v="3"/>
    <x v="1"/>
    <x v="59"/>
    <x v="29"/>
    <n v="37200"/>
    <n v="54100"/>
    <n v="106000"/>
    <n v="138000"/>
  </r>
  <r>
    <x v="69"/>
    <x v="3"/>
    <x v="1"/>
    <x v="3"/>
    <x v="56"/>
    <n v="36100"/>
    <n v="45800"/>
    <n v="87000"/>
    <n v="124000"/>
  </r>
  <r>
    <x v="70"/>
    <x v="0"/>
    <x v="0"/>
    <x v="60"/>
    <x v="0"/>
    <n v="70600"/>
    <n v="79300"/>
    <n v="144000"/>
    <n v="204000"/>
  </r>
  <r>
    <x v="71"/>
    <x v="1"/>
    <x v="1"/>
    <x v="61"/>
    <x v="57"/>
    <n v="38700"/>
    <n v="51600"/>
    <n v="114000"/>
    <n v="158000"/>
  </r>
  <r>
    <x v="72"/>
    <x v="2"/>
    <x v="0"/>
    <x v="62"/>
    <x v="37"/>
    <n v="38200"/>
    <n v="53400"/>
    <n v="104000"/>
    <n v="140000"/>
  </r>
  <r>
    <x v="73"/>
    <x v="1"/>
    <x v="2"/>
    <x v="63"/>
    <x v="58"/>
    <n v="43700"/>
    <n v="61300"/>
    <n v="120000"/>
    <n v="165000"/>
  </r>
  <r>
    <x v="74"/>
    <x v="0"/>
    <x v="4"/>
    <x v="64"/>
    <x v="59"/>
    <n v="76800"/>
    <n v="99200"/>
    <n v="168000"/>
    <n v="220000"/>
  </r>
  <r>
    <x v="75"/>
    <x v="3"/>
    <x v="1"/>
    <x v="58"/>
    <x v="60"/>
    <n v="44200"/>
    <n v="61500"/>
    <n v="119000"/>
    <n v="170000"/>
  </r>
  <r>
    <x v="76"/>
    <x v="0"/>
    <x v="0"/>
    <x v="65"/>
    <x v="61"/>
    <s v="N/A"/>
    <n v="69100"/>
    <n v="129000"/>
    <s v="N/A"/>
  </r>
  <r>
    <x v="77"/>
    <x v="3"/>
    <x v="1"/>
    <x v="59"/>
    <x v="62"/>
    <n v="39500"/>
    <n v="53800"/>
    <n v="95700"/>
    <n v="140000"/>
  </r>
  <r>
    <x v="78"/>
    <x v="1"/>
    <x v="1"/>
    <x v="53"/>
    <x v="63"/>
    <n v="43300"/>
    <n v="58800"/>
    <n v="108000"/>
    <n v="151000"/>
  </r>
  <r>
    <x v="79"/>
    <x v="3"/>
    <x v="1"/>
    <x v="66"/>
    <x v="10"/>
    <n v="33300"/>
    <n v="46900"/>
    <n v="102000"/>
    <n v="134000"/>
  </r>
  <r>
    <x v="80"/>
    <x v="2"/>
    <x v="1"/>
    <x v="67"/>
    <x v="64"/>
    <n v="22600"/>
    <n v="31800"/>
    <n v="78500"/>
    <n v="98900"/>
  </r>
  <r>
    <x v="81"/>
    <x v="2"/>
    <x v="1"/>
    <x v="68"/>
    <x v="65"/>
    <n v="40200"/>
    <n v="58100"/>
    <n v="111000"/>
    <n v="151000"/>
  </r>
  <r>
    <x v="82"/>
    <x v="0"/>
    <x v="0"/>
    <x v="69"/>
    <x v="66"/>
    <s v="N/A"/>
    <n v="56700"/>
    <n v="94900"/>
    <s v="N/A"/>
  </r>
  <r>
    <x v="83"/>
    <x v="1"/>
    <x v="1"/>
    <x v="70"/>
    <x v="67"/>
    <n v="34300"/>
    <n v="46500"/>
    <n v="72000"/>
    <n v="91300"/>
  </r>
  <r>
    <x v="84"/>
    <x v="0"/>
    <x v="0"/>
    <x v="46"/>
    <x v="68"/>
    <s v="N/A"/>
    <n v="57100"/>
    <n v="131000"/>
    <s v="N/A"/>
  </r>
  <r>
    <x v="85"/>
    <x v="2"/>
    <x v="4"/>
    <x v="71"/>
    <x v="69"/>
    <s v="N/A"/>
    <n v="67400"/>
    <n v="123000"/>
    <s v="N/A"/>
  </r>
  <r>
    <x v="86"/>
    <x v="2"/>
    <x v="1"/>
    <x v="72"/>
    <x v="70"/>
    <n v="37400"/>
    <n v="53800"/>
    <n v="102000"/>
    <n v="131000"/>
  </r>
  <r>
    <x v="87"/>
    <x v="1"/>
    <x v="1"/>
    <x v="73"/>
    <x v="71"/>
    <n v="49200"/>
    <n v="64800"/>
    <n v="112000"/>
    <n v="153000"/>
  </r>
  <r>
    <x v="88"/>
    <x v="3"/>
    <x v="1"/>
    <x v="20"/>
    <x v="72"/>
    <n v="39000"/>
    <n v="55800"/>
    <n v="100000"/>
    <n v="123000"/>
  </r>
  <r>
    <x v="89"/>
    <x v="3"/>
    <x v="1"/>
    <x v="74"/>
    <x v="73"/>
    <n v="43900"/>
    <n v="60200"/>
    <n v="111000"/>
    <n v="161000"/>
  </r>
  <r>
    <x v="90"/>
    <x v="3"/>
    <x v="0"/>
    <x v="75"/>
    <x v="74"/>
    <s v="N/A"/>
    <n v="46400"/>
    <n v="128000"/>
    <s v="N/A"/>
  </r>
  <r>
    <x v="91"/>
    <x v="4"/>
    <x v="1"/>
    <x v="50"/>
    <x v="75"/>
    <n v="42900"/>
    <n v="59600"/>
    <n v="111000"/>
    <n v="154000"/>
  </r>
  <r>
    <x v="92"/>
    <x v="3"/>
    <x v="1"/>
    <x v="56"/>
    <x v="47"/>
    <n v="45500"/>
    <n v="60700"/>
    <n v="116000"/>
    <n v="162000"/>
  </r>
  <r>
    <x v="93"/>
    <x v="3"/>
    <x v="2"/>
    <x v="76"/>
    <x v="51"/>
    <n v="36600"/>
    <n v="52800"/>
    <n v="106000"/>
    <n v="150000"/>
  </r>
  <r>
    <x v="94"/>
    <x v="1"/>
    <x v="1"/>
    <x v="77"/>
    <x v="76"/>
    <n v="40100"/>
    <n v="56500"/>
    <n v="114000"/>
    <n v="151000"/>
  </r>
  <r>
    <x v="95"/>
    <x v="2"/>
    <x v="1"/>
    <x v="20"/>
    <x v="71"/>
    <n v="46900"/>
    <n v="64000"/>
    <n v="113000"/>
    <n v="146000"/>
  </r>
  <r>
    <x v="96"/>
    <x v="0"/>
    <x v="1"/>
    <x v="22"/>
    <x v="44"/>
    <n v="44000"/>
    <n v="53100"/>
    <n v="104000"/>
    <n v="150000"/>
  </r>
  <r>
    <x v="97"/>
    <x v="0"/>
    <x v="2"/>
    <x v="78"/>
    <x v="77"/>
    <n v="46300"/>
    <n v="62000"/>
    <n v="117000"/>
    <n v="160000"/>
  </r>
  <r>
    <x v="98"/>
    <x v="3"/>
    <x v="1"/>
    <x v="1"/>
    <x v="78"/>
    <n v="25600"/>
    <n v="46000"/>
    <n v="84600"/>
    <n v="117000"/>
  </r>
  <r>
    <x v="99"/>
    <x v="0"/>
    <x v="4"/>
    <x v="79"/>
    <x v="30"/>
    <n v="66800"/>
    <n v="94300"/>
    <n v="143000"/>
    <n v="190000"/>
  </r>
  <r>
    <x v="100"/>
    <x v="4"/>
    <x v="1"/>
    <x v="80"/>
    <x v="79"/>
    <n v="47800"/>
    <n v="66000"/>
    <n v="123000"/>
    <n v="172000"/>
  </r>
  <r>
    <x v="101"/>
    <x v="2"/>
    <x v="1"/>
    <x v="17"/>
    <x v="35"/>
    <n v="40700"/>
    <n v="52300"/>
    <n v="94400"/>
    <n v="123000"/>
  </r>
  <r>
    <x v="102"/>
    <x v="0"/>
    <x v="3"/>
    <x v="81"/>
    <x v="80"/>
    <n v="68900"/>
    <n v="100000"/>
    <n v="190000"/>
    <n v="261000"/>
  </r>
  <r>
    <x v="103"/>
    <x v="3"/>
    <x v="1"/>
    <x v="82"/>
    <x v="81"/>
    <n v="49900"/>
    <n v="67400"/>
    <n v="121000"/>
    <n v="168000"/>
  </r>
  <r>
    <x v="104"/>
    <x v="1"/>
    <x v="2"/>
    <x v="17"/>
    <x v="82"/>
    <s v="N/A"/>
    <n v="54100"/>
    <n v="123000"/>
    <s v="N/A"/>
  </r>
  <r>
    <x v="105"/>
    <x v="2"/>
    <x v="0"/>
    <x v="83"/>
    <x v="83"/>
    <s v="N/A"/>
    <n v="67400"/>
    <n v="101000"/>
    <s v="N/A"/>
  </r>
  <r>
    <x v="106"/>
    <x v="0"/>
    <x v="4"/>
    <x v="84"/>
    <x v="13"/>
    <n v="71600"/>
    <n v="85500"/>
    <n v="140000"/>
    <n v="182000"/>
  </r>
  <r>
    <x v="107"/>
    <x v="0"/>
    <x v="4"/>
    <x v="85"/>
    <x v="54"/>
    <n v="45000"/>
    <n v="62100"/>
    <n v="112000"/>
    <n v="159000"/>
  </r>
  <r>
    <x v="108"/>
    <x v="0"/>
    <x v="1"/>
    <x v="86"/>
    <x v="84"/>
    <n v="48100"/>
    <n v="65100"/>
    <n v="128000"/>
    <n v="176000"/>
  </r>
  <r>
    <x v="109"/>
    <x v="4"/>
    <x v="0"/>
    <x v="87"/>
    <x v="85"/>
    <s v="N/A"/>
    <n v="63300"/>
    <n v="161000"/>
    <s v="N/A"/>
  </r>
  <r>
    <x v="110"/>
    <x v="4"/>
    <x v="1"/>
    <x v="54"/>
    <x v="86"/>
    <n v="46000"/>
    <n v="62400"/>
    <n v="115000"/>
    <n v="155000"/>
  </r>
  <r>
    <x v="111"/>
    <x v="4"/>
    <x v="2"/>
    <x v="88"/>
    <x v="87"/>
    <n v="51300"/>
    <n v="71200"/>
    <n v="129000"/>
    <n v="173000"/>
  </r>
  <r>
    <x v="112"/>
    <x v="0"/>
    <x v="0"/>
    <x v="21"/>
    <x v="19"/>
    <n v="38700"/>
    <n v="58400"/>
    <n v="129000"/>
    <n v="189000"/>
  </r>
  <r>
    <x v="113"/>
    <x v="0"/>
    <x v="0"/>
    <x v="89"/>
    <x v="88"/>
    <s v="N/A"/>
    <n v="42800"/>
    <n v="147000"/>
    <s v="N/A"/>
  </r>
  <r>
    <x v="114"/>
    <x v="0"/>
    <x v="0"/>
    <x v="90"/>
    <x v="89"/>
    <n v="45100"/>
    <n v="59800"/>
    <n v="129000"/>
    <n v="184000"/>
  </r>
  <r>
    <x v="115"/>
    <x v="3"/>
    <x v="4"/>
    <x v="91"/>
    <x v="69"/>
    <n v="71500"/>
    <n v="81900"/>
    <n v="122000"/>
    <n v="147000"/>
  </r>
  <r>
    <x v="116"/>
    <x v="3"/>
    <x v="1"/>
    <x v="92"/>
    <x v="90"/>
    <n v="34100"/>
    <n v="49900"/>
    <n v="99400"/>
    <n v="129000"/>
  </r>
  <r>
    <x v="117"/>
    <x v="3"/>
    <x v="1"/>
    <x v="93"/>
    <x v="91"/>
    <n v="38300"/>
    <n v="51300"/>
    <n v="99300"/>
    <n v="139000"/>
  </r>
  <r>
    <x v="118"/>
    <x v="2"/>
    <x v="1"/>
    <x v="94"/>
    <x v="92"/>
    <n v="30700"/>
    <n v="39700"/>
    <n v="78400"/>
    <n v="116000"/>
  </r>
  <r>
    <x v="119"/>
    <x v="3"/>
    <x v="1"/>
    <x v="52"/>
    <x v="14"/>
    <n v="38700"/>
    <n v="49400"/>
    <n v="101000"/>
    <n v="126000"/>
  </r>
  <r>
    <x v="120"/>
    <x v="3"/>
    <x v="0"/>
    <x v="95"/>
    <x v="93"/>
    <n v="41300"/>
    <n v="61000"/>
    <n v="120000"/>
    <n v="185000"/>
  </r>
  <r>
    <x v="121"/>
    <x v="0"/>
    <x v="2"/>
    <x v="53"/>
    <x v="94"/>
    <n v="47000"/>
    <n v="63100"/>
    <n v="135000"/>
    <n v="209000"/>
  </r>
  <r>
    <x v="122"/>
    <x v="0"/>
    <x v="1"/>
    <x v="23"/>
    <x v="95"/>
    <n v="45900"/>
    <n v="61400"/>
    <n v="110000"/>
    <n v="147000"/>
  </r>
  <r>
    <x v="123"/>
    <x v="0"/>
    <x v="1"/>
    <x v="7"/>
    <x v="96"/>
    <n v="50200"/>
    <n v="59800"/>
    <n v="110000"/>
    <n v="162000"/>
  </r>
  <r>
    <x v="124"/>
    <x v="0"/>
    <x v="1"/>
    <x v="96"/>
    <x v="97"/>
    <n v="32800"/>
    <n v="44200"/>
    <n v="93300"/>
    <n v="181000"/>
  </r>
  <r>
    <x v="125"/>
    <x v="0"/>
    <x v="1"/>
    <x v="97"/>
    <x v="20"/>
    <n v="39300"/>
    <n v="47600"/>
    <n v="117000"/>
    <n v="173000"/>
  </r>
  <r>
    <x v="126"/>
    <x v="0"/>
    <x v="1"/>
    <x v="98"/>
    <x v="98"/>
    <n v="40000"/>
    <n v="54300"/>
    <n v="97700"/>
    <n v="155000"/>
  </r>
  <r>
    <x v="127"/>
    <x v="0"/>
    <x v="1"/>
    <x v="15"/>
    <x v="72"/>
    <n v="40400"/>
    <n v="53000"/>
    <n v="115000"/>
    <n v="169000"/>
  </r>
  <r>
    <x v="128"/>
    <x v="0"/>
    <x v="1"/>
    <x v="10"/>
    <x v="99"/>
    <n v="38400"/>
    <n v="54100"/>
    <n v="105000"/>
    <n v="136000"/>
  </r>
  <r>
    <x v="129"/>
    <x v="0"/>
    <x v="1"/>
    <x v="15"/>
    <x v="100"/>
    <n v="35100"/>
    <n v="51200"/>
    <n v="100000"/>
    <n v="179000"/>
  </r>
  <r>
    <x v="130"/>
    <x v="0"/>
    <x v="4"/>
    <x v="99"/>
    <x v="101"/>
    <n v="68700"/>
    <n v="81900"/>
    <n v="138000"/>
    <n v="185000"/>
  </r>
  <r>
    <x v="131"/>
    <x v="0"/>
    <x v="1"/>
    <x v="100"/>
    <x v="102"/>
    <n v="47200"/>
    <n v="67100"/>
    <n v="129000"/>
    <n v="181000"/>
  </r>
  <r>
    <x v="132"/>
    <x v="0"/>
    <x v="0"/>
    <x v="101"/>
    <x v="32"/>
    <s v="N/A"/>
    <n v="67200"/>
    <n v="167000"/>
    <s v="N/A"/>
  </r>
  <r>
    <x v="133"/>
    <x v="1"/>
    <x v="1"/>
    <x v="10"/>
    <x v="103"/>
    <n v="32100"/>
    <n v="47400"/>
    <n v="80400"/>
    <n v="126000"/>
  </r>
  <r>
    <x v="134"/>
    <x v="1"/>
    <x v="4"/>
    <x v="23"/>
    <x v="104"/>
    <n v="42100"/>
    <n v="62600"/>
    <n v="99500"/>
    <n v="121000"/>
  </r>
  <r>
    <x v="135"/>
    <x v="1"/>
    <x v="1"/>
    <x v="101"/>
    <x v="105"/>
    <n v="51100"/>
    <n v="71300"/>
    <n v="131000"/>
    <n v="171000"/>
  </r>
  <r>
    <x v="136"/>
    <x v="4"/>
    <x v="1"/>
    <x v="102"/>
    <x v="85"/>
    <n v="51700"/>
    <n v="75400"/>
    <n v="131000"/>
    <n v="177000"/>
  </r>
  <r>
    <x v="137"/>
    <x v="0"/>
    <x v="0"/>
    <x v="73"/>
    <x v="106"/>
    <n v="48700"/>
    <n v="75200"/>
    <n v="135000"/>
    <n v="230000"/>
  </r>
  <r>
    <x v="138"/>
    <x v="3"/>
    <x v="1"/>
    <x v="92"/>
    <x v="100"/>
    <n v="40600"/>
    <n v="53300"/>
    <n v="95200"/>
    <n v="127000"/>
  </r>
  <r>
    <x v="139"/>
    <x v="1"/>
    <x v="1"/>
    <x v="103"/>
    <x v="107"/>
    <n v="43000"/>
    <n v="53400"/>
    <n v="91400"/>
    <n v="125000"/>
  </r>
  <r>
    <x v="140"/>
    <x v="1"/>
    <x v="1"/>
    <x v="104"/>
    <x v="108"/>
    <n v="46100"/>
    <n v="67800"/>
    <n v="106000"/>
    <n v="132000"/>
  </r>
  <r>
    <x v="141"/>
    <x v="1"/>
    <x v="2"/>
    <x v="105"/>
    <x v="28"/>
    <n v="40100"/>
    <n v="56500"/>
    <n v="117000"/>
    <n v="161000"/>
  </r>
  <r>
    <x v="142"/>
    <x v="2"/>
    <x v="1"/>
    <x v="106"/>
    <x v="37"/>
    <n v="39800"/>
    <n v="56600"/>
    <n v="99300"/>
    <n v="137000"/>
  </r>
  <r>
    <x v="143"/>
    <x v="2"/>
    <x v="1"/>
    <x v="25"/>
    <x v="109"/>
    <n v="44800"/>
    <n v="61700"/>
    <n v="117000"/>
    <n v="160000"/>
  </r>
  <r>
    <x v="144"/>
    <x v="1"/>
    <x v="1"/>
    <x v="107"/>
    <x v="110"/>
    <n v="43200"/>
    <n v="60700"/>
    <n v="113000"/>
    <n v="160000"/>
  </r>
  <r>
    <x v="145"/>
    <x v="1"/>
    <x v="1"/>
    <x v="103"/>
    <x v="111"/>
    <n v="32800"/>
    <n v="46100"/>
    <n v="110000"/>
    <n v="161000"/>
  </r>
  <r>
    <x v="146"/>
    <x v="4"/>
    <x v="0"/>
    <x v="108"/>
    <x v="101"/>
    <s v="N/A"/>
    <n v="54800"/>
    <n v="157000"/>
    <s v="N/A"/>
  </r>
  <r>
    <x v="147"/>
    <x v="4"/>
    <x v="1"/>
    <x v="109"/>
    <x v="112"/>
    <n v="52000"/>
    <n v="71600"/>
    <n v="135000"/>
    <n v="202000"/>
  </r>
  <r>
    <x v="148"/>
    <x v="4"/>
    <x v="1"/>
    <x v="110"/>
    <x v="85"/>
    <n v="51300"/>
    <n v="72500"/>
    <n v="139000"/>
    <n v="193000"/>
  </r>
  <r>
    <x v="149"/>
    <x v="4"/>
    <x v="1"/>
    <x v="111"/>
    <x v="113"/>
    <n v="50700"/>
    <n v="70500"/>
    <n v="122000"/>
    <n v="156000"/>
  </r>
  <r>
    <x v="150"/>
    <x v="4"/>
    <x v="1"/>
    <x v="112"/>
    <x v="85"/>
    <n v="55000"/>
    <n v="74700"/>
    <n v="133000"/>
    <n v="178000"/>
  </r>
  <r>
    <x v="151"/>
    <x v="4"/>
    <x v="1"/>
    <x v="113"/>
    <x v="114"/>
    <n v="59500"/>
    <n v="81000"/>
    <n v="149000"/>
    <n v="201000"/>
  </r>
  <r>
    <x v="152"/>
    <x v="4"/>
    <x v="4"/>
    <x v="114"/>
    <x v="115"/>
    <s v="N/A"/>
    <n v="96000"/>
    <n v="180000"/>
    <s v="N/A"/>
  </r>
  <r>
    <x v="153"/>
    <x v="4"/>
    <x v="4"/>
    <x v="115"/>
    <x v="116"/>
    <s v="N/A"/>
    <n v="104000"/>
    <n v="161000"/>
    <s v="N/A"/>
  </r>
  <r>
    <x v="154"/>
    <x v="1"/>
    <x v="1"/>
    <x v="17"/>
    <x v="117"/>
    <n v="39500"/>
    <n v="51500"/>
    <n v="98400"/>
    <n v="125000"/>
  </r>
  <r>
    <x v="155"/>
    <x v="2"/>
    <x v="1"/>
    <x v="116"/>
    <x v="118"/>
    <n v="51600"/>
    <n v="69000"/>
    <n v="128000"/>
    <n v="187000"/>
  </r>
  <r>
    <x v="156"/>
    <x v="2"/>
    <x v="1"/>
    <x v="39"/>
    <x v="119"/>
    <n v="46400"/>
    <n v="58600"/>
    <n v="105000"/>
    <n v="144000"/>
  </r>
  <r>
    <x v="157"/>
    <x v="0"/>
    <x v="1"/>
    <x v="117"/>
    <x v="120"/>
    <n v="46100"/>
    <n v="66400"/>
    <n v="120000"/>
    <n v="162000"/>
  </r>
  <r>
    <x v="158"/>
    <x v="1"/>
    <x v="1"/>
    <x v="106"/>
    <x v="121"/>
    <n v="44500"/>
    <n v="64000"/>
    <n v="119000"/>
    <n v="165000"/>
  </r>
  <r>
    <x v="159"/>
    <x v="1"/>
    <x v="2"/>
    <x v="116"/>
    <x v="122"/>
    <n v="45400"/>
    <n v="62900"/>
    <n v="120000"/>
    <n v="172000"/>
  </r>
  <r>
    <x v="160"/>
    <x v="1"/>
    <x v="2"/>
    <x v="107"/>
    <x v="23"/>
    <n v="43100"/>
    <n v="57800"/>
    <n v="118000"/>
    <n v="164000"/>
  </r>
  <r>
    <x v="161"/>
    <x v="2"/>
    <x v="1"/>
    <x v="118"/>
    <x v="123"/>
    <n v="40400"/>
    <n v="56300"/>
    <n v="104000"/>
    <n v="128000"/>
  </r>
  <r>
    <x v="162"/>
    <x v="1"/>
    <x v="1"/>
    <x v="119"/>
    <x v="124"/>
    <n v="42000"/>
    <n v="56200"/>
    <n v="106000"/>
    <n v="141000"/>
  </r>
  <r>
    <x v="163"/>
    <x v="2"/>
    <x v="1"/>
    <x v="56"/>
    <x v="125"/>
    <n v="43000"/>
    <n v="56700"/>
    <n v="104000"/>
    <n v="142000"/>
  </r>
  <r>
    <x v="164"/>
    <x v="3"/>
    <x v="1"/>
    <x v="25"/>
    <x v="95"/>
    <n v="44700"/>
    <n v="58800"/>
    <n v="110000"/>
    <n v="146000"/>
  </r>
  <r>
    <x v="165"/>
    <x v="3"/>
    <x v="2"/>
    <x v="120"/>
    <x v="105"/>
    <n v="48200"/>
    <n v="68900"/>
    <n v="132000"/>
    <n v="177000"/>
  </r>
  <r>
    <x v="166"/>
    <x v="3"/>
    <x v="2"/>
    <x v="19"/>
    <x v="89"/>
    <n v="43300"/>
    <n v="61100"/>
    <n v="116000"/>
    <n v="163000"/>
  </r>
  <r>
    <x v="167"/>
    <x v="3"/>
    <x v="1"/>
    <x v="46"/>
    <x v="74"/>
    <n v="44800"/>
    <n v="57200"/>
    <n v="115000"/>
    <n v="156000"/>
  </r>
  <r>
    <x v="168"/>
    <x v="1"/>
    <x v="1"/>
    <x v="77"/>
    <x v="126"/>
    <n v="43000"/>
    <n v="57300"/>
    <n v="107000"/>
    <n v="149000"/>
  </r>
  <r>
    <x v="169"/>
    <x v="1"/>
    <x v="1"/>
    <x v="92"/>
    <x v="127"/>
    <n v="42000"/>
    <n v="54500"/>
    <n v="107000"/>
    <n v="163000"/>
  </r>
  <r>
    <x v="170"/>
    <x v="0"/>
    <x v="1"/>
    <x v="121"/>
    <x v="11"/>
    <n v="41700"/>
    <n v="55600"/>
    <n v="99300"/>
    <n v="141000"/>
  </r>
  <r>
    <x v="171"/>
    <x v="1"/>
    <x v="1"/>
    <x v="122"/>
    <x v="72"/>
    <n v="46900"/>
    <n v="59100"/>
    <n v="105000"/>
    <n v="130000"/>
  </r>
  <r>
    <x v="172"/>
    <x v="1"/>
    <x v="2"/>
    <x v="123"/>
    <x v="87"/>
    <n v="50400"/>
    <n v="68300"/>
    <n v="126000"/>
    <n v="166000"/>
  </r>
  <r>
    <x v="173"/>
    <x v="0"/>
    <x v="1"/>
    <x v="68"/>
    <x v="128"/>
    <n v="43100"/>
    <n v="61300"/>
    <n v="122000"/>
    <n v="168000"/>
  </r>
  <r>
    <x v="174"/>
    <x v="0"/>
    <x v="1"/>
    <x v="124"/>
    <x v="129"/>
    <n v="36300"/>
    <n v="53800"/>
    <n v="109000"/>
    <n v="151000"/>
  </r>
  <r>
    <x v="175"/>
    <x v="0"/>
    <x v="1"/>
    <x v="47"/>
    <x v="130"/>
    <n v="43300"/>
    <n v="56200"/>
    <n v="107000"/>
    <n v="132000"/>
  </r>
  <r>
    <x v="176"/>
    <x v="0"/>
    <x v="1"/>
    <x v="4"/>
    <x v="131"/>
    <n v="50900"/>
    <n v="65000"/>
    <n v="113000"/>
    <n v="158000"/>
  </r>
  <r>
    <x v="177"/>
    <x v="1"/>
    <x v="1"/>
    <x v="41"/>
    <x v="132"/>
    <n v="36100"/>
    <n v="49100"/>
    <n v="93500"/>
    <n v="127000"/>
  </r>
  <r>
    <x v="178"/>
    <x v="3"/>
    <x v="1"/>
    <x v="125"/>
    <x v="102"/>
    <n v="50900"/>
    <n v="69400"/>
    <n v="128000"/>
    <n v="182000"/>
  </r>
  <r>
    <x v="179"/>
    <x v="3"/>
    <x v="1"/>
    <x v="23"/>
    <x v="96"/>
    <n v="49000"/>
    <n v="63200"/>
    <n v="112000"/>
    <n v="148000"/>
  </r>
  <r>
    <x v="180"/>
    <x v="1"/>
    <x v="2"/>
    <x v="41"/>
    <x v="133"/>
    <n v="40400"/>
    <n v="53500"/>
    <n v="108000"/>
    <n v="186000"/>
  </r>
  <r>
    <x v="181"/>
    <x v="3"/>
    <x v="1"/>
    <x v="126"/>
    <x v="134"/>
    <n v="43500"/>
    <n v="57100"/>
    <n v="111000"/>
    <n v="156000"/>
  </r>
  <r>
    <x v="182"/>
    <x v="3"/>
    <x v="1"/>
    <x v="62"/>
    <x v="135"/>
    <n v="36300"/>
    <n v="48100"/>
    <n v="95800"/>
    <n v="124000"/>
  </r>
  <r>
    <x v="183"/>
    <x v="3"/>
    <x v="1"/>
    <x v="127"/>
    <x v="106"/>
    <n v="67600"/>
    <n v="80400"/>
    <n v="122000"/>
    <n v="166000"/>
  </r>
  <r>
    <x v="184"/>
    <x v="3"/>
    <x v="1"/>
    <x v="41"/>
    <x v="136"/>
    <n v="36800"/>
    <n v="49600"/>
    <n v="97600"/>
    <n v="144000"/>
  </r>
  <r>
    <x v="185"/>
    <x v="2"/>
    <x v="1"/>
    <x v="128"/>
    <x v="137"/>
    <n v="37000"/>
    <n v="51500"/>
    <n v="96400"/>
    <n v="138000"/>
  </r>
  <r>
    <x v="186"/>
    <x v="3"/>
    <x v="1"/>
    <x v="22"/>
    <x v="138"/>
    <n v="42200"/>
    <n v="56600"/>
    <n v="113000"/>
    <n v="156000"/>
  </r>
  <r>
    <x v="187"/>
    <x v="3"/>
    <x v="1"/>
    <x v="16"/>
    <x v="37"/>
    <n v="39500"/>
    <n v="54400"/>
    <n v="97400"/>
    <n v="126000"/>
  </r>
  <r>
    <x v="188"/>
    <x v="2"/>
    <x v="1"/>
    <x v="129"/>
    <x v="139"/>
    <n v="39000"/>
    <n v="52400"/>
    <n v="100000"/>
    <n v="128000"/>
  </r>
  <r>
    <x v="189"/>
    <x v="2"/>
    <x v="1"/>
    <x v="61"/>
    <x v="140"/>
    <n v="41900"/>
    <n v="54600"/>
    <n v="113000"/>
    <n v="143000"/>
  </r>
  <r>
    <x v="190"/>
    <x v="0"/>
    <x v="2"/>
    <x v="52"/>
    <x v="126"/>
    <n v="41700"/>
    <n v="56400"/>
    <n v="114000"/>
    <n v="147000"/>
  </r>
  <r>
    <x v="191"/>
    <x v="2"/>
    <x v="1"/>
    <x v="89"/>
    <x v="74"/>
    <n v="41800"/>
    <n v="59100"/>
    <n v="105000"/>
    <n v="141000"/>
  </r>
  <r>
    <x v="192"/>
    <x v="1"/>
    <x v="1"/>
    <x v="130"/>
    <x v="141"/>
    <n v="43400"/>
    <n v="57500"/>
    <n v="117000"/>
    <n v="155000"/>
  </r>
  <r>
    <x v="193"/>
    <x v="1"/>
    <x v="1"/>
    <x v="104"/>
    <x v="44"/>
    <n v="38200"/>
    <n v="53200"/>
    <n v="99500"/>
    <n v="133000"/>
  </r>
  <r>
    <x v="194"/>
    <x v="1"/>
    <x v="1"/>
    <x v="98"/>
    <x v="142"/>
    <n v="32100"/>
    <n v="46600"/>
    <n v="97100"/>
    <n v="129000"/>
  </r>
  <r>
    <x v="195"/>
    <x v="3"/>
    <x v="1"/>
    <x v="90"/>
    <x v="46"/>
    <n v="43400"/>
    <n v="56400"/>
    <n v="111000"/>
    <n v="157000"/>
  </r>
  <r>
    <x v="196"/>
    <x v="1"/>
    <x v="1"/>
    <x v="19"/>
    <x v="140"/>
    <n v="41200"/>
    <n v="60300"/>
    <n v="114000"/>
    <n v="167000"/>
  </r>
  <r>
    <x v="197"/>
    <x v="2"/>
    <x v="1"/>
    <x v="76"/>
    <x v="143"/>
    <n v="38100"/>
    <n v="56200"/>
    <n v="117000"/>
    <n v="186000"/>
  </r>
  <r>
    <x v="198"/>
    <x v="0"/>
    <x v="3"/>
    <x v="131"/>
    <x v="144"/>
    <n v="55900"/>
    <n v="79200"/>
    <n v="192000"/>
    <n v="282000"/>
  </r>
  <r>
    <x v="199"/>
    <x v="2"/>
    <x v="0"/>
    <x v="68"/>
    <x v="141"/>
    <n v="48900"/>
    <n v="60100"/>
    <n v="104000"/>
    <n v="137000"/>
  </r>
  <r>
    <x v="200"/>
    <x v="0"/>
    <x v="1"/>
    <x v="132"/>
    <x v="60"/>
    <n v="45400"/>
    <n v="60100"/>
    <n v="112000"/>
    <n v="157000"/>
  </r>
  <r>
    <x v="201"/>
    <x v="1"/>
    <x v="0"/>
    <x v="87"/>
    <x v="145"/>
    <n v="44500"/>
    <n v="59400"/>
    <n v="151000"/>
    <n v="211000"/>
  </r>
  <r>
    <x v="202"/>
    <x v="1"/>
    <x v="1"/>
    <x v="133"/>
    <x v="117"/>
    <n v="36300"/>
    <n v="49900"/>
    <n v="98400"/>
    <n v="131000"/>
  </r>
  <r>
    <x v="203"/>
    <x v="1"/>
    <x v="1"/>
    <x v="92"/>
    <x v="38"/>
    <n v="39600"/>
    <n v="51500"/>
    <n v="98100"/>
    <n v="131000"/>
  </r>
  <r>
    <x v="204"/>
    <x v="0"/>
    <x v="1"/>
    <x v="134"/>
    <x v="146"/>
    <n v="40400"/>
    <n v="47900"/>
    <n v="85700"/>
    <n v="117000"/>
  </r>
  <r>
    <x v="205"/>
    <x v="1"/>
    <x v="2"/>
    <x v="118"/>
    <x v="88"/>
    <n v="41900"/>
    <n v="53200"/>
    <n v="106000"/>
    <n v="153000"/>
  </r>
  <r>
    <x v="206"/>
    <x v="1"/>
    <x v="2"/>
    <x v="101"/>
    <x v="147"/>
    <n v="50100"/>
    <n v="67400"/>
    <n v="129000"/>
    <n v="188000"/>
  </r>
  <r>
    <x v="207"/>
    <x v="1"/>
    <x v="1"/>
    <x v="4"/>
    <x v="73"/>
    <n v="46400"/>
    <n v="61200"/>
    <n v="106000"/>
    <n v="138000"/>
  </r>
  <r>
    <x v="208"/>
    <x v="1"/>
    <x v="1"/>
    <x v="75"/>
    <x v="11"/>
    <n v="37700"/>
    <n v="50400"/>
    <n v="99500"/>
    <n v="133000"/>
  </r>
  <r>
    <x v="209"/>
    <x v="1"/>
    <x v="1"/>
    <x v="69"/>
    <x v="148"/>
    <n v="39100"/>
    <n v="49800"/>
    <n v="92700"/>
    <n v="121000"/>
  </r>
  <r>
    <x v="210"/>
    <x v="3"/>
    <x v="1"/>
    <x v="104"/>
    <x v="149"/>
    <n v="40100"/>
    <n v="54100"/>
    <n v="100000"/>
    <n v="133000"/>
  </r>
  <r>
    <x v="211"/>
    <x v="2"/>
    <x v="1"/>
    <x v="4"/>
    <x v="150"/>
    <n v="43000"/>
    <n v="58400"/>
    <n v="116000"/>
    <n v="148000"/>
  </r>
  <r>
    <x v="212"/>
    <x v="0"/>
    <x v="1"/>
    <x v="34"/>
    <x v="108"/>
    <n v="44700"/>
    <n v="58000"/>
    <n v="122000"/>
    <n v="194000"/>
  </r>
  <r>
    <x v="213"/>
    <x v="1"/>
    <x v="1"/>
    <x v="125"/>
    <x v="21"/>
    <n v="52200"/>
    <n v="71800"/>
    <n v="146000"/>
    <n v="215000"/>
  </r>
  <r>
    <x v="214"/>
    <x v="2"/>
    <x v="1"/>
    <x v="135"/>
    <x v="60"/>
    <n v="47000"/>
    <n v="59800"/>
    <n v="115000"/>
    <n v="149000"/>
  </r>
  <r>
    <x v="215"/>
    <x v="3"/>
    <x v="1"/>
    <x v="41"/>
    <x v="151"/>
    <n v="35000"/>
    <n v="47300"/>
    <n v="93100"/>
    <n v="125000"/>
  </r>
  <r>
    <x v="216"/>
    <x v="3"/>
    <x v="1"/>
    <x v="136"/>
    <x v="67"/>
    <n v="35500"/>
    <n v="46800"/>
    <n v="81800"/>
    <n v="102000"/>
  </r>
  <r>
    <x v="217"/>
    <x v="3"/>
    <x v="1"/>
    <x v="76"/>
    <x v="152"/>
    <n v="37500"/>
    <n v="47200"/>
    <n v="93100"/>
    <n v="133000"/>
  </r>
  <r>
    <x v="218"/>
    <x v="3"/>
    <x v="1"/>
    <x v="85"/>
    <x v="58"/>
    <n v="47400"/>
    <n v="62400"/>
    <n v="118000"/>
    <n v="170000"/>
  </r>
  <r>
    <x v="219"/>
    <x v="3"/>
    <x v="1"/>
    <x v="97"/>
    <x v="88"/>
    <n v="40600"/>
    <n v="54000"/>
    <n v="93700"/>
    <n v="123000"/>
  </r>
  <r>
    <x v="220"/>
    <x v="3"/>
    <x v="1"/>
    <x v="137"/>
    <x v="153"/>
    <n v="37700"/>
    <n v="49700"/>
    <n v="90100"/>
    <n v="138000"/>
  </r>
  <r>
    <x v="221"/>
    <x v="3"/>
    <x v="1"/>
    <x v="138"/>
    <x v="14"/>
    <n v="40900"/>
    <n v="53100"/>
    <n v="84900"/>
    <n v="119000"/>
  </r>
  <r>
    <x v="222"/>
    <x v="3"/>
    <x v="1"/>
    <x v="139"/>
    <x v="154"/>
    <n v="48400"/>
    <n v="61200"/>
    <n v="100000"/>
    <n v="139000"/>
  </r>
  <r>
    <x v="223"/>
    <x v="3"/>
    <x v="1"/>
    <x v="12"/>
    <x v="155"/>
    <n v="38400"/>
    <n v="45100"/>
    <n v="95400"/>
    <n v="128000"/>
  </r>
  <r>
    <x v="224"/>
    <x v="3"/>
    <x v="1"/>
    <x v="74"/>
    <x v="156"/>
    <n v="40900"/>
    <n v="50600"/>
    <n v="91600"/>
    <n v="136000"/>
  </r>
  <r>
    <x v="225"/>
    <x v="3"/>
    <x v="1"/>
    <x v="10"/>
    <x v="39"/>
    <n v="38200"/>
    <n v="53500"/>
    <n v="99300"/>
    <n v="150000"/>
  </r>
  <r>
    <x v="226"/>
    <x v="2"/>
    <x v="1"/>
    <x v="53"/>
    <x v="157"/>
    <n v="41500"/>
    <n v="54000"/>
    <n v="105000"/>
    <n v="145000"/>
  </r>
  <r>
    <x v="227"/>
    <x v="0"/>
    <x v="0"/>
    <x v="48"/>
    <x v="104"/>
    <n v="35600"/>
    <n v="54300"/>
    <n v="100000"/>
    <n v="160000"/>
  </r>
  <r>
    <x v="228"/>
    <x v="2"/>
    <x v="1"/>
    <x v="118"/>
    <x v="157"/>
    <n v="41600"/>
    <n v="55400"/>
    <n v="101000"/>
    <n v="132000"/>
  </r>
  <r>
    <x v="229"/>
    <x v="2"/>
    <x v="1"/>
    <x v="46"/>
    <x v="136"/>
    <n v="27000"/>
    <n v="44100"/>
    <n v="84900"/>
    <n v="110000"/>
  </r>
  <r>
    <x v="230"/>
    <x v="0"/>
    <x v="0"/>
    <x v="119"/>
    <x v="145"/>
    <s v="N/A"/>
    <n v="60600"/>
    <n v="123000"/>
    <s v="N/A"/>
  </r>
  <r>
    <x v="231"/>
    <x v="1"/>
    <x v="1"/>
    <x v="40"/>
    <x v="158"/>
    <n v="37400"/>
    <n v="51900"/>
    <n v="100000"/>
    <n v="123000"/>
  </r>
  <r>
    <x v="232"/>
    <x v="1"/>
    <x v="4"/>
    <x v="111"/>
    <x v="159"/>
    <n v="50600"/>
    <n v="71400"/>
    <n v="124000"/>
    <n v="163000"/>
  </r>
  <r>
    <x v="233"/>
    <x v="1"/>
    <x v="0"/>
    <x v="8"/>
    <x v="32"/>
    <s v="N/A"/>
    <n v="82800"/>
    <n v="146000"/>
    <s v="N/A"/>
  </r>
  <r>
    <x v="234"/>
    <x v="2"/>
    <x v="1"/>
    <x v="95"/>
    <x v="4"/>
    <n v="43600"/>
    <n v="59000"/>
    <n v="113000"/>
    <n v="162000"/>
  </r>
  <r>
    <x v="235"/>
    <x v="3"/>
    <x v="1"/>
    <x v="77"/>
    <x v="160"/>
    <n v="40100"/>
    <n v="56200"/>
    <n v="101000"/>
    <n v="139000"/>
  </r>
  <r>
    <x v="236"/>
    <x v="0"/>
    <x v="0"/>
    <x v="77"/>
    <x v="33"/>
    <s v="N/A"/>
    <n v="58600"/>
    <n v="125000"/>
    <s v="N/A"/>
  </r>
  <r>
    <x v="237"/>
    <x v="0"/>
    <x v="4"/>
    <x v="140"/>
    <x v="79"/>
    <n v="55200"/>
    <n v="74000"/>
    <n v="117000"/>
    <n v="153000"/>
  </r>
  <r>
    <x v="238"/>
    <x v="0"/>
    <x v="0"/>
    <x v="61"/>
    <x v="161"/>
    <n v="42000"/>
    <n v="62500"/>
    <n v="126000"/>
    <n v="215000"/>
  </r>
  <r>
    <x v="239"/>
    <x v="1"/>
    <x v="2"/>
    <x v="104"/>
    <x v="162"/>
    <n v="39700"/>
    <n v="55700"/>
    <n v="106000"/>
    <n v="141000"/>
  </r>
  <r>
    <x v="240"/>
    <x v="1"/>
    <x v="1"/>
    <x v="141"/>
    <x v="163"/>
    <n v="39000"/>
    <n v="49500"/>
    <n v="94400"/>
    <n v="133000"/>
  </r>
  <r>
    <x v="241"/>
    <x v="3"/>
    <x v="1"/>
    <x v="97"/>
    <x v="164"/>
    <n v="40100"/>
    <n v="52500"/>
    <n v="103000"/>
    <n v="135000"/>
  </r>
  <r>
    <x v="242"/>
    <x v="2"/>
    <x v="1"/>
    <x v="18"/>
    <x v="165"/>
    <n v="41300"/>
    <n v="56700"/>
    <n v="99200"/>
    <n v="119000"/>
  </r>
  <r>
    <x v="243"/>
    <x v="2"/>
    <x v="0"/>
    <x v="28"/>
    <x v="166"/>
    <s v="N/A"/>
    <n v="64800"/>
    <n v="111000"/>
    <s v="N/A"/>
  </r>
  <r>
    <x v="244"/>
    <x v="0"/>
    <x v="0"/>
    <x v="142"/>
    <x v="167"/>
    <s v="N/A"/>
    <n v="76400"/>
    <n v="143000"/>
    <s v="N/A"/>
  </r>
  <r>
    <x v="245"/>
    <x v="3"/>
    <x v="0"/>
    <x v="103"/>
    <x v="129"/>
    <s v="N/A"/>
    <n v="54100"/>
    <n v="131000"/>
    <s v="N/A"/>
  </r>
  <r>
    <x v="246"/>
    <x v="0"/>
    <x v="4"/>
    <x v="143"/>
    <x v="30"/>
    <n v="80000"/>
    <n v="91200"/>
    <n v="137000"/>
    <n v="180000"/>
  </r>
  <r>
    <x v="247"/>
    <x v="0"/>
    <x v="3"/>
    <x v="144"/>
    <x v="59"/>
    <n v="58000"/>
    <n v="80600"/>
    <n v="198000"/>
    <n v="32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B251" firstHeaderRow="1" firstDataRow="1" firstDataCol="1"/>
  <pivotFields count="9">
    <pivotField axis="axisRow" showAll="0" sortType="descending">
      <items count="2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0"/>
        <item x="153"/>
        <item x="61"/>
        <item x="15"/>
        <item x="18"/>
        <item x="110"/>
        <item x="22"/>
        <item x="20"/>
        <item x="21"/>
        <item x="91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152"/>
        <item x="17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146"/>
        <item x="92"/>
        <item x="93"/>
        <item x="94"/>
        <item x="95"/>
        <item x="96"/>
        <item x="97"/>
        <item x="98"/>
        <item x="99"/>
        <item x="109"/>
        <item x="101"/>
        <item x="102"/>
        <item x="103"/>
        <item x="104"/>
        <item x="105"/>
        <item x="106"/>
        <item x="107"/>
        <item x="108"/>
        <item x="23"/>
        <item x="60"/>
        <item x="149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6"/>
        <item x="137"/>
        <item x="138"/>
        <item x="139"/>
        <item x="140"/>
        <item x="141"/>
        <item x="142"/>
        <item x="143"/>
        <item x="144"/>
        <item x="145"/>
        <item x="148"/>
        <item x="151"/>
        <item x="147"/>
        <item x="100"/>
        <item x="24"/>
        <item x="136"/>
        <item x="111"/>
        <item x="19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4"/>
        <item x="3"/>
        <item x="0"/>
        <item x="1"/>
        <item x="2"/>
        <item t="default"/>
      </items>
    </pivotField>
    <pivotField multipleItemSelectionAllowed="1" showAll="0">
      <items count="6">
        <item h="1" x="4"/>
        <item x="3"/>
        <item h="1" x="0"/>
        <item h="1" x="2"/>
        <item h="1" x="1"/>
        <item t="default"/>
      </items>
    </pivotField>
    <pivotField numFmtId="8" showAll="0">
      <items count="146">
        <item x="70"/>
        <item x="9"/>
        <item x="136"/>
        <item x="66"/>
        <item x="141"/>
        <item x="128"/>
        <item x="98"/>
        <item x="5"/>
        <item x="96"/>
        <item x="67"/>
        <item x="15"/>
        <item x="32"/>
        <item x="44"/>
        <item x="3"/>
        <item x="62"/>
        <item x="6"/>
        <item x="103"/>
        <item x="137"/>
        <item x="134"/>
        <item x="45"/>
        <item x="12"/>
        <item x="133"/>
        <item x="42"/>
        <item x="43"/>
        <item x="1"/>
        <item x="83"/>
        <item x="138"/>
        <item x="10"/>
        <item x="92"/>
        <item x="121"/>
        <item x="105"/>
        <item x="41"/>
        <item x="16"/>
        <item x="89"/>
        <item x="126"/>
        <item x="52"/>
        <item x="94"/>
        <item x="40"/>
        <item x="48"/>
        <item x="76"/>
        <item x="97"/>
        <item x="46"/>
        <item x="69"/>
        <item x="17"/>
        <item x="18"/>
        <item x="77"/>
        <item x="130"/>
        <item x="93"/>
        <item x="104"/>
        <item x="47"/>
        <item x="59"/>
        <item x="75"/>
        <item x="28"/>
        <item x="74"/>
        <item x="118"/>
        <item x="132"/>
        <item x="90"/>
        <item x="107"/>
        <item x="72"/>
        <item x="53"/>
        <item x="19"/>
        <item x="34"/>
        <item x="56"/>
        <item x="20"/>
        <item x="129"/>
        <item x="95"/>
        <item x="4"/>
        <item x="21"/>
        <item x="124"/>
        <item x="22"/>
        <item x="139"/>
        <item x="106"/>
        <item x="119"/>
        <item x="39"/>
        <item x="23"/>
        <item x="58"/>
        <item x="29"/>
        <item x="61"/>
        <item x="68"/>
        <item x="24"/>
        <item x="63"/>
        <item x="122"/>
        <item x="116"/>
        <item x="73"/>
        <item x="7"/>
        <item x="2"/>
        <item x="25"/>
        <item x="65"/>
        <item x="50"/>
        <item x="117"/>
        <item x="11"/>
        <item x="80"/>
        <item x="27"/>
        <item x="87"/>
        <item x="135"/>
        <item x="85"/>
        <item x="49"/>
        <item x="54"/>
        <item x="100"/>
        <item x="101"/>
        <item x="78"/>
        <item x="31"/>
        <item x="86"/>
        <item x="88"/>
        <item x="71"/>
        <item x="102"/>
        <item x="82"/>
        <item x="142"/>
        <item x="108"/>
        <item x="123"/>
        <item x="109"/>
        <item x="110"/>
        <item x="125"/>
        <item x="30"/>
        <item x="120"/>
        <item x="140"/>
        <item x="111"/>
        <item x="8"/>
        <item x="60"/>
        <item x="14"/>
        <item x="0"/>
        <item x="91"/>
        <item x="57"/>
        <item x="13"/>
        <item x="127"/>
        <item x="112"/>
        <item x="38"/>
        <item x="33"/>
        <item x="51"/>
        <item x="144"/>
        <item x="35"/>
        <item x="113"/>
        <item x="37"/>
        <item x="99"/>
        <item x="131"/>
        <item x="143"/>
        <item x="84"/>
        <item x="26"/>
        <item x="36"/>
        <item x="79"/>
        <item x="55"/>
        <item x="81"/>
        <item x="114"/>
        <item x="64"/>
        <item x="115"/>
        <item t="default"/>
      </items>
    </pivotField>
    <pivotField dataField="1" numFmtId="8" showAll="0">
      <items count="169">
        <item x="9"/>
        <item x="64"/>
        <item x="92"/>
        <item x="78"/>
        <item x="5"/>
        <item x="67"/>
        <item x="103"/>
        <item x="56"/>
        <item x="3"/>
        <item x="146"/>
        <item x="36"/>
        <item x="155"/>
        <item x="142"/>
        <item x="6"/>
        <item x="151"/>
        <item x="135"/>
        <item x="97"/>
        <item x="153"/>
        <item x="163"/>
        <item x="136"/>
        <item x="15"/>
        <item x="156"/>
        <item x="158"/>
        <item x="1"/>
        <item x="152"/>
        <item x="10"/>
        <item x="132"/>
        <item x="41"/>
        <item x="107"/>
        <item x="100"/>
        <item x="148"/>
        <item x="35"/>
        <item x="38"/>
        <item x="16"/>
        <item x="14"/>
        <item x="139"/>
        <item x="117"/>
        <item x="137"/>
        <item x="11"/>
        <item x="91"/>
        <item x="37"/>
        <item x="40"/>
        <item x="24"/>
        <item x="51"/>
        <item x="90"/>
        <item x="164"/>
        <item x="44"/>
        <item x="66"/>
        <item x="111"/>
        <item x="88"/>
        <item x="62"/>
        <item x="165"/>
        <item x="39"/>
        <item x="149"/>
        <item x="123"/>
        <item x="160"/>
        <item x="99"/>
        <item x="127"/>
        <item x="45"/>
        <item x="98"/>
        <item x="65"/>
        <item x="130"/>
        <item x="72"/>
        <item x="162"/>
        <item x="129"/>
        <item x="126"/>
        <item x="143"/>
        <item x="154"/>
        <item x="157"/>
        <item x="55"/>
        <item x="29"/>
        <item x="63"/>
        <item x="57"/>
        <item x="70"/>
        <item x="133"/>
        <item x="124"/>
        <item x="104"/>
        <item x="166"/>
        <item x="17"/>
        <item x="46"/>
        <item x="76"/>
        <item x="73"/>
        <item x="138"/>
        <item x="134"/>
        <item x="83"/>
        <item x="20"/>
        <item x="28"/>
        <item x="141"/>
        <item x="74"/>
        <item x="95"/>
        <item x="125"/>
        <item x="75"/>
        <item x="108"/>
        <item x="110"/>
        <item x="140"/>
        <item x="150"/>
        <item x="71"/>
        <item x="33"/>
        <item x="82"/>
        <item x="47"/>
        <item x="89"/>
        <item x="53"/>
        <item x="2"/>
        <item x="96"/>
        <item x="86"/>
        <item x="119"/>
        <item x="121"/>
        <item x="54"/>
        <item x="4"/>
        <item x="19"/>
        <item x="60"/>
        <item x="77"/>
        <item x="25"/>
        <item x="23"/>
        <item x="109"/>
        <item x="93"/>
        <item x="49"/>
        <item x="131"/>
        <item x="43"/>
        <item x="18"/>
        <item x="58"/>
        <item x="122"/>
        <item x="50"/>
        <item x="128"/>
        <item x="34"/>
        <item x="120"/>
        <item x="81"/>
        <item x="84"/>
        <item x="94"/>
        <item x="42"/>
        <item x="102"/>
        <item x="69"/>
        <item x="147"/>
        <item x="68"/>
        <item x="61"/>
        <item x="145"/>
        <item x="87"/>
        <item x="159"/>
        <item x="113"/>
        <item x="106"/>
        <item x="8"/>
        <item x="105"/>
        <item x="7"/>
        <item x="79"/>
        <item x="118"/>
        <item x="52"/>
        <item x="161"/>
        <item x="112"/>
        <item x="85"/>
        <item x="167"/>
        <item x="21"/>
        <item x="32"/>
        <item x="101"/>
        <item x="27"/>
        <item x="0"/>
        <item x="26"/>
        <item x="12"/>
        <item x="13"/>
        <item x="22"/>
        <item x="114"/>
        <item x="30"/>
        <item x="144"/>
        <item x="115"/>
        <item x="116"/>
        <item x="48"/>
        <item x="59"/>
        <item x="80"/>
        <item x="31"/>
        <item t="default"/>
      </items>
    </pivotField>
    <pivotField showAll="0"/>
    <pivotField numFmtId="8" showAll="0"/>
    <pivotField numFmtId="8" showAll="0"/>
    <pivotField showAll="0"/>
  </pivotFields>
  <rowFields count="1">
    <field x="0"/>
  </rowFields>
  <rowItems count="249">
    <i>
      <x v="38"/>
    </i>
    <i>
      <x v="102"/>
    </i>
    <i>
      <x v="247"/>
    </i>
    <i>
      <x v="74"/>
    </i>
    <i>
      <x v="59"/>
    </i>
    <i>
      <x v="16"/>
    </i>
    <i>
      <x v="60"/>
    </i>
    <i>
      <x v="198"/>
    </i>
    <i>
      <x v="246"/>
    </i>
    <i>
      <x v="36"/>
    </i>
    <i>
      <x v="99"/>
    </i>
    <i>
      <x v="147"/>
    </i>
    <i>
      <x v="26"/>
    </i>
    <i>
      <x v="14"/>
    </i>
    <i>
      <x v="37"/>
    </i>
    <i>
      <x v="106"/>
    </i>
    <i>
      <x v="13"/>
    </i>
    <i>
      <x v="30"/>
    </i>
    <i>
      <x v="70"/>
    </i>
    <i>
      <x v="11"/>
    </i>
    <i>
      <x v="35"/>
    </i>
    <i>
      <x/>
    </i>
    <i>
      <x v="31"/>
    </i>
    <i>
      <x v="33"/>
    </i>
    <i>
      <x v="53"/>
    </i>
    <i>
      <x v="130"/>
    </i>
    <i>
      <x v="91"/>
    </i>
    <i>
      <x v="132"/>
    </i>
    <i>
      <x v="233"/>
    </i>
    <i>
      <x v="39"/>
    </i>
    <i>
      <x v="213"/>
    </i>
    <i>
      <x v="25"/>
    </i>
    <i>
      <x v="244"/>
    </i>
    <i>
      <x v="100"/>
    </i>
    <i>
      <x v="151"/>
    </i>
    <i>
      <x v="15"/>
    </i>
    <i>
      <x v="146"/>
    </i>
    <i>
      <x v="148"/>
    </i>
    <i>
      <x v="238"/>
    </i>
    <i>
      <x v="63"/>
    </i>
    <i>
      <x v="155"/>
    </i>
    <i>
      <x v="149"/>
    </i>
    <i>
      <x v="237"/>
    </i>
    <i>
      <x v="7"/>
    </i>
    <i>
      <x v="165"/>
    </i>
    <i>
      <x v="135"/>
    </i>
    <i>
      <x v="8"/>
    </i>
    <i>
      <x v="183"/>
    </i>
    <i>
      <x v="137"/>
    </i>
    <i>
      <x v="111"/>
    </i>
    <i>
      <x v="232"/>
    </i>
    <i>
      <x v="152"/>
    </i>
    <i>
      <x v="172"/>
    </i>
    <i>
      <x v="230"/>
    </i>
    <i>
      <x v="201"/>
    </i>
    <i>
      <x v="76"/>
    </i>
    <i>
      <x v="84"/>
    </i>
    <i>
      <x v="206"/>
    </i>
    <i>
      <x v="85"/>
    </i>
    <i>
      <x v="115"/>
    </i>
    <i>
      <x v="178"/>
    </i>
    <i>
      <x v="131"/>
    </i>
    <i>
      <x v="51"/>
    </i>
    <i>
      <x v="121"/>
    </i>
    <i>
      <x v="108"/>
    </i>
    <i>
      <x v="103"/>
    </i>
    <i>
      <x v="157"/>
    </i>
    <i>
      <x v="41"/>
    </i>
    <i>
      <x v="173"/>
    </i>
    <i>
      <x v="17"/>
    </i>
    <i>
      <x v="159"/>
    </i>
    <i>
      <x v="218"/>
    </i>
    <i>
      <x v="73"/>
    </i>
    <i>
      <x v="21"/>
    </i>
    <i>
      <x v="52"/>
    </i>
    <i>
      <x v="176"/>
    </i>
    <i>
      <x v="110"/>
    </i>
    <i>
      <x v="120"/>
    </i>
    <i>
      <x v="143"/>
    </i>
    <i>
      <x v="160"/>
    </i>
    <i>
      <x v="27"/>
    </i>
    <i>
      <x v="29"/>
    </i>
    <i>
      <x v="55"/>
    </i>
    <i>
      <x v="97"/>
    </i>
    <i>
      <x v="200"/>
    </i>
    <i>
      <x v="75"/>
    </i>
    <i>
      <x v="214"/>
    </i>
    <i>
      <x v="109"/>
    </i>
    <i>
      <x v="112"/>
    </i>
    <i>
      <x v="22"/>
    </i>
    <i>
      <x v="4"/>
    </i>
    <i>
      <x v="234"/>
    </i>
    <i>
      <x v="66"/>
    </i>
    <i>
      <x v="107"/>
    </i>
    <i>
      <x v="158"/>
    </i>
    <i>
      <x v="156"/>
    </i>
    <i>
      <x v="20"/>
    </i>
    <i>
      <x v="179"/>
    </i>
    <i>
      <x v="123"/>
    </i>
    <i>
      <x v="153"/>
    </i>
    <i>
      <x v="2"/>
    </i>
    <i>
      <x v="65"/>
    </i>
    <i>
      <x v="166"/>
    </i>
    <i>
      <x v="114"/>
    </i>
    <i>
      <x v="92"/>
    </i>
    <i>
      <x v="58"/>
    </i>
    <i>
      <x v="104"/>
    </i>
    <i>
      <x v="40"/>
    </i>
    <i>
      <x v="236"/>
    </i>
    <i>
      <x v="95"/>
    </i>
    <i>
      <x v="87"/>
    </i>
    <i>
      <x v="211"/>
    </i>
    <i>
      <x v="189"/>
    </i>
    <i>
      <x v="196"/>
    </i>
    <i>
      <x v="144"/>
    </i>
    <i>
      <x v="212"/>
    </i>
    <i>
      <x v="140"/>
    </i>
    <i>
      <x v="24"/>
    </i>
    <i>
      <x v="163"/>
    </i>
    <i>
      <x v="122"/>
    </i>
    <i>
      <x v="164"/>
    </i>
    <i>
      <x v="90"/>
    </i>
    <i>
      <x v="191"/>
    </i>
    <i>
      <x v="167"/>
    </i>
    <i>
      <x v="199"/>
    </i>
    <i>
      <x v="192"/>
    </i>
    <i>
      <x v="141"/>
    </i>
    <i>
      <x v="32"/>
    </i>
    <i>
      <x v="125"/>
    </i>
    <i>
      <x v="150"/>
    </i>
    <i>
      <x v="105"/>
    </i>
    <i>
      <x v="181"/>
    </i>
    <i>
      <x v="186"/>
    </i>
    <i>
      <x v="207"/>
    </i>
    <i>
      <x v="89"/>
    </i>
    <i>
      <x v="94"/>
    </i>
    <i>
      <x v="195"/>
    </i>
    <i>
      <x v="57"/>
    </i>
    <i>
      <x v="23"/>
    </i>
    <i>
      <x v="243"/>
    </i>
    <i>
      <x v="134"/>
    </i>
    <i>
      <x v="227"/>
    </i>
    <i>
      <x v="162"/>
    </i>
    <i>
      <x v="180"/>
    </i>
    <i>
      <x v="86"/>
    </i>
    <i>
      <x v="71"/>
    </i>
    <i>
      <x v="78"/>
    </i>
    <i>
      <x v="34"/>
    </i>
    <i>
      <x v="68"/>
    </i>
    <i>
      <x v="67"/>
    </i>
    <i>
      <x v="228"/>
    </i>
    <i>
      <x v="226"/>
    </i>
    <i>
      <x v="222"/>
    </i>
    <i>
      <x v="197"/>
    </i>
    <i>
      <x v="190"/>
    </i>
    <i>
      <x v="168"/>
    </i>
    <i>
      <x v="245"/>
    </i>
    <i>
      <x v="174"/>
    </i>
    <i>
      <x v="239"/>
    </i>
    <i>
      <x v="127"/>
    </i>
    <i>
      <x v="88"/>
    </i>
    <i>
      <x v="171"/>
    </i>
    <i>
      <x v="175"/>
    </i>
    <i>
      <x v="81"/>
    </i>
    <i>
      <x v="126"/>
    </i>
    <i>
      <x v="56"/>
    </i>
    <i>
      <x v="169"/>
    </i>
    <i>
      <x v="128"/>
    </i>
    <i>
      <x v="235"/>
    </i>
    <i>
      <x v="161"/>
    </i>
    <i>
      <x v="210"/>
    </i>
    <i>
      <x v="225"/>
    </i>
    <i>
      <x v="48"/>
    </i>
    <i>
      <x v="242"/>
    </i>
    <i>
      <x v="77"/>
    </i>
    <i>
      <x v="113"/>
    </i>
    <i>
      <x v="205"/>
    </i>
    <i>
      <x v="219"/>
    </i>
    <i>
      <x v="145"/>
    </i>
    <i>
      <x v="82"/>
    </i>
    <i>
      <x v="96"/>
    </i>
    <i>
      <x v="54"/>
    </i>
    <i>
      <x v="193"/>
    </i>
    <i>
      <x v="241"/>
    </i>
    <i>
      <x v="116"/>
    </i>
    <i>
      <x v="62"/>
    </i>
    <i>
      <x v="93"/>
    </i>
    <i>
      <x v="64"/>
    </i>
    <i>
      <x v="28"/>
    </i>
    <i>
      <x v="49"/>
    </i>
    <i>
      <x v="142"/>
    </i>
    <i>
      <x v="46"/>
    </i>
    <i>
      <x v="187"/>
    </i>
    <i>
      <x v="72"/>
    </i>
    <i>
      <x v="117"/>
    </i>
    <i>
      <x v="43"/>
    </i>
    <i>
      <x v="170"/>
    </i>
    <i>
      <x v="208"/>
    </i>
    <i>
      <x v="12"/>
    </i>
    <i>
      <x v="19"/>
    </i>
    <i>
      <x v="185"/>
    </i>
    <i>
      <x v="202"/>
    </i>
    <i>
      <x v="154"/>
    </i>
    <i>
      <x v="188"/>
    </i>
    <i>
      <x v="119"/>
    </i>
    <i>
      <x v="221"/>
    </i>
    <i>
      <x v="18"/>
    </i>
    <i>
      <x v="61"/>
    </i>
    <i>
      <x v="203"/>
    </i>
    <i>
      <x v="47"/>
    </i>
    <i>
      <x v="44"/>
    </i>
    <i>
      <x v="101"/>
    </i>
    <i>
      <x v="209"/>
    </i>
    <i>
      <x v="138"/>
    </i>
    <i>
      <x v="129"/>
    </i>
    <i>
      <x v="139"/>
    </i>
    <i>
      <x v="50"/>
    </i>
    <i>
      <x v="177"/>
    </i>
    <i>
      <x v="10"/>
    </i>
    <i>
      <x v="79"/>
    </i>
    <i>
      <x v="217"/>
    </i>
    <i>
      <x v="1"/>
    </i>
    <i>
      <x v="231"/>
    </i>
    <i>
      <x v="224"/>
    </i>
    <i>
      <x v="136"/>
    </i>
    <i>
      <x v="42"/>
    </i>
    <i>
      <x v="184"/>
    </i>
    <i>
      <x v="229"/>
    </i>
    <i>
      <x v="240"/>
    </i>
    <i>
      <x v="220"/>
    </i>
    <i>
      <x v="124"/>
    </i>
    <i>
      <x v="182"/>
    </i>
    <i>
      <x v="215"/>
    </i>
    <i>
      <x v="6"/>
    </i>
    <i>
      <x v="194"/>
    </i>
    <i>
      <x v="223"/>
    </i>
    <i>
      <x v="45"/>
    </i>
    <i>
      <x v="204"/>
    </i>
    <i>
      <x v="3"/>
    </i>
    <i>
      <x v="69"/>
    </i>
    <i>
      <x v="133"/>
    </i>
    <i>
      <x v="216"/>
    </i>
    <i>
      <x v="83"/>
    </i>
    <i>
      <x v="5"/>
    </i>
    <i>
      <x v="98"/>
    </i>
    <i>
      <x v="118"/>
    </i>
    <i>
      <x v="80"/>
    </i>
    <i>
      <x v="9"/>
    </i>
    <i t="grand">
      <x/>
    </i>
  </rowItems>
  <colItems count="1">
    <i/>
  </colItems>
  <dataFields count="1">
    <dataField name="Max of Mid-Career Median Salary" fld="4" subtotal="max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alary" displayName="Salary" ref="A1:I249" totalsRowShown="0">
  <autoFilter ref="A1:I249" xr:uid="{00000000-0009-0000-0100-000002000000}"/>
  <sortState ref="A17:I155">
    <sortCondition ref="D1:D249"/>
  </sortState>
  <tableColumns count="9">
    <tableColumn id="1" xr3:uid="{00000000-0010-0000-0000-000001000000}" name="School Name"/>
    <tableColumn id="2" xr3:uid="{00000000-0010-0000-0000-000002000000}" name="Region"/>
    <tableColumn id="3" xr3:uid="{00000000-0010-0000-0000-000003000000}" name="School Type"/>
    <tableColumn id="4" xr3:uid="{00000000-0010-0000-0000-000004000000}" name="Starting Median Salary"/>
    <tableColumn id="5" xr3:uid="{00000000-0010-0000-0000-000005000000}" name="Mid-Career Median Salary"/>
    <tableColumn id="6" xr3:uid="{00000000-0010-0000-0000-000006000000}" name="Mid-Career 10th Percentile Salary"/>
    <tableColumn id="7" xr3:uid="{00000000-0010-0000-0000-000007000000}" name="Mid-Career 25th Percentile Salary"/>
    <tableColumn id="8" xr3:uid="{00000000-0010-0000-0000-000008000000}" name="Mid-Career 75th Percentile Salary"/>
    <tableColumn id="9" xr3:uid="{00000000-0010-0000-0000-000009000000}" name="Mid-Career 90th Percentile Salary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2"/>
  <sheetViews>
    <sheetView topLeftCell="H7" zoomScale="160" zoomScaleNormal="75" zoomScalePageLayoutView="75" workbookViewId="0">
      <selection activeCell="L14" sqref="L14"/>
    </sheetView>
  </sheetViews>
  <sheetFormatPr baseColWidth="10" defaultColWidth="8.83203125" defaultRowHeight="15"/>
  <cols>
    <col min="1" max="1" width="27.5" style="44" customWidth="1"/>
    <col min="2" max="2" width="4.83203125" style="44" customWidth="1"/>
    <col min="3" max="3" width="7.83203125" style="44" customWidth="1"/>
    <col min="4" max="4" width="6" style="44" customWidth="1"/>
    <col min="5" max="5" width="7.83203125" style="44" customWidth="1"/>
    <col min="6" max="6" width="5.6640625" style="44" customWidth="1"/>
    <col min="7" max="7" width="10.5" style="44" customWidth="1"/>
    <col min="8" max="8" width="11.33203125" style="44" customWidth="1"/>
    <col min="9" max="9" width="3" style="44" customWidth="1"/>
    <col min="10" max="10" width="77.1640625" style="44" customWidth="1"/>
    <col min="11" max="11" width="20.83203125" style="44" customWidth="1"/>
    <col min="12" max="12" width="10.33203125" style="44" bestFit="1" customWidth="1"/>
    <col min="13" max="16384" width="8.83203125" style="44"/>
  </cols>
  <sheetData>
    <row r="1" spans="1:10" ht="17" thickBot="1">
      <c r="A1" s="45" t="s">
        <v>330</v>
      </c>
      <c r="B1" s="46" t="s">
        <v>331</v>
      </c>
      <c r="C1" s="46" t="s">
        <v>332</v>
      </c>
      <c r="D1" s="46" t="s">
        <v>333</v>
      </c>
      <c r="E1" s="46" t="s">
        <v>334</v>
      </c>
      <c r="F1" s="46" t="s">
        <v>335</v>
      </c>
      <c r="G1" s="46" t="s">
        <v>336</v>
      </c>
      <c r="H1" s="47" t="s">
        <v>337</v>
      </c>
      <c r="J1" s="180"/>
    </row>
    <row r="2" spans="1:10" ht="17" thickTop="1">
      <c r="A2" s="49" t="s">
        <v>339</v>
      </c>
      <c r="B2" s="50" t="s">
        <v>340</v>
      </c>
      <c r="C2" s="50" t="s">
        <v>341</v>
      </c>
      <c r="D2" s="50">
        <v>84</v>
      </c>
      <c r="E2" s="50">
        <v>260</v>
      </c>
      <c r="F2" s="50">
        <v>24</v>
      </c>
      <c r="G2" s="50">
        <v>0</v>
      </c>
      <c r="H2" s="51">
        <v>650000</v>
      </c>
      <c r="J2" s="180"/>
    </row>
    <row r="3" spans="1:10" ht="16">
      <c r="A3" s="52" t="s">
        <v>342</v>
      </c>
      <c r="B3" s="53" t="s">
        <v>343</v>
      </c>
      <c r="C3" s="53" t="s">
        <v>344</v>
      </c>
      <c r="D3" s="53">
        <v>72</v>
      </c>
      <c r="E3" s="53">
        <v>161</v>
      </c>
      <c r="F3" s="53">
        <v>32</v>
      </c>
      <c r="G3" s="53">
        <v>8</v>
      </c>
      <c r="H3" s="54">
        <v>2700000</v>
      </c>
      <c r="J3" s="57"/>
    </row>
    <row r="4" spans="1:10" ht="16">
      <c r="A4" s="52" t="s">
        <v>345</v>
      </c>
      <c r="B4" s="53" t="s">
        <v>346</v>
      </c>
      <c r="C4" s="53" t="s">
        <v>347</v>
      </c>
      <c r="D4" s="53">
        <v>81</v>
      </c>
      <c r="E4" s="53">
        <v>220</v>
      </c>
      <c r="F4" s="53">
        <v>21</v>
      </c>
      <c r="G4" s="53">
        <v>2</v>
      </c>
      <c r="H4" s="54">
        <v>4351320</v>
      </c>
      <c r="J4" s="180"/>
    </row>
    <row r="5" spans="1:10" ht="16">
      <c r="A5" s="52" t="s">
        <v>348</v>
      </c>
      <c r="B5" s="53" t="s">
        <v>279</v>
      </c>
      <c r="C5" s="53" t="s">
        <v>349</v>
      </c>
      <c r="D5" s="53">
        <v>82</v>
      </c>
      <c r="E5" s="53">
        <v>237</v>
      </c>
      <c r="F5" s="53">
        <v>25</v>
      </c>
      <c r="G5" s="53">
        <v>2</v>
      </c>
      <c r="H5" s="54">
        <v>2022240</v>
      </c>
      <c r="J5" s="57"/>
    </row>
    <row r="6" spans="1:10" ht="16">
      <c r="A6" s="52" t="s">
        <v>350</v>
      </c>
      <c r="B6" s="53" t="s">
        <v>351</v>
      </c>
      <c r="C6" s="53" t="s">
        <v>341</v>
      </c>
      <c r="D6" s="53">
        <v>82</v>
      </c>
      <c r="E6" s="53">
        <v>245</v>
      </c>
      <c r="F6" s="53">
        <v>30</v>
      </c>
      <c r="G6" s="53">
        <v>9</v>
      </c>
      <c r="H6" s="54">
        <v>26540100</v>
      </c>
      <c r="J6" s="180"/>
    </row>
    <row r="7" spans="1:10" ht="16">
      <c r="A7" s="52" t="s">
        <v>352</v>
      </c>
      <c r="B7" s="53" t="s">
        <v>343</v>
      </c>
      <c r="C7" s="53" t="s">
        <v>341</v>
      </c>
      <c r="D7" s="53">
        <v>82</v>
      </c>
      <c r="E7" s="53">
        <v>289</v>
      </c>
      <c r="F7" s="53">
        <v>32</v>
      </c>
      <c r="G7" s="53">
        <v>12</v>
      </c>
      <c r="H7" s="54">
        <v>10230179</v>
      </c>
      <c r="J7" s="57"/>
    </row>
    <row r="8" spans="1:10" ht="16">
      <c r="A8" s="52" t="s">
        <v>353</v>
      </c>
      <c r="B8" s="53" t="s">
        <v>354</v>
      </c>
      <c r="C8" s="53" t="s">
        <v>347</v>
      </c>
      <c r="D8" s="53">
        <v>81</v>
      </c>
      <c r="E8" s="53">
        <v>220</v>
      </c>
      <c r="F8" s="53">
        <v>26</v>
      </c>
      <c r="G8" s="53">
        <v>6</v>
      </c>
      <c r="H8" s="54">
        <v>7680965</v>
      </c>
      <c r="J8" s="180"/>
    </row>
    <row r="9" spans="1:10" ht="16">
      <c r="A9" s="52" t="s">
        <v>355</v>
      </c>
      <c r="B9" s="53" t="s">
        <v>356</v>
      </c>
      <c r="C9" s="53" t="s">
        <v>347</v>
      </c>
      <c r="D9" s="53">
        <v>78</v>
      </c>
      <c r="E9" s="53">
        <v>220</v>
      </c>
      <c r="F9" s="53">
        <v>34</v>
      </c>
      <c r="G9" s="53">
        <v>7</v>
      </c>
      <c r="H9" s="54">
        <v>1315448</v>
      </c>
      <c r="J9" s="57"/>
    </row>
    <row r="10" spans="1:10">
      <c r="A10" s="52" t="s">
        <v>357</v>
      </c>
      <c r="B10" s="53" t="s">
        <v>358</v>
      </c>
      <c r="C10" s="53" t="s">
        <v>341</v>
      </c>
      <c r="D10" s="53">
        <v>80</v>
      </c>
      <c r="E10" s="53">
        <v>260</v>
      </c>
      <c r="F10" s="53">
        <v>24</v>
      </c>
      <c r="G10" s="53">
        <v>1</v>
      </c>
      <c r="H10" s="54">
        <v>874636</v>
      </c>
    </row>
    <row r="11" spans="1:10">
      <c r="A11" s="52" t="s">
        <v>359</v>
      </c>
      <c r="B11" s="53" t="s">
        <v>360</v>
      </c>
      <c r="C11" s="53" t="s">
        <v>361</v>
      </c>
      <c r="D11" s="53">
        <v>78</v>
      </c>
      <c r="E11" s="53">
        <v>214</v>
      </c>
      <c r="F11" s="53">
        <v>25</v>
      </c>
      <c r="G11" s="53">
        <v>5</v>
      </c>
      <c r="H11" s="54">
        <v>10154495</v>
      </c>
      <c r="J11" s="55"/>
    </row>
    <row r="12" spans="1:10">
      <c r="A12" s="52" t="s">
        <v>362</v>
      </c>
      <c r="B12" s="53" t="s">
        <v>363</v>
      </c>
      <c r="C12" s="53" t="s">
        <v>361</v>
      </c>
      <c r="D12" s="53">
        <v>78</v>
      </c>
      <c r="E12" s="53">
        <v>190</v>
      </c>
      <c r="F12" s="53">
        <v>23</v>
      </c>
      <c r="G12" s="53">
        <v>0</v>
      </c>
      <c r="H12" s="54">
        <v>5994764</v>
      </c>
    </row>
    <row r="13" spans="1:10" ht="16">
      <c r="A13" s="52" t="s">
        <v>364</v>
      </c>
      <c r="B13" s="53" t="s">
        <v>358</v>
      </c>
      <c r="C13" s="53" t="s">
        <v>341</v>
      </c>
      <c r="D13" s="53">
        <v>85</v>
      </c>
      <c r="E13" s="53">
        <v>260</v>
      </c>
      <c r="F13" s="53">
        <v>23</v>
      </c>
      <c r="G13" s="53">
        <v>3</v>
      </c>
      <c r="H13" s="54">
        <v>4823621</v>
      </c>
      <c r="J13" s="180"/>
    </row>
    <row r="14" spans="1:10" ht="16">
      <c r="A14" s="52" t="s">
        <v>366</v>
      </c>
      <c r="B14" s="53" t="s">
        <v>367</v>
      </c>
      <c r="C14" s="53" t="s">
        <v>349</v>
      </c>
      <c r="D14" s="53">
        <v>79</v>
      </c>
      <c r="E14" s="53">
        <v>238</v>
      </c>
      <c r="F14" s="53">
        <v>23</v>
      </c>
      <c r="G14" s="53">
        <v>0</v>
      </c>
      <c r="H14" s="54">
        <v>31969</v>
      </c>
      <c r="J14" s="180"/>
    </row>
    <row r="15" spans="1:10" ht="16">
      <c r="A15" s="52" t="s">
        <v>368</v>
      </c>
      <c r="B15" s="53" t="s">
        <v>369</v>
      </c>
      <c r="C15" s="53" t="s">
        <v>341</v>
      </c>
      <c r="D15" s="53">
        <v>86</v>
      </c>
      <c r="E15" s="53">
        <v>248</v>
      </c>
      <c r="F15" s="53">
        <v>28</v>
      </c>
      <c r="G15" s="53">
        <v>6</v>
      </c>
      <c r="H15" s="54">
        <v>4600000</v>
      </c>
      <c r="J15" s="57"/>
    </row>
    <row r="16" spans="1:10" ht="16">
      <c r="A16" s="52" t="s">
        <v>370</v>
      </c>
      <c r="B16" s="53" t="s">
        <v>354</v>
      </c>
      <c r="C16" s="53" t="s">
        <v>361</v>
      </c>
      <c r="D16" s="53">
        <v>78</v>
      </c>
      <c r="E16" s="53">
        <v>210</v>
      </c>
      <c r="F16" s="53">
        <v>24</v>
      </c>
      <c r="G16" s="53">
        <v>3</v>
      </c>
      <c r="H16" s="54">
        <v>18500000</v>
      </c>
      <c r="J16" s="180"/>
    </row>
    <row r="17" spans="1:12" ht="16">
      <c r="A17" s="52" t="s">
        <v>371</v>
      </c>
      <c r="B17" s="53" t="s">
        <v>351</v>
      </c>
      <c r="C17" s="53" t="s">
        <v>349</v>
      </c>
      <c r="D17" s="53">
        <v>81</v>
      </c>
      <c r="E17" s="53">
        <v>240</v>
      </c>
      <c r="F17" s="53">
        <v>29</v>
      </c>
      <c r="G17" s="53">
        <v>11</v>
      </c>
      <c r="H17" s="56">
        <v>12000000</v>
      </c>
      <c r="J17" s="57"/>
    </row>
    <row r="18" spans="1:12" ht="16">
      <c r="A18" s="52" t="s">
        <v>372</v>
      </c>
      <c r="B18" s="53" t="s">
        <v>373</v>
      </c>
      <c r="C18" s="53" t="s">
        <v>341</v>
      </c>
      <c r="D18" s="53">
        <v>83</v>
      </c>
      <c r="E18" s="53">
        <v>279</v>
      </c>
      <c r="F18" s="53">
        <v>23</v>
      </c>
      <c r="G18" s="53">
        <v>4</v>
      </c>
      <c r="H18" s="54">
        <v>22116750</v>
      </c>
      <c r="J18" s="180"/>
    </row>
    <row r="19" spans="1:12" ht="16">
      <c r="A19" s="52" t="s">
        <v>374</v>
      </c>
      <c r="B19" s="53" t="s">
        <v>375</v>
      </c>
      <c r="C19" s="53" t="s">
        <v>347</v>
      </c>
      <c r="D19" s="53">
        <v>78</v>
      </c>
      <c r="E19" s="53">
        <v>215</v>
      </c>
      <c r="F19" s="53">
        <v>33</v>
      </c>
      <c r="G19" s="53">
        <v>12</v>
      </c>
      <c r="H19" s="54">
        <v>11131368</v>
      </c>
      <c r="J19" s="48" t="s">
        <v>338</v>
      </c>
    </row>
    <row r="20" spans="1:12" ht="16">
      <c r="A20" s="52" t="s">
        <v>376</v>
      </c>
      <c r="B20" s="53" t="s">
        <v>363</v>
      </c>
      <c r="C20" s="53" t="s">
        <v>347</v>
      </c>
      <c r="D20" s="53">
        <v>79</v>
      </c>
      <c r="E20" s="53">
        <v>210</v>
      </c>
      <c r="F20" s="53">
        <v>25</v>
      </c>
      <c r="G20" s="53">
        <v>3</v>
      </c>
      <c r="H20" s="54">
        <v>2183072</v>
      </c>
      <c r="J20" s="48" t="s">
        <v>365</v>
      </c>
    </row>
    <row r="21" spans="1:12" ht="16">
      <c r="A21" s="52" t="s">
        <v>377</v>
      </c>
      <c r="B21" s="53" t="s">
        <v>378</v>
      </c>
      <c r="C21" s="53" t="s">
        <v>344</v>
      </c>
      <c r="D21" s="53">
        <v>78</v>
      </c>
      <c r="E21" s="53">
        <v>213</v>
      </c>
      <c r="F21" s="53">
        <v>22</v>
      </c>
      <c r="G21" s="53">
        <v>0</v>
      </c>
      <c r="H21" s="54">
        <v>945000</v>
      </c>
      <c r="J21" s="57"/>
    </row>
    <row r="22" spans="1:12" ht="16">
      <c r="A22" s="52" t="s">
        <v>379</v>
      </c>
      <c r="B22" s="53" t="s">
        <v>380</v>
      </c>
      <c r="C22" s="53" t="s">
        <v>349</v>
      </c>
      <c r="D22" s="53">
        <v>81</v>
      </c>
      <c r="E22" s="53">
        <v>250</v>
      </c>
      <c r="F22" s="53">
        <v>27</v>
      </c>
      <c r="G22" s="53">
        <v>4</v>
      </c>
      <c r="H22" s="54">
        <v>6088993</v>
      </c>
      <c r="J22" s="57"/>
    </row>
    <row r="23" spans="1:12" ht="16">
      <c r="A23" s="52" t="s">
        <v>381</v>
      </c>
      <c r="B23" s="53" t="s">
        <v>279</v>
      </c>
      <c r="C23" s="53" t="s">
        <v>347</v>
      </c>
      <c r="D23" s="53">
        <v>80</v>
      </c>
      <c r="E23" s="53">
        <v>199</v>
      </c>
      <c r="F23" s="53">
        <v>21</v>
      </c>
      <c r="G23" s="53">
        <v>2</v>
      </c>
      <c r="H23" s="54">
        <v>6006600</v>
      </c>
      <c r="J23" s="57"/>
    </row>
    <row r="24" spans="1:12" ht="16">
      <c r="A24" s="52" t="s">
        <v>382</v>
      </c>
      <c r="B24" s="53" t="s">
        <v>369</v>
      </c>
      <c r="C24" s="53" t="s">
        <v>341</v>
      </c>
      <c r="D24" s="53">
        <v>82</v>
      </c>
      <c r="E24" s="53">
        <v>253</v>
      </c>
      <c r="F24" s="53">
        <v>23</v>
      </c>
      <c r="G24" s="53">
        <v>4</v>
      </c>
      <c r="H24" s="54">
        <v>22116750</v>
      </c>
      <c r="J24" s="181"/>
    </row>
    <row r="25" spans="1:12">
      <c r="A25" s="52" t="s">
        <v>383</v>
      </c>
      <c r="B25" s="53" t="s">
        <v>384</v>
      </c>
      <c r="C25" s="53" t="s">
        <v>361</v>
      </c>
      <c r="D25" s="53">
        <v>77</v>
      </c>
      <c r="E25" s="53">
        <v>210</v>
      </c>
      <c r="F25" s="53">
        <v>31</v>
      </c>
      <c r="G25" s="53">
        <v>8</v>
      </c>
      <c r="H25" s="54">
        <v>3488000</v>
      </c>
    </row>
    <row r="26" spans="1:12" ht="16">
      <c r="A26" s="52" t="s">
        <v>385</v>
      </c>
      <c r="B26" s="53" t="s">
        <v>386</v>
      </c>
      <c r="C26" s="53" t="s">
        <v>349</v>
      </c>
      <c r="D26" s="53">
        <v>80</v>
      </c>
      <c r="E26" s="53">
        <v>240</v>
      </c>
      <c r="F26" s="53">
        <v>31</v>
      </c>
      <c r="G26" s="53">
        <v>8</v>
      </c>
      <c r="H26" s="56">
        <v>8000000</v>
      </c>
      <c r="J26" s="57"/>
      <c r="K26"/>
      <c r="L26"/>
    </row>
    <row r="27" spans="1:12" ht="16">
      <c r="A27" s="52" t="s">
        <v>387</v>
      </c>
      <c r="B27" s="53" t="s">
        <v>380</v>
      </c>
      <c r="C27" s="53" t="s">
        <v>361</v>
      </c>
      <c r="D27" s="53">
        <v>77</v>
      </c>
      <c r="E27" s="53">
        <v>200</v>
      </c>
      <c r="F27" s="53">
        <v>22</v>
      </c>
      <c r="G27" s="53">
        <v>3</v>
      </c>
      <c r="H27" s="54">
        <v>119494</v>
      </c>
      <c r="J27" s="58" t="s">
        <v>853</v>
      </c>
      <c r="K27" s="58" t="s">
        <v>845</v>
      </c>
      <c r="L27" s="58" t="s">
        <v>270</v>
      </c>
    </row>
    <row r="28" spans="1:12" ht="16">
      <c r="A28" s="52" t="s">
        <v>388</v>
      </c>
      <c r="B28" s="53" t="s">
        <v>373</v>
      </c>
      <c r="C28" s="53" t="s">
        <v>341</v>
      </c>
      <c r="D28" s="53">
        <v>82</v>
      </c>
      <c r="E28" s="53">
        <v>260</v>
      </c>
      <c r="F28" s="53">
        <v>30</v>
      </c>
      <c r="G28" s="53">
        <v>4</v>
      </c>
      <c r="H28" s="54">
        <v>6500000</v>
      </c>
      <c r="J28" s="59" t="s">
        <v>389</v>
      </c>
      <c r="K28" s="60"/>
      <c r="L28" s="60">
        <f>INDEX(A1:H442,MATCH(K29,A:A,0),MATCH(K30,1:1,0))</f>
        <v>78</v>
      </c>
    </row>
    <row r="29" spans="1:12" ht="16">
      <c r="A29" s="52" t="s">
        <v>390</v>
      </c>
      <c r="B29" s="53" t="s">
        <v>386</v>
      </c>
      <c r="C29" s="53" t="s">
        <v>361</v>
      </c>
      <c r="D29" s="53">
        <v>77</v>
      </c>
      <c r="E29" s="53">
        <v>210</v>
      </c>
      <c r="F29" s="53">
        <v>31</v>
      </c>
      <c r="G29" s="53">
        <v>9</v>
      </c>
      <c r="H29" s="54">
        <v>12500000</v>
      </c>
      <c r="J29" s="60" t="s">
        <v>391</v>
      </c>
      <c r="K29" s="60" t="s">
        <v>370</v>
      </c>
      <c r="L29" s="60">
        <f>MATCH(K29,A:A,0)</f>
        <v>16</v>
      </c>
    </row>
    <row r="30" spans="1:12" ht="16">
      <c r="A30" s="52" t="s">
        <v>392</v>
      </c>
      <c r="B30" s="53" t="s">
        <v>356</v>
      </c>
      <c r="C30" s="53" t="s">
        <v>361</v>
      </c>
      <c r="D30" s="53">
        <v>76</v>
      </c>
      <c r="E30" s="53">
        <v>200</v>
      </c>
      <c r="F30" s="53">
        <v>24</v>
      </c>
      <c r="G30" s="53">
        <v>4</v>
      </c>
      <c r="H30" s="56">
        <v>11000000</v>
      </c>
      <c r="J30" s="60" t="s">
        <v>393</v>
      </c>
      <c r="K30" s="60" t="s">
        <v>825</v>
      </c>
      <c r="L30" s="60">
        <f>MATCH(K30,1:1,0)</f>
        <v>4</v>
      </c>
    </row>
    <row r="31" spans="1:12" ht="16">
      <c r="A31" s="52" t="s">
        <v>394</v>
      </c>
      <c r="B31" s="53" t="s">
        <v>351</v>
      </c>
      <c r="C31" s="53" t="s">
        <v>361</v>
      </c>
      <c r="D31" s="53">
        <v>74</v>
      </c>
      <c r="E31" s="53">
        <v>180</v>
      </c>
      <c r="F31" s="53">
        <v>26</v>
      </c>
      <c r="G31" s="53">
        <v>6</v>
      </c>
      <c r="H31" s="54">
        <v>8269663</v>
      </c>
      <c r="J31" s="58" t="s">
        <v>852</v>
      </c>
      <c r="K31" s="58" t="s">
        <v>845</v>
      </c>
      <c r="L31" s="58" t="s">
        <v>270</v>
      </c>
    </row>
    <row r="32" spans="1:12" ht="16">
      <c r="A32" s="52" t="s">
        <v>395</v>
      </c>
      <c r="B32" s="53" t="s">
        <v>369</v>
      </c>
      <c r="C32" s="53" t="s">
        <v>347</v>
      </c>
      <c r="D32" s="53">
        <v>79</v>
      </c>
      <c r="E32" s="53">
        <v>197</v>
      </c>
      <c r="F32" s="53">
        <v>24</v>
      </c>
      <c r="G32" s="53">
        <v>1</v>
      </c>
      <c r="H32" s="54">
        <v>20580</v>
      </c>
      <c r="J32" s="61" t="s">
        <v>396</v>
      </c>
      <c r="K32" s="62"/>
      <c r="L32" s="62">
        <f>INDEX(A1:H442,6,8)</f>
        <v>26540100</v>
      </c>
    </row>
    <row r="33" spans="1:12" ht="16">
      <c r="A33" s="52" t="s">
        <v>397</v>
      </c>
      <c r="B33" s="53" t="s">
        <v>386</v>
      </c>
      <c r="C33" s="53" t="s">
        <v>361</v>
      </c>
      <c r="D33" s="53">
        <v>77</v>
      </c>
      <c r="E33" s="53">
        <v>195</v>
      </c>
      <c r="F33" s="53">
        <v>23</v>
      </c>
      <c r="G33" s="53">
        <v>3</v>
      </c>
      <c r="H33" s="54">
        <v>4008882</v>
      </c>
      <c r="J33" s="62" t="s">
        <v>391</v>
      </c>
      <c r="K33" s="62" t="s">
        <v>350</v>
      </c>
      <c r="L33" s="62">
        <f>MATCH(K33,A:A,0)</f>
        <v>6</v>
      </c>
    </row>
    <row r="34" spans="1:12" ht="16">
      <c r="A34" s="52" t="s">
        <v>398</v>
      </c>
      <c r="B34" s="53" t="s">
        <v>373</v>
      </c>
      <c r="C34" s="53" t="s">
        <v>344</v>
      </c>
      <c r="D34" s="53">
        <v>75</v>
      </c>
      <c r="E34" s="53">
        <v>205</v>
      </c>
      <c r="F34" s="53">
        <v>34</v>
      </c>
      <c r="G34" s="53">
        <v>12</v>
      </c>
      <c r="H34" s="54">
        <v>1551659</v>
      </c>
      <c r="J34" s="62" t="s">
        <v>393</v>
      </c>
      <c r="K34" s="62" t="s">
        <v>829</v>
      </c>
      <c r="L34" s="62">
        <f>MATCH(K34,1:1,0)</f>
        <v>8</v>
      </c>
    </row>
    <row r="35" spans="1:12" ht="16">
      <c r="A35" s="52" t="s">
        <v>399</v>
      </c>
      <c r="B35" s="53" t="s">
        <v>346</v>
      </c>
      <c r="C35" s="53" t="s">
        <v>341</v>
      </c>
      <c r="D35" s="53">
        <v>81</v>
      </c>
      <c r="E35" s="53">
        <v>255</v>
      </c>
      <c r="F35" s="53">
        <v>24</v>
      </c>
      <c r="G35" s="53">
        <v>5</v>
      </c>
      <c r="H35" s="56">
        <v>17000000</v>
      </c>
      <c r="J35" s="58" t="s">
        <v>851</v>
      </c>
      <c r="K35" s="58" t="s">
        <v>845</v>
      </c>
      <c r="L35" s="58" t="s">
        <v>270</v>
      </c>
    </row>
    <row r="36" spans="1:12" ht="16">
      <c r="A36" s="52" t="s">
        <v>400</v>
      </c>
      <c r="B36" s="53" t="s">
        <v>356</v>
      </c>
      <c r="C36" s="53" t="s">
        <v>349</v>
      </c>
      <c r="D36" s="53">
        <v>82</v>
      </c>
      <c r="E36" s="53">
        <v>251</v>
      </c>
      <c r="F36" s="53">
        <v>27</v>
      </c>
      <c r="G36" s="53">
        <v>6</v>
      </c>
      <c r="H36" s="54">
        <v>20140838</v>
      </c>
      <c r="J36" s="59" t="s">
        <v>401</v>
      </c>
      <c r="K36" s="60"/>
      <c r="L36" s="62" t="str">
        <f>INDEX(A1:H442,13,2)</f>
        <v>PHO</v>
      </c>
    </row>
    <row r="37" spans="1:12" ht="16">
      <c r="A37" s="52" t="s">
        <v>402</v>
      </c>
      <c r="B37" s="53" t="s">
        <v>373</v>
      </c>
      <c r="C37" s="53" t="s">
        <v>341</v>
      </c>
      <c r="D37" s="53">
        <v>87</v>
      </c>
      <c r="E37" s="53">
        <v>290</v>
      </c>
      <c r="F37" s="53">
        <v>28</v>
      </c>
      <c r="G37" s="53">
        <v>1</v>
      </c>
      <c r="H37" s="56">
        <v>7000000</v>
      </c>
      <c r="J37" s="60" t="s">
        <v>391</v>
      </c>
      <c r="K37" s="60" t="s">
        <v>364</v>
      </c>
      <c r="L37" s="62">
        <f>MATCH(K37,A:A,0)</f>
        <v>13</v>
      </c>
    </row>
    <row r="38" spans="1:12" ht="16">
      <c r="A38" s="52" t="s">
        <v>403</v>
      </c>
      <c r="B38" s="53" t="s">
        <v>404</v>
      </c>
      <c r="C38" s="53" t="s">
        <v>344</v>
      </c>
      <c r="D38" s="53">
        <v>74</v>
      </c>
      <c r="E38" s="53">
        <v>175</v>
      </c>
      <c r="F38" s="53">
        <v>32</v>
      </c>
      <c r="G38" s="53">
        <v>2</v>
      </c>
      <c r="H38" s="54">
        <v>680534</v>
      </c>
      <c r="J38" s="60" t="s">
        <v>393</v>
      </c>
      <c r="K38" s="60" t="s">
        <v>823</v>
      </c>
      <c r="L38" s="60">
        <f>MATCH(K38,1:1,0)</f>
        <v>2</v>
      </c>
    </row>
    <row r="39" spans="1:12" ht="16">
      <c r="A39" s="52" t="s">
        <v>405</v>
      </c>
      <c r="B39" s="53" t="s">
        <v>384</v>
      </c>
      <c r="C39" s="53" t="s">
        <v>349</v>
      </c>
      <c r="D39" s="53">
        <v>83</v>
      </c>
      <c r="E39" s="53">
        <v>230</v>
      </c>
      <c r="F39" s="53">
        <v>21</v>
      </c>
      <c r="G39" s="53">
        <v>1</v>
      </c>
      <c r="H39" s="54">
        <v>1453680</v>
      </c>
      <c r="J39" s="58" t="s">
        <v>329</v>
      </c>
      <c r="K39" s="58" t="s">
        <v>845</v>
      </c>
      <c r="L39" s="58" t="s">
        <v>270</v>
      </c>
    </row>
    <row r="40" spans="1:12" ht="16">
      <c r="A40" s="52" t="s">
        <v>406</v>
      </c>
      <c r="B40" s="53" t="s">
        <v>407</v>
      </c>
      <c r="C40" s="53" t="s">
        <v>347</v>
      </c>
      <c r="D40" s="53">
        <v>80</v>
      </c>
      <c r="E40" s="53">
        <v>216</v>
      </c>
      <c r="F40" s="53">
        <v>27</v>
      </c>
      <c r="G40" s="53">
        <v>2</v>
      </c>
      <c r="H40" s="54">
        <v>3730653</v>
      </c>
      <c r="J40" s="61" t="s">
        <v>408</v>
      </c>
      <c r="K40" s="62"/>
      <c r="L40" s="62">
        <f>INDEX(A1:H442,19,7)</f>
        <v>12</v>
      </c>
    </row>
    <row r="41" spans="1:12" ht="16">
      <c r="A41" s="52" t="s">
        <v>409</v>
      </c>
      <c r="B41" s="53" t="s">
        <v>360</v>
      </c>
      <c r="C41" s="53" t="s">
        <v>349</v>
      </c>
      <c r="D41" s="53">
        <v>80</v>
      </c>
      <c r="E41" s="53">
        <v>250</v>
      </c>
      <c r="F41" s="53">
        <v>34</v>
      </c>
      <c r="G41" s="53">
        <v>13</v>
      </c>
      <c r="H41" s="56">
        <v>7000000</v>
      </c>
      <c r="J41" s="62" t="s">
        <v>391</v>
      </c>
      <c r="K41" s="62" t="s">
        <v>374</v>
      </c>
      <c r="L41" s="62">
        <f>MATCH(K41,A:A,0)</f>
        <v>19</v>
      </c>
    </row>
    <row r="42" spans="1:12" ht="16">
      <c r="A42" s="52" t="s">
        <v>410</v>
      </c>
      <c r="B42" s="53" t="s">
        <v>407</v>
      </c>
      <c r="C42" s="53" t="s">
        <v>361</v>
      </c>
      <c r="D42" s="53">
        <v>77</v>
      </c>
      <c r="E42" s="53">
        <v>207</v>
      </c>
      <c r="F42" s="53">
        <v>23</v>
      </c>
      <c r="G42" s="53">
        <v>4</v>
      </c>
      <c r="H42" s="54">
        <v>22116750</v>
      </c>
      <c r="J42" s="62" t="s">
        <v>393</v>
      </c>
      <c r="K42" s="62" t="s">
        <v>828</v>
      </c>
      <c r="L42" s="62">
        <f>MATCH(K42,1:1,0)</f>
        <v>7</v>
      </c>
    </row>
    <row r="43" spans="1:12">
      <c r="A43" s="52" t="s">
        <v>411</v>
      </c>
      <c r="B43" s="53" t="s">
        <v>378</v>
      </c>
      <c r="C43" s="53" t="s">
        <v>349</v>
      </c>
      <c r="D43" s="53">
        <v>82</v>
      </c>
      <c r="E43" s="53">
        <v>210</v>
      </c>
      <c r="F43" s="53">
        <v>29</v>
      </c>
      <c r="G43" s="53">
        <v>8</v>
      </c>
      <c r="H43" s="54">
        <v>5700000</v>
      </c>
    </row>
    <row r="44" spans="1:12">
      <c r="A44" s="52" t="s">
        <v>412</v>
      </c>
      <c r="B44" s="53" t="s">
        <v>356</v>
      </c>
      <c r="C44" s="53" t="s">
        <v>349</v>
      </c>
      <c r="D44" s="53">
        <v>80</v>
      </c>
      <c r="E44" s="53">
        <v>250</v>
      </c>
      <c r="F44" s="53">
        <v>31</v>
      </c>
      <c r="G44" s="53">
        <v>11</v>
      </c>
      <c r="H44" s="54">
        <v>1551659</v>
      </c>
      <c r="J44" s="55"/>
    </row>
    <row r="45" spans="1:12">
      <c r="A45" s="52" t="s">
        <v>413</v>
      </c>
      <c r="B45" s="53" t="s">
        <v>414</v>
      </c>
      <c r="C45" s="53" t="s">
        <v>347</v>
      </c>
      <c r="D45" s="53">
        <v>81</v>
      </c>
      <c r="E45" s="53">
        <v>190</v>
      </c>
      <c r="F45" s="53">
        <v>19</v>
      </c>
      <c r="G45" s="53">
        <v>0</v>
      </c>
      <c r="H45" s="54">
        <v>5281680</v>
      </c>
      <c r="J45" s="55"/>
    </row>
    <row r="46" spans="1:12">
      <c r="A46" s="52" t="s">
        <v>415</v>
      </c>
      <c r="B46" s="53" t="s">
        <v>407</v>
      </c>
      <c r="C46" s="53" t="s">
        <v>344</v>
      </c>
      <c r="D46" s="53">
        <v>73</v>
      </c>
      <c r="E46" s="53">
        <v>170</v>
      </c>
      <c r="F46" s="53">
        <v>27</v>
      </c>
      <c r="G46" s="53">
        <v>7</v>
      </c>
      <c r="H46" s="54">
        <v>1200000</v>
      </c>
    </row>
    <row r="47" spans="1:12">
      <c r="A47" s="52" t="s">
        <v>416</v>
      </c>
      <c r="B47" s="53" t="s">
        <v>358</v>
      </c>
      <c r="C47" s="53" t="s">
        <v>361</v>
      </c>
      <c r="D47" s="53">
        <v>75</v>
      </c>
      <c r="E47" s="53">
        <v>189</v>
      </c>
      <c r="F47" s="53">
        <v>25</v>
      </c>
      <c r="G47" s="53">
        <v>5</v>
      </c>
      <c r="H47" s="54">
        <v>12606250</v>
      </c>
    </row>
    <row r="48" spans="1:12">
      <c r="A48" s="52" t="s">
        <v>417</v>
      </c>
      <c r="B48" s="53" t="s">
        <v>279</v>
      </c>
      <c r="C48" s="53" t="s">
        <v>361</v>
      </c>
      <c r="D48" s="53">
        <v>78</v>
      </c>
      <c r="E48" s="53">
        <v>220</v>
      </c>
      <c r="F48" s="53">
        <v>31</v>
      </c>
      <c r="G48" s="53">
        <v>8</v>
      </c>
      <c r="H48" s="54">
        <v>3500000</v>
      </c>
    </row>
    <row r="49" spans="1:10">
      <c r="A49" s="52" t="s">
        <v>418</v>
      </c>
      <c r="B49" s="53" t="s">
        <v>419</v>
      </c>
      <c r="C49" s="53" t="s">
        <v>344</v>
      </c>
      <c r="D49" s="53">
        <v>73</v>
      </c>
      <c r="E49" s="53">
        <v>173</v>
      </c>
      <c r="F49" s="53">
        <v>31</v>
      </c>
      <c r="G49" s="53">
        <v>4</v>
      </c>
      <c r="H49" s="54">
        <v>1050961</v>
      </c>
    </row>
    <row r="50" spans="1:10">
      <c r="A50" s="52" t="s">
        <v>420</v>
      </c>
      <c r="B50" s="53" t="s">
        <v>419</v>
      </c>
      <c r="C50" s="53" t="s">
        <v>344</v>
      </c>
      <c r="D50" s="53">
        <v>74</v>
      </c>
      <c r="E50" s="53">
        <v>165</v>
      </c>
      <c r="F50" s="53">
        <v>24</v>
      </c>
      <c r="G50" s="53">
        <v>1</v>
      </c>
      <c r="H50" s="54">
        <v>102898</v>
      </c>
    </row>
    <row r="51" spans="1:10">
      <c r="A51" s="52" t="s">
        <v>421</v>
      </c>
      <c r="B51" s="53" t="s">
        <v>356</v>
      </c>
      <c r="C51" s="53" t="s">
        <v>349</v>
      </c>
      <c r="D51" s="53">
        <v>82</v>
      </c>
      <c r="E51" s="53">
        <v>230</v>
      </c>
      <c r="F51" s="53">
        <v>22</v>
      </c>
      <c r="G51" s="53">
        <v>0</v>
      </c>
      <c r="H51" s="54">
        <v>1273920</v>
      </c>
    </row>
    <row r="52" spans="1:10">
      <c r="A52" s="52" t="s">
        <v>422</v>
      </c>
      <c r="B52" s="53" t="s">
        <v>380</v>
      </c>
      <c r="C52" s="53" t="s">
        <v>341</v>
      </c>
      <c r="D52" s="53">
        <v>84</v>
      </c>
      <c r="E52" s="53">
        <v>275</v>
      </c>
      <c r="F52" s="53">
        <v>28</v>
      </c>
      <c r="G52" s="53">
        <v>8</v>
      </c>
      <c r="H52" s="54">
        <v>21165675</v>
      </c>
      <c r="J52" s="43"/>
    </row>
    <row r="53" spans="1:10">
      <c r="A53" s="52" t="s">
        <v>423</v>
      </c>
      <c r="B53" s="53" t="s">
        <v>424</v>
      </c>
      <c r="C53" s="53" t="s">
        <v>347</v>
      </c>
      <c r="D53" s="53">
        <v>81</v>
      </c>
      <c r="E53" s="53">
        <v>218</v>
      </c>
      <c r="F53" s="53">
        <v>21</v>
      </c>
      <c r="G53" s="53">
        <v>2</v>
      </c>
      <c r="H53" s="54">
        <v>1589640</v>
      </c>
      <c r="J53" s="43"/>
    </row>
    <row r="54" spans="1:10">
      <c r="A54" s="52" t="s">
        <v>425</v>
      </c>
      <c r="B54" s="53" t="s">
        <v>426</v>
      </c>
      <c r="C54" s="53" t="s">
        <v>361</v>
      </c>
      <c r="D54" s="53">
        <v>75</v>
      </c>
      <c r="E54" s="53">
        <v>190</v>
      </c>
      <c r="F54" s="53">
        <v>23</v>
      </c>
      <c r="G54" s="53">
        <v>0</v>
      </c>
      <c r="H54" s="54">
        <v>543471</v>
      </c>
      <c r="J54" s="63"/>
    </row>
    <row r="55" spans="1:10" ht="16">
      <c r="A55" s="52" t="s">
        <v>427</v>
      </c>
      <c r="B55" s="53" t="s">
        <v>386</v>
      </c>
      <c r="C55" s="53" t="s">
        <v>361</v>
      </c>
      <c r="D55" s="53">
        <v>76</v>
      </c>
      <c r="E55" s="53">
        <v>214</v>
      </c>
      <c r="F55" s="53">
        <v>23</v>
      </c>
      <c r="G55" s="53">
        <v>0</v>
      </c>
      <c r="H55" s="54">
        <v>3517200</v>
      </c>
      <c r="J55" s="64"/>
    </row>
    <row r="56" spans="1:10">
      <c r="A56" s="52" t="s">
        <v>428</v>
      </c>
      <c r="B56" s="53" t="s">
        <v>354</v>
      </c>
      <c r="C56" s="53" t="s">
        <v>361</v>
      </c>
      <c r="D56" s="53">
        <v>76</v>
      </c>
      <c r="E56" s="53">
        <v>200</v>
      </c>
      <c r="F56" s="53">
        <v>25</v>
      </c>
      <c r="G56" s="53">
        <v>3</v>
      </c>
      <c r="H56" s="54">
        <v>3219579</v>
      </c>
    </row>
    <row r="57" spans="1:10">
      <c r="A57" s="52" t="s">
        <v>429</v>
      </c>
      <c r="B57" s="53" t="s">
        <v>343</v>
      </c>
      <c r="C57" s="53" t="s">
        <v>347</v>
      </c>
      <c r="D57" s="53">
        <v>78</v>
      </c>
      <c r="E57" s="53">
        <v>225</v>
      </c>
      <c r="F57" s="53">
        <v>29</v>
      </c>
      <c r="G57" s="53">
        <v>11</v>
      </c>
      <c r="H57" s="54">
        <v>4583450</v>
      </c>
    </row>
    <row r="58" spans="1:10">
      <c r="A58" s="52" t="s">
        <v>430</v>
      </c>
      <c r="B58" s="53" t="s">
        <v>346</v>
      </c>
      <c r="C58" s="53" t="s">
        <v>344</v>
      </c>
      <c r="D58" s="53">
        <v>74</v>
      </c>
      <c r="E58" s="53">
        <v>175</v>
      </c>
      <c r="F58" s="53">
        <v>32</v>
      </c>
      <c r="G58" s="53">
        <v>9</v>
      </c>
      <c r="H58" s="56">
        <v>5000000</v>
      </c>
    </row>
    <row r="59" spans="1:10">
      <c r="A59" s="52" t="s">
        <v>431</v>
      </c>
      <c r="B59" s="53" t="s">
        <v>384</v>
      </c>
      <c r="C59" s="53" t="s">
        <v>344</v>
      </c>
      <c r="D59" s="53">
        <v>75</v>
      </c>
      <c r="E59" s="53">
        <v>185</v>
      </c>
      <c r="F59" s="53">
        <v>22</v>
      </c>
      <c r="G59" s="53">
        <v>1</v>
      </c>
      <c r="H59" s="54">
        <v>2112480</v>
      </c>
    </row>
    <row r="60" spans="1:10">
      <c r="A60" s="52" t="s">
        <v>432</v>
      </c>
      <c r="B60" s="53" t="s">
        <v>380</v>
      </c>
      <c r="C60" s="53" t="s">
        <v>347</v>
      </c>
      <c r="D60" s="53">
        <v>79</v>
      </c>
      <c r="E60" s="53">
        <v>203</v>
      </c>
      <c r="F60" s="53">
        <v>22</v>
      </c>
      <c r="G60" s="53">
        <v>0</v>
      </c>
      <c r="H60" s="54">
        <v>1562280</v>
      </c>
    </row>
    <row r="61" spans="1:10">
      <c r="A61" s="52" t="s">
        <v>433</v>
      </c>
      <c r="B61" s="53" t="s">
        <v>434</v>
      </c>
      <c r="C61" s="53" t="s">
        <v>347</v>
      </c>
      <c r="D61" s="53">
        <v>80</v>
      </c>
      <c r="E61" s="53">
        <v>240</v>
      </c>
      <c r="F61" s="53">
        <v>32</v>
      </c>
      <c r="G61" s="53">
        <v>13</v>
      </c>
      <c r="H61" s="54">
        <v>24559380</v>
      </c>
    </row>
    <row r="62" spans="1:10">
      <c r="A62" s="52" t="s">
        <v>435</v>
      </c>
      <c r="B62" s="53" t="s">
        <v>378</v>
      </c>
      <c r="C62" s="53" t="s">
        <v>347</v>
      </c>
      <c r="D62" s="53">
        <v>82</v>
      </c>
      <c r="E62" s="53">
        <v>230</v>
      </c>
      <c r="F62" s="53">
        <v>28</v>
      </c>
      <c r="G62" s="53">
        <v>5</v>
      </c>
      <c r="H62" s="54">
        <v>22116750</v>
      </c>
    </row>
    <row r="63" spans="1:10">
      <c r="A63" s="52" t="s">
        <v>436</v>
      </c>
      <c r="B63" s="53" t="s">
        <v>437</v>
      </c>
      <c r="C63" s="53" t="s">
        <v>341</v>
      </c>
      <c r="D63" s="53">
        <v>83</v>
      </c>
      <c r="E63" s="53">
        <v>255</v>
      </c>
      <c r="F63" s="53">
        <v>33</v>
      </c>
      <c r="G63" s="53">
        <v>10</v>
      </c>
      <c r="H63" s="54">
        <v>7806971</v>
      </c>
    </row>
    <row r="64" spans="1:10">
      <c r="A64" s="52" t="s">
        <v>438</v>
      </c>
      <c r="B64" s="53" t="s">
        <v>434</v>
      </c>
      <c r="C64" s="53" t="s">
        <v>344</v>
      </c>
      <c r="D64" s="53">
        <v>74</v>
      </c>
      <c r="E64" s="53">
        <v>185</v>
      </c>
      <c r="F64" s="53">
        <v>23</v>
      </c>
      <c r="G64" s="53">
        <v>0</v>
      </c>
      <c r="H64" s="54">
        <v>143860</v>
      </c>
    </row>
    <row r="65" spans="1:8">
      <c r="A65" s="52" t="s">
        <v>439</v>
      </c>
      <c r="B65" s="53" t="s">
        <v>369</v>
      </c>
      <c r="C65" s="53" t="s">
        <v>349</v>
      </c>
      <c r="D65" s="53">
        <v>81</v>
      </c>
      <c r="E65" s="53">
        <v>220</v>
      </c>
      <c r="F65" s="53">
        <v>20</v>
      </c>
      <c r="G65" s="53">
        <v>0</v>
      </c>
      <c r="H65" s="54">
        <v>543471</v>
      </c>
    </row>
    <row r="66" spans="1:8">
      <c r="A66" s="52" t="s">
        <v>440</v>
      </c>
      <c r="B66" s="53" t="s">
        <v>404</v>
      </c>
      <c r="C66" s="53" t="s">
        <v>341</v>
      </c>
      <c r="D66" s="53">
        <v>82</v>
      </c>
      <c r="E66" s="53">
        <v>245</v>
      </c>
      <c r="F66" s="53">
        <v>20</v>
      </c>
      <c r="G66" s="53">
        <v>0</v>
      </c>
      <c r="H66" s="54">
        <v>543471</v>
      </c>
    </row>
    <row r="67" spans="1:8">
      <c r="A67" s="52" t="s">
        <v>441</v>
      </c>
      <c r="B67" s="53" t="s">
        <v>407</v>
      </c>
      <c r="C67" s="53" t="s">
        <v>349</v>
      </c>
      <c r="D67" s="53">
        <v>83</v>
      </c>
      <c r="E67" s="53">
        <v>200</v>
      </c>
      <c r="F67" s="53">
        <v>21</v>
      </c>
      <c r="G67" s="53">
        <v>1</v>
      </c>
      <c r="H67" s="54">
        <v>1191480</v>
      </c>
    </row>
    <row r="68" spans="1:8">
      <c r="A68" s="52" t="s">
        <v>442</v>
      </c>
      <c r="B68" s="53" t="s">
        <v>356</v>
      </c>
      <c r="C68" s="53" t="s">
        <v>344</v>
      </c>
      <c r="D68" s="53">
        <v>72</v>
      </c>
      <c r="E68" s="53">
        <v>175</v>
      </c>
      <c r="F68" s="53">
        <v>31</v>
      </c>
      <c r="G68" s="53">
        <v>11</v>
      </c>
      <c r="H68" s="54">
        <v>22868828</v>
      </c>
    </row>
    <row r="69" spans="1:8">
      <c r="A69" s="52" t="s">
        <v>443</v>
      </c>
      <c r="B69" s="53" t="s">
        <v>419</v>
      </c>
      <c r="C69" s="53" t="s">
        <v>349</v>
      </c>
      <c r="D69" s="53">
        <v>83</v>
      </c>
      <c r="E69" s="53">
        <v>220</v>
      </c>
      <c r="F69" s="53">
        <v>21</v>
      </c>
      <c r="G69" s="53">
        <v>1</v>
      </c>
      <c r="H69" s="54">
        <v>874636</v>
      </c>
    </row>
    <row r="70" spans="1:8">
      <c r="A70" s="52" t="s">
        <v>444</v>
      </c>
      <c r="B70" s="53" t="s">
        <v>404</v>
      </c>
      <c r="C70" s="53" t="s">
        <v>341</v>
      </c>
      <c r="D70" s="53">
        <v>82</v>
      </c>
      <c r="E70" s="53">
        <v>240</v>
      </c>
      <c r="F70" s="53">
        <v>22</v>
      </c>
      <c r="G70" s="53">
        <v>2</v>
      </c>
      <c r="H70" s="54">
        <v>1296240</v>
      </c>
    </row>
    <row r="71" spans="1:8">
      <c r="A71" s="52" t="s">
        <v>445</v>
      </c>
      <c r="B71" s="53" t="s">
        <v>419</v>
      </c>
      <c r="C71" s="53" t="s">
        <v>349</v>
      </c>
      <c r="D71" s="53">
        <v>84</v>
      </c>
      <c r="E71" s="53">
        <v>240</v>
      </c>
      <c r="F71" s="53">
        <v>24</v>
      </c>
      <c r="G71" s="53">
        <v>3</v>
      </c>
      <c r="H71" s="54">
        <v>5318313</v>
      </c>
    </row>
    <row r="72" spans="1:8">
      <c r="A72" s="52" t="s">
        <v>446</v>
      </c>
      <c r="B72" s="53" t="s">
        <v>279</v>
      </c>
      <c r="C72" s="53" t="s">
        <v>341</v>
      </c>
      <c r="D72" s="53">
        <v>83</v>
      </c>
      <c r="E72" s="53">
        <v>250</v>
      </c>
      <c r="F72" s="53">
        <v>28</v>
      </c>
      <c r="G72" s="53">
        <v>6</v>
      </c>
      <c r="H72" s="54">
        <v>7643979</v>
      </c>
    </row>
    <row r="73" spans="1:8">
      <c r="A73" s="52" t="s">
        <v>447</v>
      </c>
      <c r="B73" s="53" t="s">
        <v>414</v>
      </c>
      <c r="C73" s="53" t="s">
        <v>347</v>
      </c>
      <c r="D73" s="53">
        <v>81</v>
      </c>
      <c r="E73" s="53">
        <v>186</v>
      </c>
      <c r="F73" s="53">
        <v>30</v>
      </c>
      <c r="G73" s="53">
        <v>9</v>
      </c>
      <c r="H73" s="54">
        <v>7600000</v>
      </c>
    </row>
    <row r="74" spans="1:8">
      <c r="A74" s="52" t="s">
        <v>448</v>
      </c>
      <c r="B74" s="53" t="s">
        <v>424</v>
      </c>
      <c r="C74" s="53" t="s">
        <v>361</v>
      </c>
      <c r="D74" s="53">
        <v>75</v>
      </c>
      <c r="E74" s="53">
        <v>193</v>
      </c>
      <c r="F74" s="53">
        <v>25</v>
      </c>
      <c r="G74" s="53">
        <v>5</v>
      </c>
      <c r="H74" s="54">
        <v>7330000</v>
      </c>
    </row>
    <row r="75" spans="1:8">
      <c r="A75" s="52" t="s">
        <v>449</v>
      </c>
      <c r="B75" s="53" t="s">
        <v>434</v>
      </c>
      <c r="C75" s="53" t="s">
        <v>361</v>
      </c>
      <c r="D75" s="53">
        <v>77</v>
      </c>
      <c r="E75" s="53">
        <v>200</v>
      </c>
      <c r="F75" s="53">
        <v>31</v>
      </c>
      <c r="G75" s="53">
        <v>8</v>
      </c>
      <c r="H75" s="54">
        <v>11242000</v>
      </c>
    </row>
    <row r="76" spans="1:8">
      <c r="A76" s="52" t="s">
        <v>450</v>
      </c>
      <c r="B76" s="53" t="s">
        <v>384</v>
      </c>
      <c r="C76" s="53" t="s">
        <v>341</v>
      </c>
      <c r="D76" s="53">
        <v>82</v>
      </c>
      <c r="E76" s="53">
        <v>275</v>
      </c>
      <c r="F76" s="53">
        <v>24</v>
      </c>
      <c r="G76" s="53">
        <v>1</v>
      </c>
      <c r="H76" s="54">
        <v>874636</v>
      </c>
    </row>
    <row r="77" spans="1:8">
      <c r="A77" s="52" t="s">
        <v>451</v>
      </c>
      <c r="B77" s="53" t="s">
        <v>346</v>
      </c>
      <c r="C77" s="53" t="s">
        <v>344</v>
      </c>
      <c r="D77" s="53">
        <v>72</v>
      </c>
      <c r="E77" s="53">
        <v>183</v>
      </c>
      <c r="F77" s="53">
        <v>29</v>
      </c>
      <c r="G77" s="53">
        <v>8</v>
      </c>
      <c r="H77" s="54">
        <v>7250000</v>
      </c>
    </row>
    <row r="78" spans="1:8">
      <c r="A78" s="52" t="s">
        <v>452</v>
      </c>
      <c r="B78" s="53" t="s">
        <v>414</v>
      </c>
      <c r="C78" s="53" t="s">
        <v>344</v>
      </c>
      <c r="D78" s="53">
        <v>77</v>
      </c>
      <c r="E78" s="53">
        <v>195</v>
      </c>
      <c r="F78" s="53">
        <v>20</v>
      </c>
      <c r="G78" s="53">
        <v>1</v>
      </c>
      <c r="H78" s="54">
        <v>5332800</v>
      </c>
    </row>
    <row r="79" spans="1:8">
      <c r="A79" s="52" t="s">
        <v>453</v>
      </c>
      <c r="B79" s="53" t="s">
        <v>437</v>
      </c>
      <c r="C79" s="53" t="s">
        <v>347</v>
      </c>
      <c r="D79" s="53">
        <v>78</v>
      </c>
      <c r="E79" s="53">
        <v>225</v>
      </c>
      <c r="F79" s="53">
        <v>36</v>
      </c>
      <c r="G79" s="53">
        <v>12</v>
      </c>
      <c r="H79" s="54">
        <v>18255</v>
      </c>
    </row>
    <row r="80" spans="1:8">
      <c r="A80" s="52" t="s">
        <v>454</v>
      </c>
      <c r="B80" s="53" t="s">
        <v>375</v>
      </c>
      <c r="C80" s="53" t="s">
        <v>341</v>
      </c>
      <c r="D80" s="53">
        <v>84</v>
      </c>
      <c r="E80" s="53">
        <v>245</v>
      </c>
      <c r="F80" s="53">
        <v>21</v>
      </c>
      <c r="G80" s="53">
        <v>0</v>
      </c>
      <c r="H80" s="54">
        <v>1171560</v>
      </c>
    </row>
    <row r="81" spans="1:8">
      <c r="A81" s="52" t="s">
        <v>455</v>
      </c>
      <c r="B81" s="53" t="s">
        <v>354</v>
      </c>
      <c r="C81" s="53" t="s">
        <v>344</v>
      </c>
      <c r="D81" s="53">
        <v>75</v>
      </c>
      <c r="E81" s="53">
        <v>195</v>
      </c>
      <c r="F81" s="53">
        <v>26</v>
      </c>
      <c r="G81" s="53">
        <v>4</v>
      </c>
      <c r="H81" s="54">
        <v>24328425</v>
      </c>
    </row>
    <row r="82" spans="1:8">
      <c r="A82" s="52" t="s">
        <v>456</v>
      </c>
      <c r="B82" s="53" t="s">
        <v>346</v>
      </c>
      <c r="C82" s="53" t="s">
        <v>347</v>
      </c>
      <c r="D82" s="53">
        <v>82</v>
      </c>
      <c r="E82" s="53">
        <v>228</v>
      </c>
      <c r="F82" s="53">
        <v>30</v>
      </c>
      <c r="G82" s="53">
        <v>2</v>
      </c>
      <c r="H82" s="54">
        <v>980431</v>
      </c>
    </row>
    <row r="83" spans="1:8">
      <c r="A83" s="52" t="s">
        <v>457</v>
      </c>
      <c r="B83" s="53" t="s">
        <v>407</v>
      </c>
      <c r="C83" s="53" t="s">
        <v>341</v>
      </c>
      <c r="D83" s="53">
        <v>83</v>
      </c>
      <c r="E83" s="53">
        <v>245</v>
      </c>
      <c r="F83" s="53">
        <v>23</v>
      </c>
      <c r="G83" s="53">
        <v>0</v>
      </c>
      <c r="H83" s="54">
        <v>543471</v>
      </c>
    </row>
    <row r="84" spans="1:8">
      <c r="A84" s="52" t="s">
        <v>458</v>
      </c>
      <c r="B84" s="53" t="s">
        <v>459</v>
      </c>
      <c r="C84" s="53" t="s">
        <v>347</v>
      </c>
      <c r="D84" s="53">
        <v>82</v>
      </c>
      <c r="E84" s="53">
        <v>225</v>
      </c>
      <c r="F84" s="53">
        <v>28</v>
      </c>
      <c r="G84" s="53">
        <v>7</v>
      </c>
      <c r="H84" s="54">
        <v>15050000</v>
      </c>
    </row>
    <row r="85" spans="1:8">
      <c r="A85" s="52" t="s">
        <v>460</v>
      </c>
      <c r="B85" s="53" t="s">
        <v>426</v>
      </c>
      <c r="C85" s="53" t="s">
        <v>361</v>
      </c>
      <c r="D85" s="53">
        <v>78</v>
      </c>
      <c r="E85" s="53">
        <v>215</v>
      </c>
      <c r="F85" s="53">
        <v>29</v>
      </c>
      <c r="G85" s="53">
        <v>7</v>
      </c>
      <c r="H85" s="56">
        <v>10000000</v>
      </c>
    </row>
    <row r="86" spans="1:8">
      <c r="A86" s="52" t="s">
        <v>461</v>
      </c>
      <c r="B86" s="53" t="s">
        <v>369</v>
      </c>
      <c r="C86" s="53" t="s">
        <v>347</v>
      </c>
      <c r="D86" s="53">
        <v>80</v>
      </c>
      <c r="E86" s="53">
        <v>230</v>
      </c>
      <c r="F86" s="53">
        <v>29</v>
      </c>
      <c r="G86" s="53">
        <v>7</v>
      </c>
      <c r="H86" s="54">
        <v>2978250</v>
      </c>
    </row>
    <row r="87" spans="1:8">
      <c r="A87" s="52" t="s">
        <v>462</v>
      </c>
      <c r="B87" s="53" t="s">
        <v>360</v>
      </c>
      <c r="C87" s="53" t="s">
        <v>344</v>
      </c>
      <c r="D87" s="53">
        <v>78</v>
      </c>
      <c r="E87" s="53">
        <v>190</v>
      </c>
      <c r="F87" s="53">
        <v>21</v>
      </c>
      <c r="G87" s="53">
        <v>1</v>
      </c>
      <c r="H87" s="54">
        <v>3940320</v>
      </c>
    </row>
    <row r="88" spans="1:8">
      <c r="A88" s="52" t="s">
        <v>463</v>
      </c>
      <c r="B88" s="53" t="s">
        <v>367</v>
      </c>
      <c r="C88" s="53" t="s">
        <v>349</v>
      </c>
      <c r="D88" s="53">
        <v>82</v>
      </c>
      <c r="E88" s="53">
        <v>223</v>
      </c>
      <c r="F88" s="53">
        <v>22</v>
      </c>
      <c r="G88" s="53">
        <v>0</v>
      </c>
      <c r="H88" s="54">
        <v>2318280</v>
      </c>
    </row>
    <row r="89" spans="1:8">
      <c r="A89" s="52" t="s">
        <v>464</v>
      </c>
      <c r="B89" s="53" t="s">
        <v>459</v>
      </c>
      <c r="C89" s="53" t="s">
        <v>349</v>
      </c>
      <c r="D89" s="53">
        <v>81</v>
      </c>
      <c r="E89" s="53">
        <v>235</v>
      </c>
      <c r="F89" s="53">
        <v>28</v>
      </c>
      <c r="G89" s="53">
        <v>7</v>
      </c>
      <c r="H89" s="54">
        <v>8070175</v>
      </c>
    </row>
    <row r="90" spans="1:8">
      <c r="A90" s="52" t="s">
        <v>465</v>
      </c>
      <c r="B90" s="53" t="s">
        <v>386</v>
      </c>
      <c r="C90" s="53" t="s">
        <v>344</v>
      </c>
      <c r="D90" s="53">
        <v>72</v>
      </c>
      <c r="E90" s="53">
        <v>175</v>
      </c>
      <c r="F90" s="53">
        <v>29</v>
      </c>
      <c r="G90" s="53">
        <v>7</v>
      </c>
      <c r="H90" s="54">
        <v>5229454</v>
      </c>
    </row>
    <row r="91" spans="1:8">
      <c r="A91" s="52" t="s">
        <v>466</v>
      </c>
      <c r="B91" s="53" t="s">
        <v>373</v>
      </c>
      <c r="C91" s="53" t="s">
        <v>361</v>
      </c>
      <c r="D91" s="53">
        <v>78</v>
      </c>
      <c r="E91" s="53">
        <v>205</v>
      </c>
      <c r="F91" s="53">
        <v>23</v>
      </c>
      <c r="G91" s="53">
        <v>1</v>
      </c>
      <c r="H91" s="54">
        <v>874060</v>
      </c>
    </row>
    <row r="92" spans="1:8">
      <c r="A92" s="52" t="s">
        <v>467</v>
      </c>
      <c r="B92" s="53" t="s">
        <v>426</v>
      </c>
      <c r="C92" s="53" t="s">
        <v>349</v>
      </c>
      <c r="D92" s="53">
        <v>81</v>
      </c>
      <c r="E92" s="53">
        <v>245</v>
      </c>
      <c r="F92" s="53">
        <v>33</v>
      </c>
      <c r="G92" s="53">
        <v>11</v>
      </c>
      <c r="H92" s="54">
        <v>1551659</v>
      </c>
    </row>
    <row r="93" spans="1:8">
      <c r="A93" s="52" t="s">
        <v>468</v>
      </c>
      <c r="B93" s="53" t="s">
        <v>414</v>
      </c>
      <c r="C93" s="53" t="s">
        <v>361</v>
      </c>
      <c r="D93" s="53">
        <v>76</v>
      </c>
      <c r="E93" s="53">
        <v>209</v>
      </c>
      <c r="F93" s="53">
        <v>24</v>
      </c>
      <c r="G93" s="53">
        <v>0</v>
      </c>
      <c r="H93" s="54">
        <v>73528</v>
      </c>
    </row>
    <row r="94" spans="1:8">
      <c r="A94" s="52" t="s">
        <v>469</v>
      </c>
      <c r="B94" s="53" t="s">
        <v>375</v>
      </c>
      <c r="C94" s="53" t="s">
        <v>341</v>
      </c>
      <c r="D94" s="53">
        <v>81</v>
      </c>
      <c r="E94" s="53">
        <v>250</v>
      </c>
      <c r="F94" s="53">
        <v>36</v>
      </c>
      <c r="G94" s="53">
        <v>13</v>
      </c>
      <c r="H94" s="54">
        <v>1551659</v>
      </c>
    </row>
    <row r="95" spans="1:8">
      <c r="A95" s="52" t="s">
        <v>470</v>
      </c>
      <c r="B95" s="53" t="s">
        <v>426</v>
      </c>
      <c r="C95" s="53" t="s">
        <v>349</v>
      </c>
      <c r="D95" s="53">
        <v>82</v>
      </c>
      <c r="E95" s="53">
        <v>210</v>
      </c>
      <c r="F95" s="53">
        <v>24</v>
      </c>
      <c r="G95" s="53">
        <v>0</v>
      </c>
      <c r="H95" s="54">
        <v>543471</v>
      </c>
    </row>
    <row r="96" spans="1:8">
      <c r="A96" s="52" t="s">
        <v>471</v>
      </c>
      <c r="B96" s="53" t="s">
        <v>356</v>
      </c>
      <c r="C96" s="53" t="s">
        <v>341</v>
      </c>
      <c r="D96" s="53">
        <v>83</v>
      </c>
      <c r="E96" s="53">
        <v>265</v>
      </c>
      <c r="F96" s="53">
        <v>28</v>
      </c>
      <c r="G96" s="53">
        <v>8</v>
      </c>
      <c r="H96" s="54">
        <v>21165675</v>
      </c>
    </row>
    <row r="97" spans="1:8">
      <c r="A97" s="52" t="s">
        <v>472</v>
      </c>
      <c r="B97" s="53" t="s">
        <v>340</v>
      </c>
      <c r="C97" s="53" t="s">
        <v>361</v>
      </c>
      <c r="D97" s="53">
        <v>78</v>
      </c>
      <c r="E97" s="53">
        <v>209</v>
      </c>
      <c r="F97" s="53">
        <v>28</v>
      </c>
      <c r="G97" s="53">
        <v>3</v>
      </c>
      <c r="H97" s="54">
        <v>1015696</v>
      </c>
    </row>
    <row r="98" spans="1:8">
      <c r="A98" s="52" t="s">
        <v>473</v>
      </c>
      <c r="B98" s="53" t="s">
        <v>474</v>
      </c>
      <c r="C98" s="53" t="s">
        <v>347</v>
      </c>
      <c r="D98" s="53">
        <v>78</v>
      </c>
      <c r="E98" s="53">
        <v>210</v>
      </c>
      <c r="F98" s="53">
        <v>22</v>
      </c>
      <c r="G98" s="53">
        <v>0</v>
      </c>
      <c r="H98" s="54">
        <v>1499760</v>
      </c>
    </row>
    <row r="99" spans="1:8">
      <c r="A99" s="52" t="s">
        <v>475</v>
      </c>
      <c r="B99" s="53" t="s">
        <v>426</v>
      </c>
      <c r="C99" s="53" t="s">
        <v>344</v>
      </c>
      <c r="D99" s="53">
        <v>77</v>
      </c>
      <c r="E99" s="53">
        <v>170</v>
      </c>
      <c r="F99" s="53">
        <v>20</v>
      </c>
      <c r="G99" s="53">
        <v>0</v>
      </c>
      <c r="H99" s="54">
        <v>1180080</v>
      </c>
    </row>
    <row r="100" spans="1:8">
      <c r="A100" s="52" t="s">
        <v>476</v>
      </c>
      <c r="B100" s="53" t="s">
        <v>424</v>
      </c>
      <c r="C100" s="53" t="s">
        <v>344</v>
      </c>
      <c r="D100" s="53">
        <v>77</v>
      </c>
      <c r="E100" s="53">
        <v>183</v>
      </c>
      <c r="F100" s="53">
        <v>24</v>
      </c>
      <c r="G100" s="53">
        <v>1</v>
      </c>
      <c r="H100" s="54">
        <v>1577280</v>
      </c>
    </row>
    <row r="101" spans="1:8">
      <c r="A101" s="52" t="s">
        <v>477</v>
      </c>
      <c r="B101" s="53" t="s">
        <v>424</v>
      </c>
      <c r="C101" s="53" t="s">
        <v>361</v>
      </c>
      <c r="D101" s="53">
        <v>79</v>
      </c>
      <c r="E101" s="53">
        <v>221</v>
      </c>
      <c r="F101" s="53">
        <v>27</v>
      </c>
      <c r="G101" s="53">
        <v>7</v>
      </c>
      <c r="H101" s="54">
        <v>26540100</v>
      </c>
    </row>
    <row r="102" spans="1:8">
      <c r="A102" s="52" t="s">
        <v>478</v>
      </c>
      <c r="B102" s="53" t="s">
        <v>369</v>
      </c>
      <c r="C102" s="53" t="s">
        <v>341</v>
      </c>
      <c r="D102" s="53">
        <v>83</v>
      </c>
      <c r="E102" s="53">
        <v>270</v>
      </c>
      <c r="F102" s="53">
        <v>26</v>
      </c>
      <c r="G102" s="53">
        <v>6</v>
      </c>
      <c r="H102" s="54">
        <v>16957900</v>
      </c>
    </row>
    <row r="103" spans="1:8">
      <c r="A103" s="52" t="s">
        <v>479</v>
      </c>
      <c r="B103" s="53" t="s">
        <v>424</v>
      </c>
      <c r="C103" s="53" t="s">
        <v>347</v>
      </c>
      <c r="D103" s="53">
        <v>80</v>
      </c>
      <c r="E103" s="53">
        <v>215</v>
      </c>
      <c r="F103" s="53">
        <v>30</v>
      </c>
      <c r="G103" s="53">
        <v>7</v>
      </c>
      <c r="H103" s="54">
        <v>14200000</v>
      </c>
    </row>
    <row r="104" spans="1:8">
      <c r="A104" s="52" t="s">
        <v>480</v>
      </c>
      <c r="B104" s="53" t="s">
        <v>351</v>
      </c>
      <c r="C104" s="53" t="s">
        <v>344</v>
      </c>
      <c r="D104" s="53">
        <v>73</v>
      </c>
      <c r="E104" s="53">
        <v>201</v>
      </c>
      <c r="F104" s="53">
        <v>22</v>
      </c>
      <c r="G104" s="53">
        <v>0</v>
      </c>
      <c r="H104" s="54">
        <v>1450000</v>
      </c>
    </row>
    <row r="105" spans="1:8">
      <c r="A105" s="52" t="s">
        <v>481</v>
      </c>
      <c r="B105" s="53" t="s">
        <v>474</v>
      </c>
      <c r="C105" s="53" t="s">
        <v>344</v>
      </c>
      <c r="D105" s="53">
        <v>73</v>
      </c>
      <c r="E105" s="53">
        <v>172</v>
      </c>
      <c r="F105" s="53">
        <v>23</v>
      </c>
      <c r="G105" s="53">
        <v>3</v>
      </c>
      <c r="H105" s="54">
        <v>2708582</v>
      </c>
    </row>
    <row r="106" spans="1:8">
      <c r="A106" s="52" t="s">
        <v>482</v>
      </c>
      <c r="B106" s="53" t="s">
        <v>384</v>
      </c>
      <c r="C106" s="53" t="s">
        <v>361</v>
      </c>
      <c r="D106" s="53">
        <v>78</v>
      </c>
      <c r="E106" s="53">
        <v>212</v>
      </c>
      <c r="F106" s="53">
        <v>23</v>
      </c>
      <c r="G106" s="53">
        <v>0</v>
      </c>
      <c r="H106" s="54">
        <v>2092200</v>
      </c>
    </row>
    <row r="107" spans="1:8">
      <c r="A107" s="52" t="s">
        <v>483</v>
      </c>
      <c r="B107" s="53" t="s">
        <v>437</v>
      </c>
      <c r="C107" s="53" t="s">
        <v>344</v>
      </c>
      <c r="D107" s="53">
        <v>75</v>
      </c>
      <c r="E107" s="53">
        <v>200</v>
      </c>
      <c r="F107" s="53">
        <v>32</v>
      </c>
      <c r="G107" s="53">
        <v>11</v>
      </c>
      <c r="H107" s="54">
        <v>259626</v>
      </c>
    </row>
    <row r="108" spans="1:8">
      <c r="A108" s="52" t="s">
        <v>484</v>
      </c>
      <c r="B108" s="53" t="s">
        <v>360</v>
      </c>
      <c r="C108" s="53" t="s">
        <v>349</v>
      </c>
      <c r="D108" s="53">
        <v>82</v>
      </c>
      <c r="E108" s="53">
        <v>265</v>
      </c>
      <c r="F108" s="53">
        <v>25</v>
      </c>
      <c r="G108" s="53">
        <v>6</v>
      </c>
      <c r="H108" s="54">
        <v>11050000</v>
      </c>
    </row>
    <row r="109" spans="1:8">
      <c r="A109" s="52" t="s">
        <v>485</v>
      </c>
      <c r="B109" s="53" t="s">
        <v>358</v>
      </c>
      <c r="C109" s="53" t="s">
        <v>347</v>
      </c>
      <c r="D109" s="53">
        <v>79</v>
      </c>
      <c r="E109" s="53">
        <v>190</v>
      </c>
      <c r="F109" s="53">
        <v>19</v>
      </c>
      <c r="G109" s="53">
        <v>0</v>
      </c>
      <c r="H109" s="54">
        <v>543471</v>
      </c>
    </row>
    <row r="110" spans="1:8">
      <c r="A110" s="52" t="s">
        <v>486</v>
      </c>
      <c r="B110" s="53" t="s">
        <v>434</v>
      </c>
      <c r="C110" s="53" t="s">
        <v>344</v>
      </c>
      <c r="D110" s="53">
        <v>75</v>
      </c>
      <c r="E110" s="53">
        <v>190</v>
      </c>
      <c r="F110" s="53">
        <v>28</v>
      </c>
      <c r="G110" s="53">
        <v>7</v>
      </c>
      <c r="H110" s="54">
        <v>21323250</v>
      </c>
    </row>
    <row r="111" spans="1:8">
      <c r="A111" s="52" t="s">
        <v>487</v>
      </c>
      <c r="B111" s="53" t="s">
        <v>437</v>
      </c>
      <c r="C111" s="53" t="s">
        <v>349</v>
      </c>
      <c r="D111" s="53">
        <v>80</v>
      </c>
      <c r="E111" s="53">
        <v>240</v>
      </c>
      <c r="F111" s="53">
        <v>25</v>
      </c>
      <c r="G111" s="53">
        <v>5</v>
      </c>
      <c r="H111" s="54">
        <v>268029</v>
      </c>
    </row>
    <row r="112" spans="1:8">
      <c r="A112" s="52" t="s">
        <v>488</v>
      </c>
      <c r="B112" s="53" t="s">
        <v>358</v>
      </c>
      <c r="C112" s="53" t="s">
        <v>361</v>
      </c>
      <c r="D112" s="53">
        <v>78</v>
      </c>
      <c r="E112" s="53">
        <v>206</v>
      </c>
      <c r="F112" s="53">
        <v>20</v>
      </c>
      <c r="G112" s="53">
        <v>1</v>
      </c>
      <c r="H112" s="54">
        <v>2223600</v>
      </c>
    </row>
    <row r="113" spans="1:8">
      <c r="A113" s="52" t="s">
        <v>489</v>
      </c>
      <c r="B113" s="53" t="s">
        <v>340</v>
      </c>
      <c r="C113" s="53" t="s">
        <v>344</v>
      </c>
      <c r="D113" s="53">
        <v>75</v>
      </c>
      <c r="E113" s="53">
        <v>192</v>
      </c>
      <c r="F113" s="53">
        <v>33</v>
      </c>
      <c r="G113" s="53">
        <v>12</v>
      </c>
      <c r="H113" s="54">
        <v>4228000</v>
      </c>
    </row>
    <row r="114" spans="1:8">
      <c r="A114" s="52" t="s">
        <v>490</v>
      </c>
      <c r="B114" s="53" t="s">
        <v>426</v>
      </c>
      <c r="C114" s="53" t="s">
        <v>341</v>
      </c>
      <c r="D114" s="53">
        <v>84</v>
      </c>
      <c r="E114" s="53">
        <v>245</v>
      </c>
      <c r="F114" s="53">
        <v>27</v>
      </c>
      <c r="G114" s="53">
        <v>3</v>
      </c>
      <c r="H114" s="54">
        <v>2898000</v>
      </c>
    </row>
    <row r="115" spans="1:8">
      <c r="A115" s="52" t="s">
        <v>491</v>
      </c>
      <c r="B115" s="53" t="s">
        <v>378</v>
      </c>
      <c r="C115" s="53" t="s">
        <v>341</v>
      </c>
      <c r="D115" s="53">
        <v>83</v>
      </c>
      <c r="E115" s="53">
        <v>237</v>
      </c>
      <c r="F115" s="53">
        <v>20</v>
      </c>
      <c r="G115" s="53">
        <v>0</v>
      </c>
      <c r="H115" s="54">
        <v>1369229</v>
      </c>
    </row>
    <row r="116" spans="1:8">
      <c r="A116" s="52" t="s">
        <v>492</v>
      </c>
      <c r="B116" s="53" t="s">
        <v>356</v>
      </c>
      <c r="C116" s="53" t="s">
        <v>341</v>
      </c>
      <c r="D116" s="53">
        <v>83</v>
      </c>
      <c r="E116" s="53">
        <v>255</v>
      </c>
      <c r="F116" s="53">
        <v>19</v>
      </c>
      <c r="G116" s="53">
        <v>0</v>
      </c>
      <c r="H116" s="54">
        <v>543471</v>
      </c>
    </row>
    <row r="117" spans="1:8">
      <c r="A117" s="52" t="s">
        <v>493</v>
      </c>
      <c r="B117" s="53" t="s">
        <v>494</v>
      </c>
      <c r="C117" s="53" t="s">
        <v>361</v>
      </c>
      <c r="D117" s="53">
        <v>76</v>
      </c>
      <c r="E117" s="53">
        <v>225</v>
      </c>
      <c r="F117" s="53">
        <v>25</v>
      </c>
      <c r="G117" s="53">
        <v>4</v>
      </c>
      <c r="H117" s="54">
        <v>2898000</v>
      </c>
    </row>
    <row r="118" spans="1:8">
      <c r="A118" s="52" t="s">
        <v>495</v>
      </c>
      <c r="B118" s="53" t="s">
        <v>340</v>
      </c>
      <c r="C118" s="53" t="s">
        <v>349</v>
      </c>
      <c r="D118" s="53">
        <v>84</v>
      </c>
      <c r="E118" s="53">
        <v>245</v>
      </c>
      <c r="F118" s="53">
        <v>38</v>
      </c>
      <c r="G118" s="53">
        <v>18</v>
      </c>
      <c r="H118" s="56">
        <v>25000000</v>
      </c>
    </row>
    <row r="119" spans="1:8">
      <c r="A119" s="52" t="s">
        <v>496</v>
      </c>
      <c r="B119" s="53" t="s">
        <v>363</v>
      </c>
      <c r="C119" s="53" t="s">
        <v>349</v>
      </c>
      <c r="D119" s="53">
        <v>83</v>
      </c>
      <c r="E119" s="53">
        <v>240</v>
      </c>
      <c r="F119" s="53">
        <v>20</v>
      </c>
      <c r="G119" s="53">
        <v>0</v>
      </c>
      <c r="H119" s="54">
        <v>2440200</v>
      </c>
    </row>
    <row r="120" spans="1:8">
      <c r="A120" s="52" t="s">
        <v>497</v>
      </c>
      <c r="B120" s="53" t="s">
        <v>369</v>
      </c>
      <c r="C120" s="53" t="s">
        <v>349</v>
      </c>
      <c r="D120" s="53">
        <v>84</v>
      </c>
      <c r="E120" s="53">
        <v>222</v>
      </c>
      <c r="F120" s="53">
        <v>26</v>
      </c>
      <c r="G120" s="53">
        <v>4</v>
      </c>
      <c r="H120" s="54">
        <v>576724</v>
      </c>
    </row>
    <row r="121" spans="1:8">
      <c r="A121" s="52" t="s">
        <v>498</v>
      </c>
      <c r="B121" s="53" t="s">
        <v>340</v>
      </c>
      <c r="C121" s="53" t="s">
        <v>349</v>
      </c>
      <c r="D121" s="53">
        <v>80</v>
      </c>
      <c r="E121" s="53">
        <v>220</v>
      </c>
      <c r="F121" s="53">
        <v>23</v>
      </c>
      <c r="G121" s="53">
        <v>0</v>
      </c>
      <c r="H121" s="54">
        <v>543471</v>
      </c>
    </row>
    <row r="122" spans="1:8">
      <c r="A122" s="52" t="s">
        <v>499</v>
      </c>
      <c r="B122" s="53" t="s">
        <v>363</v>
      </c>
      <c r="C122" s="53" t="s">
        <v>347</v>
      </c>
      <c r="D122" s="53">
        <v>80</v>
      </c>
      <c r="E122" s="53">
        <v>225</v>
      </c>
      <c r="F122" s="53">
        <v>25</v>
      </c>
      <c r="G122" s="53">
        <v>2</v>
      </c>
      <c r="H122" s="54">
        <v>2483040</v>
      </c>
    </row>
    <row r="123" spans="1:8">
      <c r="A123" s="52" t="s">
        <v>500</v>
      </c>
      <c r="B123" s="53" t="s">
        <v>358</v>
      </c>
      <c r="C123" s="53" t="s">
        <v>349</v>
      </c>
      <c r="D123" s="53">
        <v>85</v>
      </c>
      <c r="E123" s="53">
        <v>225</v>
      </c>
      <c r="F123" s="53">
        <v>19</v>
      </c>
      <c r="G123" s="53">
        <v>0</v>
      </c>
      <c r="H123" s="54">
        <v>4276320</v>
      </c>
    </row>
    <row r="124" spans="1:8">
      <c r="A124" s="52" t="s">
        <v>501</v>
      </c>
      <c r="B124" s="53" t="s">
        <v>375</v>
      </c>
      <c r="C124" s="53" t="s">
        <v>349</v>
      </c>
      <c r="D124" s="53">
        <v>79</v>
      </c>
      <c r="E124" s="53">
        <v>230</v>
      </c>
      <c r="F124" s="53">
        <v>26</v>
      </c>
      <c r="G124" s="53">
        <v>4</v>
      </c>
      <c r="H124" s="54">
        <v>15330435</v>
      </c>
    </row>
    <row r="125" spans="1:8">
      <c r="A125" s="52" t="s">
        <v>502</v>
      </c>
      <c r="B125" s="53" t="s">
        <v>474</v>
      </c>
      <c r="C125" s="53" t="s">
        <v>341</v>
      </c>
      <c r="D125" s="53">
        <v>83</v>
      </c>
      <c r="E125" s="53">
        <v>265</v>
      </c>
      <c r="F125" s="53">
        <v>31</v>
      </c>
      <c r="G125" s="53">
        <v>12</v>
      </c>
      <c r="H125" s="54">
        <v>23180275</v>
      </c>
    </row>
    <row r="126" spans="1:8">
      <c r="A126" s="52" t="s">
        <v>503</v>
      </c>
      <c r="B126" s="53" t="s">
        <v>340</v>
      </c>
      <c r="C126" s="53" t="s">
        <v>341</v>
      </c>
      <c r="D126" s="53">
        <v>83</v>
      </c>
      <c r="E126" s="53">
        <v>240</v>
      </c>
      <c r="F126" s="53">
        <v>25</v>
      </c>
      <c r="G126" s="53">
        <v>2</v>
      </c>
      <c r="H126" s="54">
        <v>8375000</v>
      </c>
    </row>
    <row r="127" spans="1:8">
      <c r="A127" s="52" t="s">
        <v>504</v>
      </c>
      <c r="B127" s="53" t="s">
        <v>384</v>
      </c>
      <c r="C127" s="53" t="s">
        <v>361</v>
      </c>
      <c r="D127" s="53">
        <v>76</v>
      </c>
      <c r="E127" s="53">
        <v>220</v>
      </c>
      <c r="F127" s="53">
        <v>35</v>
      </c>
      <c r="G127" s="53">
        <v>13</v>
      </c>
      <c r="H127" s="54">
        <v>23200000</v>
      </c>
    </row>
    <row r="128" spans="1:8">
      <c r="A128" s="52" t="s">
        <v>505</v>
      </c>
      <c r="B128" s="53" t="s">
        <v>369</v>
      </c>
      <c r="C128" s="53" t="s">
        <v>361</v>
      </c>
      <c r="D128" s="53">
        <v>76</v>
      </c>
      <c r="E128" s="53">
        <v>191</v>
      </c>
      <c r="F128" s="53">
        <v>27</v>
      </c>
      <c r="G128" s="53">
        <v>5</v>
      </c>
      <c r="H128" s="54">
        <v>8081363</v>
      </c>
    </row>
    <row r="129" spans="1:8">
      <c r="A129" s="52" t="s">
        <v>506</v>
      </c>
      <c r="B129" s="53" t="s">
        <v>354</v>
      </c>
      <c r="C129" s="53" t="s">
        <v>349</v>
      </c>
      <c r="D129" s="53">
        <v>82</v>
      </c>
      <c r="E129" s="53">
        <v>240</v>
      </c>
      <c r="F129" s="53">
        <v>27</v>
      </c>
      <c r="G129" s="53">
        <v>6</v>
      </c>
      <c r="H129" s="54">
        <v>6666667</v>
      </c>
    </row>
    <row r="130" spans="1:8">
      <c r="A130" s="52" t="s">
        <v>507</v>
      </c>
      <c r="B130" s="53" t="s">
        <v>437</v>
      </c>
      <c r="C130" s="53" t="s">
        <v>341</v>
      </c>
      <c r="D130" s="53">
        <v>87</v>
      </c>
      <c r="E130" s="53">
        <v>260</v>
      </c>
      <c r="F130" s="53">
        <v>24</v>
      </c>
      <c r="G130" s="53">
        <v>1</v>
      </c>
      <c r="H130" s="54">
        <v>5145</v>
      </c>
    </row>
    <row r="131" spans="1:8">
      <c r="A131" s="52" t="s">
        <v>508</v>
      </c>
      <c r="B131" s="53" t="s">
        <v>346</v>
      </c>
      <c r="C131" s="53" t="s">
        <v>344</v>
      </c>
      <c r="D131" s="53">
        <v>76</v>
      </c>
      <c r="E131" s="53">
        <v>185</v>
      </c>
      <c r="F131" s="53">
        <v>22</v>
      </c>
      <c r="G131" s="53">
        <v>2</v>
      </c>
      <c r="H131" s="54">
        <v>2613600</v>
      </c>
    </row>
    <row r="132" spans="1:8">
      <c r="A132" s="52" t="s">
        <v>509</v>
      </c>
      <c r="B132" s="53" t="s">
        <v>358</v>
      </c>
      <c r="C132" s="53" t="s">
        <v>361</v>
      </c>
      <c r="D132" s="53">
        <v>78</v>
      </c>
      <c r="E132" s="53">
        <v>225</v>
      </c>
      <c r="F132" s="53">
        <v>29</v>
      </c>
      <c r="G132" s="53">
        <v>2</v>
      </c>
      <c r="H132" s="54">
        <v>23069</v>
      </c>
    </row>
    <row r="133" spans="1:8">
      <c r="A133" s="52" t="s">
        <v>510</v>
      </c>
      <c r="B133" s="53" t="s">
        <v>459</v>
      </c>
      <c r="C133" s="53" t="s">
        <v>344</v>
      </c>
      <c r="D133" s="53">
        <v>77</v>
      </c>
      <c r="E133" s="53">
        <v>200</v>
      </c>
      <c r="F133" s="53">
        <v>20</v>
      </c>
      <c r="G133" s="53">
        <v>1</v>
      </c>
      <c r="H133" s="54">
        <v>3241800</v>
      </c>
    </row>
    <row r="134" spans="1:8">
      <c r="A134" s="52" t="s">
        <v>511</v>
      </c>
      <c r="B134" s="53" t="s">
        <v>363</v>
      </c>
      <c r="C134" s="53" t="s">
        <v>341</v>
      </c>
      <c r="D134" s="53">
        <v>83</v>
      </c>
      <c r="E134" s="53">
        <v>245</v>
      </c>
      <c r="F134" s="53">
        <v>24</v>
      </c>
      <c r="G134" s="53">
        <v>5</v>
      </c>
      <c r="H134" s="54">
        <v>17145838</v>
      </c>
    </row>
    <row r="135" spans="1:8">
      <c r="A135" s="52" t="s">
        <v>512</v>
      </c>
      <c r="B135" s="53" t="s">
        <v>358</v>
      </c>
      <c r="C135" s="53" t="s">
        <v>344</v>
      </c>
      <c r="D135" s="53">
        <v>73</v>
      </c>
      <c r="E135" s="53">
        <v>190</v>
      </c>
      <c r="F135" s="53">
        <v>27</v>
      </c>
      <c r="G135" s="53">
        <v>6</v>
      </c>
      <c r="H135" s="56">
        <v>14000000</v>
      </c>
    </row>
    <row r="136" spans="1:8">
      <c r="A136" s="52" t="s">
        <v>513</v>
      </c>
      <c r="B136" s="53" t="s">
        <v>404</v>
      </c>
      <c r="C136" s="53" t="s">
        <v>361</v>
      </c>
      <c r="D136" s="53">
        <v>76</v>
      </c>
      <c r="E136" s="53">
        <v>215</v>
      </c>
      <c r="F136" s="53">
        <v>28</v>
      </c>
      <c r="G136" s="53">
        <v>8</v>
      </c>
      <c r="H136" s="54">
        <v>12385364</v>
      </c>
    </row>
    <row r="137" spans="1:8">
      <c r="A137" s="52" t="s">
        <v>514</v>
      </c>
      <c r="B137" s="53" t="s">
        <v>474</v>
      </c>
      <c r="C137" s="53" t="s">
        <v>349</v>
      </c>
      <c r="D137" s="53">
        <v>82</v>
      </c>
      <c r="E137" s="53">
        <v>235</v>
      </c>
      <c r="F137" s="53">
        <v>29</v>
      </c>
      <c r="G137" s="53">
        <v>8</v>
      </c>
      <c r="H137" s="54">
        <v>8400000</v>
      </c>
    </row>
    <row r="138" spans="1:8">
      <c r="A138" s="52" t="s">
        <v>515</v>
      </c>
      <c r="B138" s="53" t="s">
        <v>346</v>
      </c>
      <c r="C138" s="53" t="s">
        <v>361</v>
      </c>
      <c r="D138" s="53">
        <v>79</v>
      </c>
      <c r="E138" s="53">
        <v>205</v>
      </c>
      <c r="F138" s="53">
        <v>24</v>
      </c>
      <c r="G138" s="53">
        <v>4</v>
      </c>
      <c r="H138" s="56">
        <v>17000000</v>
      </c>
    </row>
    <row r="139" spans="1:8">
      <c r="A139" s="52" t="s">
        <v>516</v>
      </c>
      <c r="B139" s="53" t="s">
        <v>354</v>
      </c>
      <c r="C139" s="53" t="s">
        <v>347</v>
      </c>
      <c r="D139" s="53">
        <v>79</v>
      </c>
      <c r="E139" s="53">
        <v>220</v>
      </c>
      <c r="F139" s="53">
        <v>28</v>
      </c>
      <c r="G139" s="53">
        <v>6</v>
      </c>
      <c r="H139" s="54">
        <v>16393443</v>
      </c>
    </row>
    <row r="140" spans="1:8">
      <c r="A140" s="52" t="s">
        <v>517</v>
      </c>
      <c r="B140" s="53" t="s">
        <v>419</v>
      </c>
      <c r="C140" s="53" t="s">
        <v>341</v>
      </c>
      <c r="D140" s="53">
        <v>84</v>
      </c>
      <c r="E140" s="53">
        <v>242</v>
      </c>
      <c r="F140" s="53">
        <v>23</v>
      </c>
      <c r="G140" s="53">
        <v>1</v>
      </c>
      <c r="H140" s="54">
        <v>2730000</v>
      </c>
    </row>
    <row r="141" spans="1:8">
      <c r="A141" s="52" t="s">
        <v>518</v>
      </c>
      <c r="B141" s="53" t="s">
        <v>424</v>
      </c>
      <c r="C141" s="53" t="s">
        <v>344</v>
      </c>
      <c r="D141" s="53">
        <v>72</v>
      </c>
      <c r="E141" s="53">
        <v>195</v>
      </c>
      <c r="F141" s="53">
        <v>22</v>
      </c>
      <c r="G141" s="53">
        <v>0</v>
      </c>
      <c r="H141" s="54">
        <v>543471</v>
      </c>
    </row>
    <row r="142" spans="1:8">
      <c r="A142" s="52" t="s">
        <v>519</v>
      </c>
      <c r="B142" s="53" t="s">
        <v>386</v>
      </c>
      <c r="C142" s="53" t="s">
        <v>361</v>
      </c>
      <c r="D142" s="53">
        <v>78</v>
      </c>
      <c r="E142" s="53">
        <v>195</v>
      </c>
      <c r="F142" s="53">
        <v>30</v>
      </c>
      <c r="G142" s="53">
        <v>6</v>
      </c>
      <c r="H142" s="56">
        <v>8000000</v>
      </c>
    </row>
    <row r="143" spans="1:8">
      <c r="A143" s="52" t="s">
        <v>520</v>
      </c>
      <c r="B143" s="53" t="s">
        <v>459</v>
      </c>
      <c r="C143" s="53" t="s">
        <v>361</v>
      </c>
      <c r="D143" s="53">
        <v>76</v>
      </c>
      <c r="E143" s="53">
        <v>210</v>
      </c>
      <c r="F143" s="53">
        <v>22</v>
      </c>
      <c r="G143" s="53">
        <v>2</v>
      </c>
      <c r="H143" s="54">
        <v>1655880</v>
      </c>
    </row>
    <row r="144" spans="1:8">
      <c r="A144" s="52" t="s">
        <v>521</v>
      </c>
      <c r="B144" s="53" t="s">
        <v>360</v>
      </c>
      <c r="C144" s="53" t="s">
        <v>344</v>
      </c>
      <c r="D144" s="53">
        <v>75</v>
      </c>
      <c r="E144" s="53">
        <v>188</v>
      </c>
      <c r="F144" s="53">
        <v>30</v>
      </c>
      <c r="G144" s="53">
        <v>8</v>
      </c>
      <c r="H144" s="56">
        <v>8000000</v>
      </c>
    </row>
    <row r="145" spans="1:8">
      <c r="A145" s="52" t="s">
        <v>522</v>
      </c>
      <c r="B145" s="53" t="s">
        <v>343</v>
      </c>
      <c r="C145" s="53" t="s">
        <v>349</v>
      </c>
      <c r="D145" s="53">
        <v>80</v>
      </c>
      <c r="E145" s="53">
        <v>230</v>
      </c>
      <c r="F145" s="53">
        <v>23</v>
      </c>
      <c r="G145" s="53">
        <v>0</v>
      </c>
      <c r="H145" s="54">
        <v>650000</v>
      </c>
    </row>
    <row r="146" spans="1:8">
      <c r="A146" s="52" t="s">
        <v>523</v>
      </c>
      <c r="B146" s="53" t="s">
        <v>386</v>
      </c>
      <c r="C146" s="53" t="s">
        <v>341</v>
      </c>
      <c r="D146" s="53">
        <v>85</v>
      </c>
      <c r="E146" s="53">
        <v>240</v>
      </c>
      <c r="F146" s="53">
        <v>19</v>
      </c>
      <c r="G146" s="53">
        <v>0</v>
      </c>
      <c r="H146" s="54">
        <v>2202240</v>
      </c>
    </row>
    <row r="147" spans="1:8">
      <c r="A147" s="52" t="s">
        <v>524</v>
      </c>
      <c r="B147" s="53" t="s">
        <v>351</v>
      </c>
      <c r="C147" s="53" t="s">
        <v>347</v>
      </c>
      <c r="D147" s="53">
        <v>79</v>
      </c>
      <c r="E147" s="53">
        <v>205</v>
      </c>
      <c r="F147" s="53">
        <v>31</v>
      </c>
      <c r="G147" s="53">
        <v>9</v>
      </c>
      <c r="H147" s="54">
        <v>1410598</v>
      </c>
    </row>
    <row r="148" spans="1:8">
      <c r="A148" s="52" t="s">
        <v>525</v>
      </c>
      <c r="B148" s="53" t="s">
        <v>367</v>
      </c>
      <c r="C148" s="53" t="s">
        <v>361</v>
      </c>
      <c r="D148" s="53">
        <v>77</v>
      </c>
      <c r="E148" s="53">
        <v>215</v>
      </c>
      <c r="F148" s="53">
        <v>29</v>
      </c>
      <c r="G148" s="53">
        <v>7</v>
      </c>
      <c r="H148" s="56">
        <v>9000000</v>
      </c>
    </row>
    <row r="149" spans="1:8">
      <c r="A149" s="52" t="s">
        <v>526</v>
      </c>
      <c r="B149" s="53" t="s">
        <v>527</v>
      </c>
      <c r="C149" s="53" t="s">
        <v>347</v>
      </c>
      <c r="D149" s="53">
        <v>83</v>
      </c>
      <c r="E149" s="53">
        <v>222</v>
      </c>
      <c r="F149" s="53">
        <v>22</v>
      </c>
      <c r="G149" s="53">
        <v>3</v>
      </c>
      <c r="H149" s="54">
        <v>2995421</v>
      </c>
    </row>
    <row r="150" spans="1:8">
      <c r="A150" s="52" t="s">
        <v>528</v>
      </c>
      <c r="B150" s="53" t="s">
        <v>494</v>
      </c>
      <c r="C150" s="53" t="s">
        <v>344</v>
      </c>
      <c r="D150" s="53">
        <v>75</v>
      </c>
      <c r="E150" s="53">
        <v>190</v>
      </c>
      <c r="F150" s="53">
        <v>30</v>
      </c>
      <c r="G150" s="53">
        <v>8</v>
      </c>
      <c r="H150" s="54">
        <v>15890000</v>
      </c>
    </row>
    <row r="151" spans="1:8">
      <c r="A151" s="52" t="s">
        <v>529</v>
      </c>
      <c r="B151" s="53" t="s">
        <v>360</v>
      </c>
      <c r="C151" s="53" t="s">
        <v>347</v>
      </c>
      <c r="D151" s="53">
        <v>80</v>
      </c>
      <c r="E151" s="53">
        <v>226</v>
      </c>
      <c r="F151" s="53">
        <v>26</v>
      </c>
      <c r="G151" s="53">
        <v>6</v>
      </c>
      <c r="H151" s="54">
        <v>16073140</v>
      </c>
    </row>
    <row r="152" spans="1:8">
      <c r="A152" s="52" t="s">
        <v>530</v>
      </c>
      <c r="B152" s="53" t="s">
        <v>279</v>
      </c>
      <c r="C152" s="53" t="s">
        <v>349</v>
      </c>
      <c r="D152" s="53">
        <v>83</v>
      </c>
      <c r="E152" s="53">
        <v>241</v>
      </c>
      <c r="F152" s="53">
        <v>27</v>
      </c>
      <c r="G152" s="53">
        <v>3</v>
      </c>
      <c r="H152" s="54">
        <v>2348783</v>
      </c>
    </row>
    <row r="153" spans="1:8">
      <c r="A153" s="52" t="s">
        <v>531</v>
      </c>
      <c r="B153" s="53" t="s">
        <v>527</v>
      </c>
      <c r="C153" s="53" t="s">
        <v>341</v>
      </c>
      <c r="D153" s="53">
        <v>83</v>
      </c>
      <c r="E153" s="53">
        <v>265</v>
      </c>
      <c r="F153" s="53">
        <v>26</v>
      </c>
      <c r="G153" s="53">
        <v>6</v>
      </c>
      <c r="H153" s="54">
        <v>17100000</v>
      </c>
    </row>
    <row r="154" spans="1:8">
      <c r="A154" s="52" t="s">
        <v>532</v>
      </c>
      <c r="B154" s="53" t="s">
        <v>340</v>
      </c>
      <c r="C154" s="53" t="s">
        <v>349</v>
      </c>
      <c r="D154" s="53">
        <v>80</v>
      </c>
      <c r="E154" s="53">
        <v>210</v>
      </c>
      <c r="F154" s="53">
        <v>24</v>
      </c>
      <c r="G154" s="53">
        <v>4</v>
      </c>
      <c r="H154" s="54">
        <v>22116750</v>
      </c>
    </row>
    <row r="155" spans="1:8">
      <c r="A155" s="52" t="s">
        <v>533</v>
      </c>
      <c r="B155" s="53" t="s">
        <v>494</v>
      </c>
      <c r="C155" s="53" t="s">
        <v>341</v>
      </c>
      <c r="D155" s="53">
        <v>84</v>
      </c>
      <c r="E155" s="53">
        <v>265</v>
      </c>
      <c r="F155" s="53">
        <v>27</v>
      </c>
      <c r="G155" s="53">
        <v>4</v>
      </c>
      <c r="H155" s="54">
        <v>22116750</v>
      </c>
    </row>
    <row r="156" spans="1:8">
      <c r="A156" s="52" t="s">
        <v>534</v>
      </c>
      <c r="B156" s="53" t="s">
        <v>373</v>
      </c>
      <c r="C156" s="53" t="s">
        <v>349</v>
      </c>
      <c r="D156" s="53">
        <v>83</v>
      </c>
      <c r="E156" s="53">
        <v>245</v>
      </c>
      <c r="F156" s="53">
        <v>20</v>
      </c>
      <c r="G156" s="53">
        <v>0</v>
      </c>
      <c r="H156" s="54">
        <v>1704120</v>
      </c>
    </row>
    <row r="157" spans="1:8">
      <c r="A157" s="52" t="s">
        <v>535</v>
      </c>
      <c r="B157" s="53" t="s">
        <v>375</v>
      </c>
      <c r="C157" s="53" t="s">
        <v>361</v>
      </c>
      <c r="D157" s="53">
        <v>75</v>
      </c>
      <c r="E157" s="53">
        <v>175</v>
      </c>
      <c r="F157" s="53">
        <v>25</v>
      </c>
      <c r="G157" s="53">
        <v>3</v>
      </c>
      <c r="H157" s="54">
        <v>1015696</v>
      </c>
    </row>
    <row r="158" spans="1:8">
      <c r="A158" s="52" t="s">
        <v>536</v>
      </c>
      <c r="B158" s="53" t="s">
        <v>407</v>
      </c>
      <c r="C158" s="53" t="s">
        <v>341</v>
      </c>
      <c r="D158" s="53">
        <v>83</v>
      </c>
      <c r="E158" s="53">
        <v>250</v>
      </c>
      <c r="F158" s="53">
        <v>30</v>
      </c>
      <c r="G158" s="53">
        <v>8</v>
      </c>
      <c r="H158" s="54">
        <v>15944154</v>
      </c>
    </row>
    <row r="159" spans="1:8">
      <c r="A159" s="52" t="s">
        <v>537</v>
      </c>
      <c r="B159" s="53" t="s">
        <v>437</v>
      </c>
      <c r="C159" s="53" t="s">
        <v>361</v>
      </c>
      <c r="D159" s="53">
        <v>77</v>
      </c>
      <c r="E159" s="53">
        <v>220</v>
      </c>
      <c r="F159" s="53">
        <v>26</v>
      </c>
      <c r="G159" s="53">
        <v>5</v>
      </c>
      <c r="H159" s="54">
        <v>9700000</v>
      </c>
    </row>
    <row r="160" spans="1:8">
      <c r="A160" s="52" t="s">
        <v>538</v>
      </c>
      <c r="B160" s="53" t="s">
        <v>384</v>
      </c>
      <c r="C160" s="53" t="s">
        <v>361</v>
      </c>
      <c r="D160" s="53">
        <v>72</v>
      </c>
      <c r="E160" s="53">
        <v>201</v>
      </c>
      <c r="F160" s="53">
        <v>25</v>
      </c>
      <c r="G160" s="53">
        <v>3</v>
      </c>
      <c r="H160" s="54">
        <v>1015696</v>
      </c>
    </row>
    <row r="161" spans="1:8">
      <c r="A161" s="52" t="s">
        <v>539</v>
      </c>
      <c r="B161" s="53" t="s">
        <v>404</v>
      </c>
      <c r="C161" s="53" t="s">
        <v>344</v>
      </c>
      <c r="D161" s="53">
        <v>75</v>
      </c>
      <c r="E161" s="53">
        <v>170</v>
      </c>
      <c r="F161" s="53">
        <v>22</v>
      </c>
      <c r="G161" s="53">
        <v>0</v>
      </c>
      <c r="H161" s="54">
        <v>255000</v>
      </c>
    </row>
    <row r="162" spans="1:8">
      <c r="A162" s="52" t="s">
        <v>540</v>
      </c>
      <c r="B162" s="53" t="s">
        <v>351</v>
      </c>
      <c r="C162" s="53" t="s">
        <v>344</v>
      </c>
      <c r="D162" s="53">
        <v>69</v>
      </c>
      <c r="E162" s="53">
        <v>185</v>
      </c>
      <c r="F162" s="53">
        <v>27</v>
      </c>
      <c r="G162" s="53">
        <v>5</v>
      </c>
      <c r="H162" s="54">
        <v>6587132</v>
      </c>
    </row>
    <row r="163" spans="1:8">
      <c r="A163" s="52" t="s">
        <v>541</v>
      </c>
      <c r="B163" s="53" t="s">
        <v>380</v>
      </c>
      <c r="C163" s="53" t="s">
        <v>344</v>
      </c>
      <c r="D163" s="53">
        <v>76</v>
      </c>
      <c r="E163" s="53">
        <v>213</v>
      </c>
      <c r="F163" s="53">
        <v>21</v>
      </c>
      <c r="G163" s="53">
        <v>0</v>
      </c>
      <c r="H163" s="54">
        <v>1074145</v>
      </c>
    </row>
    <row r="164" spans="1:8">
      <c r="A164" s="52" t="s">
        <v>542</v>
      </c>
      <c r="B164" s="53" t="s">
        <v>373</v>
      </c>
      <c r="C164" s="53" t="s">
        <v>344</v>
      </c>
      <c r="D164" s="53">
        <v>72</v>
      </c>
      <c r="E164" s="53">
        <v>175</v>
      </c>
      <c r="F164" s="53">
        <v>28</v>
      </c>
      <c r="G164" s="53">
        <v>6</v>
      </c>
      <c r="H164" s="56">
        <v>6000000</v>
      </c>
    </row>
    <row r="165" spans="1:8">
      <c r="A165" s="52" t="s">
        <v>543</v>
      </c>
      <c r="B165" s="53" t="s">
        <v>414</v>
      </c>
      <c r="C165" s="53" t="s">
        <v>341</v>
      </c>
      <c r="D165" s="53">
        <v>85</v>
      </c>
      <c r="E165" s="53">
        <v>265</v>
      </c>
      <c r="F165" s="53">
        <v>19</v>
      </c>
      <c r="G165" s="53">
        <v>0</v>
      </c>
      <c r="H165" s="54">
        <v>1034956</v>
      </c>
    </row>
    <row r="166" spans="1:8">
      <c r="A166" s="52" t="s">
        <v>544</v>
      </c>
      <c r="B166" s="53" t="s">
        <v>340</v>
      </c>
      <c r="C166" s="53" t="s">
        <v>344</v>
      </c>
      <c r="D166" s="53">
        <v>72</v>
      </c>
      <c r="E166" s="53">
        <v>185</v>
      </c>
      <c r="F166" s="53">
        <v>32</v>
      </c>
      <c r="G166" s="53">
        <v>10</v>
      </c>
      <c r="H166" s="54">
        <v>4096950</v>
      </c>
    </row>
    <row r="167" spans="1:8">
      <c r="A167" s="52" t="s">
        <v>545</v>
      </c>
      <c r="B167" s="53" t="s">
        <v>356</v>
      </c>
      <c r="C167" s="53" t="s">
        <v>361</v>
      </c>
      <c r="D167" s="53">
        <v>76</v>
      </c>
      <c r="E167" s="53">
        <v>190</v>
      </c>
      <c r="F167" s="53">
        <v>32</v>
      </c>
      <c r="G167" s="53">
        <v>10</v>
      </c>
      <c r="H167" s="54">
        <v>7377500</v>
      </c>
    </row>
    <row r="168" spans="1:8">
      <c r="A168" s="52" t="s">
        <v>546</v>
      </c>
      <c r="B168" s="53" t="s">
        <v>437</v>
      </c>
      <c r="C168" s="53" t="s">
        <v>361</v>
      </c>
      <c r="D168" s="53">
        <v>78</v>
      </c>
      <c r="E168" s="53">
        <v>225</v>
      </c>
      <c r="F168" s="53">
        <v>31</v>
      </c>
      <c r="G168" s="53">
        <v>12</v>
      </c>
      <c r="H168" s="54">
        <v>12800000</v>
      </c>
    </row>
    <row r="169" spans="1:8">
      <c r="A169" s="52" t="s">
        <v>547</v>
      </c>
      <c r="B169" s="53" t="s">
        <v>527</v>
      </c>
      <c r="C169" s="53" t="s">
        <v>349</v>
      </c>
      <c r="D169" s="53">
        <v>80</v>
      </c>
      <c r="E169" s="53">
        <v>250</v>
      </c>
      <c r="F169" s="53">
        <v>21</v>
      </c>
      <c r="G169" s="53">
        <v>2</v>
      </c>
      <c r="H169" s="54">
        <v>5374320</v>
      </c>
    </row>
    <row r="170" spans="1:8">
      <c r="A170" s="52" t="s">
        <v>548</v>
      </c>
      <c r="B170" s="53" t="s">
        <v>351</v>
      </c>
      <c r="C170" s="53" t="s">
        <v>347</v>
      </c>
      <c r="D170" s="53">
        <v>78</v>
      </c>
      <c r="E170" s="53">
        <v>235</v>
      </c>
      <c r="F170" s="53">
        <v>26</v>
      </c>
      <c r="G170" s="53">
        <v>4</v>
      </c>
      <c r="H170" s="54">
        <v>6286408</v>
      </c>
    </row>
    <row r="171" spans="1:8">
      <c r="A171" s="52" t="s">
        <v>549</v>
      </c>
      <c r="B171" s="53" t="s">
        <v>367</v>
      </c>
      <c r="C171" s="53" t="s">
        <v>341</v>
      </c>
      <c r="D171" s="53">
        <v>83</v>
      </c>
      <c r="E171" s="53">
        <v>275</v>
      </c>
      <c r="F171" s="53">
        <v>21</v>
      </c>
      <c r="G171" s="53">
        <v>1</v>
      </c>
      <c r="H171" s="54">
        <v>4788840</v>
      </c>
    </row>
    <row r="172" spans="1:8">
      <c r="A172" s="52" t="s">
        <v>550</v>
      </c>
      <c r="B172" s="53" t="s">
        <v>354</v>
      </c>
      <c r="C172" s="53" t="s">
        <v>347</v>
      </c>
      <c r="D172" s="53">
        <v>81</v>
      </c>
      <c r="E172" s="53">
        <v>210</v>
      </c>
      <c r="F172" s="53">
        <v>22</v>
      </c>
      <c r="G172" s="53">
        <v>0</v>
      </c>
      <c r="H172" s="56">
        <v>600000</v>
      </c>
    </row>
    <row r="173" spans="1:8">
      <c r="A173" s="52" t="s">
        <v>551</v>
      </c>
      <c r="B173" s="53" t="s">
        <v>424</v>
      </c>
      <c r="C173" s="53" t="s">
        <v>341</v>
      </c>
      <c r="D173" s="53">
        <v>84</v>
      </c>
      <c r="E173" s="53">
        <v>248</v>
      </c>
      <c r="F173" s="53">
        <v>21</v>
      </c>
      <c r="G173" s="53">
        <v>0</v>
      </c>
      <c r="H173" s="54">
        <v>2703960</v>
      </c>
    </row>
    <row r="174" spans="1:8">
      <c r="A174" s="52" t="s">
        <v>552</v>
      </c>
      <c r="B174" s="53" t="s">
        <v>356</v>
      </c>
      <c r="C174" s="53" t="s">
        <v>361</v>
      </c>
      <c r="D174" s="53">
        <v>77</v>
      </c>
      <c r="E174" s="53">
        <v>200</v>
      </c>
      <c r="F174" s="53">
        <v>36</v>
      </c>
      <c r="G174" s="53">
        <v>16</v>
      </c>
      <c r="H174" s="54">
        <v>13253012</v>
      </c>
    </row>
    <row r="175" spans="1:8">
      <c r="A175" s="52" t="s">
        <v>553</v>
      </c>
      <c r="B175" s="53" t="s">
        <v>459</v>
      </c>
      <c r="C175" s="53" t="s">
        <v>361</v>
      </c>
      <c r="D175" s="53">
        <v>76</v>
      </c>
      <c r="E175" s="53">
        <v>207</v>
      </c>
      <c r="F175" s="53">
        <v>19</v>
      </c>
      <c r="G175" s="53">
        <v>0</v>
      </c>
      <c r="H175" s="54">
        <v>3210840</v>
      </c>
    </row>
    <row r="176" spans="1:8">
      <c r="A176" s="52" t="s">
        <v>554</v>
      </c>
      <c r="B176" s="53" t="s">
        <v>459</v>
      </c>
      <c r="C176" s="53" t="s">
        <v>344</v>
      </c>
      <c r="D176" s="53">
        <v>72</v>
      </c>
      <c r="E176" s="53">
        <v>190</v>
      </c>
      <c r="F176" s="53">
        <v>34</v>
      </c>
      <c r="G176" s="53">
        <v>12</v>
      </c>
      <c r="H176" s="54">
        <v>4540525</v>
      </c>
    </row>
    <row r="177" spans="1:8">
      <c r="A177" s="52" t="s">
        <v>555</v>
      </c>
      <c r="B177" s="53" t="s">
        <v>378</v>
      </c>
      <c r="C177" s="53" t="s">
        <v>347</v>
      </c>
      <c r="D177" s="53">
        <v>79</v>
      </c>
      <c r="E177" s="53">
        <v>210</v>
      </c>
      <c r="F177" s="53">
        <v>26</v>
      </c>
      <c r="G177" s="53">
        <v>2</v>
      </c>
      <c r="H177" s="54">
        <v>2898000</v>
      </c>
    </row>
    <row r="178" spans="1:8">
      <c r="A178" s="52" t="s">
        <v>556</v>
      </c>
      <c r="B178" s="53" t="s">
        <v>404</v>
      </c>
      <c r="C178" s="53" t="s">
        <v>344</v>
      </c>
      <c r="D178" s="53">
        <v>77</v>
      </c>
      <c r="E178" s="53">
        <v>220</v>
      </c>
      <c r="F178" s="53">
        <v>27</v>
      </c>
      <c r="G178" s="53">
        <v>7</v>
      </c>
      <c r="H178" s="54">
        <v>26540100</v>
      </c>
    </row>
    <row r="179" spans="1:8">
      <c r="A179" s="52" t="s">
        <v>557</v>
      </c>
      <c r="B179" s="53" t="s">
        <v>494</v>
      </c>
      <c r="C179" s="53" t="s">
        <v>349</v>
      </c>
      <c r="D179" s="53">
        <v>81</v>
      </c>
      <c r="E179" s="53">
        <v>250</v>
      </c>
      <c r="F179" s="53">
        <v>29</v>
      </c>
      <c r="G179" s="53">
        <v>7</v>
      </c>
      <c r="H179" s="56">
        <v>4000000</v>
      </c>
    </row>
    <row r="180" spans="1:8">
      <c r="A180" s="52" t="s">
        <v>558</v>
      </c>
      <c r="B180" s="53" t="s">
        <v>437</v>
      </c>
      <c r="C180" s="53" t="s">
        <v>347</v>
      </c>
      <c r="D180" s="53">
        <v>80</v>
      </c>
      <c r="E180" s="53">
        <v>218</v>
      </c>
      <c r="F180" s="53">
        <v>36</v>
      </c>
      <c r="G180" s="53">
        <v>13</v>
      </c>
      <c r="H180" s="54">
        <v>1551659</v>
      </c>
    </row>
    <row r="181" spans="1:8">
      <c r="A181" s="52" t="s">
        <v>559</v>
      </c>
      <c r="B181" s="53" t="s">
        <v>375</v>
      </c>
      <c r="C181" s="53" t="s">
        <v>349</v>
      </c>
      <c r="D181" s="53">
        <v>81</v>
      </c>
      <c r="E181" s="53">
        <v>230</v>
      </c>
      <c r="F181" s="53">
        <v>24</v>
      </c>
      <c r="G181" s="53">
        <v>2</v>
      </c>
      <c r="H181" s="54">
        <v>980431</v>
      </c>
    </row>
    <row r="182" spans="1:8">
      <c r="A182" s="52" t="s">
        <v>560</v>
      </c>
      <c r="B182" s="53" t="s">
        <v>351</v>
      </c>
      <c r="C182" s="53" t="s">
        <v>361</v>
      </c>
      <c r="D182" s="53">
        <v>78</v>
      </c>
      <c r="E182" s="53">
        <v>215</v>
      </c>
      <c r="F182" s="53">
        <v>21</v>
      </c>
      <c r="G182" s="53">
        <v>2</v>
      </c>
      <c r="H182" s="54">
        <v>1825200</v>
      </c>
    </row>
    <row r="183" spans="1:8">
      <c r="A183" s="52" t="s">
        <v>561</v>
      </c>
      <c r="B183" s="53" t="s">
        <v>378</v>
      </c>
      <c r="C183" s="53" t="s">
        <v>349</v>
      </c>
      <c r="D183" s="53">
        <v>81</v>
      </c>
      <c r="E183" s="53">
        <v>227</v>
      </c>
      <c r="F183" s="53">
        <v>26</v>
      </c>
      <c r="G183" s="53">
        <v>2</v>
      </c>
      <c r="H183" s="54">
        <v>980431</v>
      </c>
    </row>
    <row r="184" spans="1:8">
      <c r="A184" s="52" t="s">
        <v>562</v>
      </c>
      <c r="B184" s="53" t="s">
        <v>358</v>
      </c>
      <c r="C184" s="53" t="s">
        <v>349</v>
      </c>
      <c r="D184" s="53">
        <v>79</v>
      </c>
      <c r="E184" s="53">
        <v>225</v>
      </c>
      <c r="F184" s="53">
        <v>31</v>
      </c>
      <c r="G184" s="53">
        <v>9</v>
      </c>
      <c r="H184" s="54">
        <v>10470000</v>
      </c>
    </row>
    <row r="185" spans="1:8">
      <c r="A185" s="52" t="s">
        <v>563</v>
      </c>
      <c r="B185" s="53" t="s">
        <v>378</v>
      </c>
      <c r="C185" s="53" t="s">
        <v>349</v>
      </c>
      <c r="D185" s="53">
        <v>82</v>
      </c>
      <c r="E185" s="53">
        <v>239</v>
      </c>
      <c r="F185" s="53">
        <v>22</v>
      </c>
      <c r="G185" s="53">
        <v>1</v>
      </c>
      <c r="H185" s="54">
        <v>1286160</v>
      </c>
    </row>
    <row r="186" spans="1:8">
      <c r="A186" s="52" t="s">
        <v>564</v>
      </c>
      <c r="B186" s="53" t="s">
        <v>340</v>
      </c>
      <c r="C186" s="53" t="s">
        <v>349</v>
      </c>
      <c r="D186" s="53">
        <v>81</v>
      </c>
      <c r="E186" s="53">
        <v>221</v>
      </c>
      <c r="F186" s="53">
        <v>23</v>
      </c>
      <c r="G186" s="53">
        <v>0</v>
      </c>
      <c r="H186" s="54">
        <v>63938</v>
      </c>
    </row>
    <row r="187" spans="1:8">
      <c r="A187" s="52" t="s">
        <v>565</v>
      </c>
      <c r="B187" s="53" t="s">
        <v>407</v>
      </c>
      <c r="C187" s="53" t="s">
        <v>341</v>
      </c>
      <c r="D187" s="53">
        <v>84</v>
      </c>
      <c r="E187" s="53">
        <v>245</v>
      </c>
      <c r="F187" s="53">
        <v>30</v>
      </c>
      <c r="G187" s="53">
        <v>8</v>
      </c>
      <c r="H187" s="56">
        <v>5000000</v>
      </c>
    </row>
    <row r="188" spans="1:8">
      <c r="A188" s="52" t="s">
        <v>566</v>
      </c>
      <c r="B188" s="53" t="s">
        <v>527</v>
      </c>
      <c r="C188" s="53" t="s">
        <v>361</v>
      </c>
      <c r="D188" s="53">
        <v>74</v>
      </c>
      <c r="E188" s="53">
        <v>185</v>
      </c>
      <c r="F188" s="53">
        <v>39</v>
      </c>
      <c r="G188" s="53">
        <v>17</v>
      </c>
      <c r="H188" s="54">
        <v>1551659</v>
      </c>
    </row>
    <row r="189" spans="1:8">
      <c r="A189" s="52" t="s">
        <v>567</v>
      </c>
      <c r="B189" s="53" t="s">
        <v>375</v>
      </c>
      <c r="C189" s="53" t="s">
        <v>341</v>
      </c>
      <c r="D189" s="53">
        <v>84</v>
      </c>
      <c r="E189" s="53">
        <v>270</v>
      </c>
      <c r="F189" s="53">
        <v>29</v>
      </c>
      <c r="G189" s="53">
        <v>8</v>
      </c>
      <c r="H189" s="54">
        <v>1403611</v>
      </c>
    </row>
    <row r="190" spans="1:8">
      <c r="A190" s="52" t="s">
        <v>568</v>
      </c>
      <c r="B190" s="53" t="s">
        <v>351</v>
      </c>
      <c r="C190" s="53" t="s">
        <v>347</v>
      </c>
      <c r="D190" s="53">
        <v>79</v>
      </c>
      <c r="E190" s="53">
        <v>225</v>
      </c>
      <c r="F190" s="53">
        <v>20</v>
      </c>
      <c r="G190" s="53">
        <v>0</v>
      </c>
      <c r="H190" s="54">
        <v>4743000</v>
      </c>
    </row>
    <row r="191" spans="1:8">
      <c r="A191" s="52" t="s">
        <v>569</v>
      </c>
      <c r="B191" s="53" t="s">
        <v>346</v>
      </c>
      <c r="C191" s="53" t="s">
        <v>349</v>
      </c>
      <c r="D191" s="53">
        <v>81</v>
      </c>
      <c r="E191" s="53">
        <v>235</v>
      </c>
      <c r="F191" s="53">
        <v>30</v>
      </c>
      <c r="G191" s="53">
        <v>8</v>
      </c>
      <c r="H191" s="56">
        <v>15000000</v>
      </c>
    </row>
    <row r="192" spans="1:8">
      <c r="A192" s="52" t="s">
        <v>570</v>
      </c>
      <c r="B192" s="53" t="s">
        <v>343</v>
      </c>
      <c r="C192" s="53" t="s">
        <v>344</v>
      </c>
      <c r="D192" s="53">
        <v>74</v>
      </c>
      <c r="E192" s="53">
        <v>186</v>
      </c>
      <c r="F192" s="53">
        <v>28</v>
      </c>
      <c r="G192" s="53">
        <v>7</v>
      </c>
      <c r="H192" s="54">
        <v>8800000</v>
      </c>
    </row>
    <row r="193" spans="1:8">
      <c r="A193" s="52" t="s">
        <v>571</v>
      </c>
      <c r="B193" s="53" t="s">
        <v>360</v>
      </c>
      <c r="C193" s="53" t="s">
        <v>341</v>
      </c>
      <c r="D193" s="53">
        <v>84</v>
      </c>
      <c r="E193" s="53">
        <v>231</v>
      </c>
      <c r="F193" s="53">
        <v>26</v>
      </c>
      <c r="G193" s="53">
        <v>3</v>
      </c>
      <c r="H193" s="54">
        <v>1015696</v>
      </c>
    </row>
    <row r="194" spans="1:8">
      <c r="A194" s="52" t="s">
        <v>572</v>
      </c>
      <c r="B194" s="53" t="s">
        <v>363</v>
      </c>
      <c r="C194" s="53" t="s">
        <v>347</v>
      </c>
      <c r="D194" s="53">
        <v>80</v>
      </c>
      <c r="E194" s="53">
        <v>210</v>
      </c>
      <c r="F194" s="53">
        <v>22</v>
      </c>
      <c r="G194" s="53">
        <v>2</v>
      </c>
      <c r="H194" s="54">
        <v>980431</v>
      </c>
    </row>
    <row r="195" spans="1:8">
      <c r="A195" s="52" t="s">
        <v>573</v>
      </c>
      <c r="B195" s="53" t="s">
        <v>419</v>
      </c>
      <c r="C195" s="53" t="s">
        <v>361</v>
      </c>
      <c r="D195" s="53">
        <v>77</v>
      </c>
      <c r="E195" s="53">
        <v>185</v>
      </c>
      <c r="F195" s="53">
        <v>24</v>
      </c>
      <c r="G195" s="53">
        <v>4</v>
      </c>
      <c r="H195" s="54">
        <v>6511628</v>
      </c>
    </row>
    <row r="196" spans="1:8">
      <c r="A196" s="52" t="s">
        <v>574</v>
      </c>
      <c r="B196" s="53" t="s">
        <v>380</v>
      </c>
      <c r="C196" s="53" t="s">
        <v>344</v>
      </c>
      <c r="D196" s="53">
        <v>75</v>
      </c>
      <c r="E196" s="53">
        <v>200</v>
      </c>
      <c r="F196" s="53">
        <v>28</v>
      </c>
      <c r="G196" s="53">
        <v>6</v>
      </c>
      <c r="H196" s="54">
        <v>11483254</v>
      </c>
    </row>
    <row r="197" spans="1:8">
      <c r="A197" s="52" t="s">
        <v>575</v>
      </c>
      <c r="B197" s="53" t="s">
        <v>384</v>
      </c>
      <c r="C197" s="53" t="s">
        <v>344</v>
      </c>
      <c r="D197" s="53">
        <v>76</v>
      </c>
      <c r="E197" s="53">
        <v>195</v>
      </c>
      <c r="F197" s="53">
        <v>24</v>
      </c>
      <c r="G197" s="53">
        <v>1</v>
      </c>
      <c r="H197" s="54">
        <v>1643040</v>
      </c>
    </row>
    <row r="198" spans="1:8">
      <c r="A198" s="52" t="s">
        <v>576</v>
      </c>
      <c r="B198" s="53" t="s">
        <v>367</v>
      </c>
      <c r="C198" s="53" t="s">
        <v>344</v>
      </c>
      <c r="D198" s="53">
        <v>75</v>
      </c>
      <c r="E198" s="53">
        <v>200</v>
      </c>
      <c r="F198" s="53">
        <v>28</v>
      </c>
      <c r="G198" s="53">
        <v>8</v>
      </c>
      <c r="H198" s="54">
        <v>9424084</v>
      </c>
    </row>
    <row r="199" spans="1:8">
      <c r="A199" s="52" t="s">
        <v>577</v>
      </c>
      <c r="B199" s="53" t="s">
        <v>384</v>
      </c>
      <c r="C199" s="53" t="s">
        <v>347</v>
      </c>
      <c r="D199" s="53">
        <v>79</v>
      </c>
      <c r="E199" s="53">
        <v>220</v>
      </c>
      <c r="F199" s="53">
        <v>27</v>
      </c>
      <c r="G199" s="53">
        <v>5</v>
      </c>
      <c r="H199" s="54">
        <v>17552209</v>
      </c>
    </row>
    <row r="200" spans="1:8">
      <c r="A200" s="52" t="s">
        <v>578</v>
      </c>
      <c r="B200" s="53" t="s">
        <v>434</v>
      </c>
      <c r="C200" s="53" t="s">
        <v>341</v>
      </c>
      <c r="D200" s="53">
        <v>83</v>
      </c>
      <c r="E200" s="53">
        <v>230</v>
      </c>
      <c r="F200" s="53">
        <v>31</v>
      </c>
      <c r="G200" s="53">
        <v>9</v>
      </c>
      <c r="H200" s="56">
        <v>17000000</v>
      </c>
    </row>
    <row r="201" spans="1:8">
      <c r="A201" s="52" t="s">
        <v>579</v>
      </c>
      <c r="B201" s="53" t="s">
        <v>346</v>
      </c>
      <c r="C201" s="53" t="s">
        <v>361</v>
      </c>
      <c r="D201" s="53">
        <v>76</v>
      </c>
      <c r="E201" s="53">
        <v>210</v>
      </c>
      <c r="F201" s="53">
        <v>29</v>
      </c>
      <c r="G201" s="53">
        <v>7</v>
      </c>
      <c r="H201" s="54">
        <v>6540000</v>
      </c>
    </row>
    <row r="202" spans="1:8">
      <c r="A202" s="52" t="s">
        <v>580</v>
      </c>
      <c r="B202" s="53" t="s">
        <v>380</v>
      </c>
      <c r="C202" s="53" t="s">
        <v>361</v>
      </c>
      <c r="D202" s="53">
        <v>78</v>
      </c>
      <c r="E202" s="53">
        <v>219</v>
      </c>
      <c r="F202" s="53">
        <v>25</v>
      </c>
      <c r="G202" s="53">
        <v>2</v>
      </c>
      <c r="H202" s="54">
        <v>980431</v>
      </c>
    </row>
    <row r="203" spans="1:8">
      <c r="A203" s="52" t="s">
        <v>581</v>
      </c>
      <c r="B203" s="53" t="s">
        <v>360</v>
      </c>
      <c r="C203" s="53" t="s">
        <v>347</v>
      </c>
      <c r="D203" s="53">
        <v>80</v>
      </c>
      <c r="E203" s="53">
        <v>226</v>
      </c>
      <c r="F203" s="53">
        <v>29</v>
      </c>
      <c r="G203" s="53">
        <v>2</v>
      </c>
      <c r="H203" s="54">
        <v>2250000</v>
      </c>
    </row>
    <row r="204" spans="1:8">
      <c r="A204" s="52" t="s">
        <v>582</v>
      </c>
      <c r="B204" s="53" t="s">
        <v>360</v>
      </c>
      <c r="C204" s="53" t="s">
        <v>347</v>
      </c>
      <c r="D204" s="53">
        <v>79</v>
      </c>
      <c r="E204" s="53">
        <v>240</v>
      </c>
      <c r="F204" s="53">
        <v>35</v>
      </c>
      <c r="G204" s="53">
        <v>15</v>
      </c>
      <c r="H204" s="56">
        <v>11000000</v>
      </c>
    </row>
    <row r="205" spans="1:8">
      <c r="A205" s="52" t="s">
        <v>583</v>
      </c>
      <c r="B205" s="53" t="s">
        <v>343</v>
      </c>
      <c r="C205" s="53" t="s">
        <v>344</v>
      </c>
      <c r="D205" s="53">
        <v>74</v>
      </c>
      <c r="E205" s="53">
        <v>180</v>
      </c>
      <c r="F205" s="53">
        <v>24</v>
      </c>
      <c r="G205" s="53">
        <v>1</v>
      </c>
      <c r="H205" s="54">
        <v>1052342</v>
      </c>
    </row>
    <row r="206" spans="1:8">
      <c r="A206" s="52" t="s">
        <v>584</v>
      </c>
      <c r="B206" s="53" t="s">
        <v>426</v>
      </c>
      <c r="C206" s="53" t="s">
        <v>341</v>
      </c>
      <c r="D206" s="53">
        <v>81</v>
      </c>
      <c r="E206" s="53">
        <v>245</v>
      </c>
      <c r="F206" s="53">
        <v>34</v>
      </c>
      <c r="G206" s="53">
        <v>9</v>
      </c>
      <c r="H206" s="54">
        <v>165952</v>
      </c>
    </row>
    <row r="207" spans="1:8">
      <c r="A207" s="52" t="s">
        <v>585</v>
      </c>
      <c r="B207" s="53" t="s">
        <v>360</v>
      </c>
      <c r="C207" s="53" t="s">
        <v>349</v>
      </c>
      <c r="D207" s="53">
        <v>81</v>
      </c>
      <c r="E207" s="53">
        <v>235</v>
      </c>
      <c r="F207" s="53">
        <v>23</v>
      </c>
      <c r="G207" s="53">
        <v>0</v>
      </c>
      <c r="H207" s="56">
        <v>600000</v>
      </c>
    </row>
    <row r="208" spans="1:8">
      <c r="A208" s="52" t="s">
        <v>586</v>
      </c>
      <c r="B208" s="53" t="s">
        <v>367</v>
      </c>
      <c r="C208" s="53" t="s">
        <v>341</v>
      </c>
      <c r="D208" s="53">
        <v>84</v>
      </c>
      <c r="E208" s="53">
        <v>250</v>
      </c>
      <c r="F208" s="53">
        <v>22</v>
      </c>
      <c r="G208" s="53">
        <v>0</v>
      </c>
      <c r="H208" s="54">
        <v>4826160</v>
      </c>
    </row>
    <row r="209" spans="1:8">
      <c r="A209" s="52" t="s">
        <v>587</v>
      </c>
      <c r="B209" s="53" t="s">
        <v>384</v>
      </c>
      <c r="C209" s="53" t="s">
        <v>341</v>
      </c>
      <c r="D209" s="53">
        <v>83</v>
      </c>
      <c r="E209" s="53">
        <v>220</v>
      </c>
      <c r="F209" s="53">
        <v>25</v>
      </c>
      <c r="G209" s="53">
        <v>2</v>
      </c>
      <c r="H209" s="54">
        <v>1709720</v>
      </c>
    </row>
    <row r="210" spans="1:8">
      <c r="A210" s="52" t="s">
        <v>588</v>
      </c>
      <c r="B210" s="53" t="s">
        <v>527</v>
      </c>
      <c r="C210" s="53" t="s">
        <v>341</v>
      </c>
      <c r="D210" s="53">
        <v>83</v>
      </c>
      <c r="E210" s="53">
        <v>229</v>
      </c>
      <c r="F210" s="53">
        <v>26</v>
      </c>
      <c r="G210" s="53">
        <v>4</v>
      </c>
      <c r="H210" s="54">
        <v>12517606</v>
      </c>
    </row>
    <row r="211" spans="1:8">
      <c r="A211" s="52" t="s">
        <v>589</v>
      </c>
      <c r="B211" s="53" t="s">
        <v>407</v>
      </c>
      <c r="C211" s="53" t="s">
        <v>344</v>
      </c>
      <c r="D211" s="53">
        <v>76</v>
      </c>
      <c r="E211" s="53">
        <v>195</v>
      </c>
      <c r="F211" s="53">
        <v>26</v>
      </c>
      <c r="G211" s="53">
        <v>6</v>
      </c>
      <c r="H211" s="54">
        <v>16957900</v>
      </c>
    </row>
    <row r="212" spans="1:8">
      <c r="A212" s="52" t="s">
        <v>590</v>
      </c>
      <c r="B212" s="53" t="s">
        <v>419</v>
      </c>
      <c r="C212" s="53" t="s">
        <v>349</v>
      </c>
      <c r="D212" s="53">
        <v>81</v>
      </c>
      <c r="E212" s="53">
        <v>257</v>
      </c>
      <c r="F212" s="53">
        <v>23</v>
      </c>
      <c r="G212" s="53">
        <v>2</v>
      </c>
      <c r="H212" s="54">
        <v>161483</v>
      </c>
    </row>
    <row r="213" spans="1:8">
      <c r="A213" s="52" t="s">
        <v>591</v>
      </c>
      <c r="B213" s="53" t="s">
        <v>373</v>
      </c>
      <c r="C213" s="53" t="s">
        <v>349</v>
      </c>
      <c r="D213" s="53">
        <v>82</v>
      </c>
      <c r="E213" s="53">
        <v>228</v>
      </c>
      <c r="F213" s="53">
        <v>27</v>
      </c>
      <c r="G213" s="53">
        <v>5</v>
      </c>
      <c r="H213" s="54">
        <v>10991957</v>
      </c>
    </row>
    <row r="214" spans="1:8">
      <c r="A214" s="52" t="s">
        <v>592</v>
      </c>
      <c r="B214" s="53" t="s">
        <v>351</v>
      </c>
      <c r="C214" s="53" t="s">
        <v>349</v>
      </c>
      <c r="D214" s="53">
        <v>82</v>
      </c>
      <c r="E214" s="53">
        <v>231</v>
      </c>
      <c r="F214" s="53">
        <v>29</v>
      </c>
      <c r="G214" s="53">
        <v>6</v>
      </c>
      <c r="H214" s="56">
        <v>5000000</v>
      </c>
    </row>
    <row r="215" spans="1:8">
      <c r="A215" s="52" t="s">
        <v>593</v>
      </c>
      <c r="B215" s="53" t="s">
        <v>424</v>
      </c>
      <c r="C215" s="53" t="s">
        <v>341</v>
      </c>
      <c r="D215" s="53">
        <v>84</v>
      </c>
      <c r="E215" s="53">
        <v>265</v>
      </c>
      <c r="F215" s="53">
        <v>24</v>
      </c>
      <c r="G215" s="53">
        <v>4</v>
      </c>
      <c r="H215" s="54">
        <v>14382022</v>
      </c>
    </row>
    <row r="216" spans="1:8">
      <c r="A216" s="52" t="s">
        <v>594</v>
      </c>
      <c r="B216" s="53" t="s">
        <v>426</v>
      </c>
      <c r="C216" s="53" t="s">
        <v>361</v>
      </c>
      <c r="D216" s="53">
        <v>78</v>
      </c>
      <c r="E216" s="53">
        <v>195</v>
      </c>
      <c r="F216" s="53">
        <v>27</v>
      </c>
      <c r="G216" s="53">
        <v>1</v>
      </c>
      <c r="H216" s="54">
        <v>874636</v>
      </c>
    </row>
    <row r="217" spans="1:8">
      <c r="A217" s="52" t="s">
        <v>595</v>
      </c>
      <c r="B217" s="53" t="s">
        <v>414</v>
      </c>
      <c r="C217" s="53" t="s">
        <v>361</v>
      </c>
      <c r="D217" s="53">
        <v>77</v>
      </c>
      <c r="E217" s="53">
        <v>194</v>
      </c>
      <c r="F217" s="53">
        <v>24</v>
      </c>
      <c r="G217" s="53">
        <v>2</v>
      </c>
      <c r="H217" s="54">
        <v>12500000</v>
      </c>
    </row>
    <row r="218" spans="1:8">
      <c r="A218" s="52" t="s">
        <v>596</v>
      </c>
      <c r="B218" s="53" t="s">
        <v>369</v>
      </c>
      <c r="C218" s="53" t="s">
        <v>361</v>
      </c>
      <c r="D218" s="53">
        <v>76</v>
      </c>
      <c r="E218" s="53">
        <v>195</v>
      </c>
      <c r="F218" s="53">
        <v>28</v>
      </c>
      <c r="G218" s="53">
        <v>4</v>
      </c>
      <c r="H218" s="54">
        <v>173094</v>
      </c>
    </row>
    <row r="219" spans="1:8">
      <c r="A219" s="52" t="s">
        <v>597</v>
      </c>
      <c r="B219" s="53" t="s">
        <v>279</v>
      </c>
      <c r="C219" s="53" t="s">
        <v>341</v>
      </c>
      <c r="D219" s="53">
        <v>82</v>
      </c>
      <c r="E219" s="53">
        <v>235</v>
      </c>
      <c r="F219" s="53">
        <v>29</v>
      </c>
      <c r="G219" s="53">
        <v>7</v>
      </c>
      <c r="H219" s="54">
        <v>3911380</v>
      </c>
    </row>
    <row r="220" spans="1:8">
      <c r="A220" s="52" t="s">
        <v>598</v>
      </c>
      <c r="B220" s="53" t="s">
        <v>351</v>
      </c>
      <c r="C220" s="53" t="s">
        <v>349</v>
      </c>
      <c r="D220" s="53">
        <v>80</v>
      </c>
      <c r="E220" s="53">
        <v>235</v>
      </c>
      <c r="F220" s="53">
        <v>22</v>
      </c>
      <c r="G220" s="53">
        <v>1</v>
      </c>
      <c r="H220" s="54">
        <v>1223653</v>
      </c>
    </row>
    <row r="221" spans="1:8">
      <c r="A221" s="52" t="s">
        <v>599</v>
      </c>
      <c r="B221" s="53" t="s">
        <v>474</v>
      </c>
      <c r="C221" s="53" t="s">
        <v>344</v>
      </c>
      <c r="D221" s="53">
        <v>75</v>
      </c>
      <c r="E221" s="53">
        <v>200</v>
      </c>
      <c r="F221" s="53">
        <v>35</v>
      </c>
      <c r="G221" s="53">
        <v>11</v>
      </c>
      <c r="H221" s="54">
        <v>392478</v>
      </c>
    </row>
    <row r="222" spans="1:8">
      <c r="A222" s="52" t="s">
        <v>600</v>
      </c>
      <c r="B222" s="53" t="s">
        <v>363</v>
      </c>
      <c r="C222" s="53" t="s">
        <v>349</v>
      </c>
      <c r="D222" s="53">
        <v>79</v>
      </c>
      <c r="E222" s="53">
        <v>230</v>
      </c>
      <c r="F222" s="53">
        <v>25</v>
      </c>
      <c r="G222" s="53">
        <v>1</v>
      </c>
      <c r="H222" s="54">
        <v>1191480</v>
      </c>
    </row>
    <row r="223" spans="1:8">
      <c r="A223" s="52" t="s">
        <v>601</v>
      </c>
      <c r="B223" s="53" t="s">
        <v>494</v>
      </c>
      <c r="C223" s="53" t="s">
        <v>349</v>
      </c>
      <c r="D223" s="53">
        <v>82</v>
      </c>
      <c r="E223" s="53">
        <v>240</v>
      </c>
      <c r="F223" s="53">
        <v>29</v>
      </c>
      <c r="G223" s="53">
        <v>9</v>
      </c>
      <c r="H223" s="54">
        <v>5782450</v>
      </c>
    </row>
    <row r="224" spans="1:8">
      <c r="A224" s="52" t="s">
        <v>602</v>
      </c>
      <c r="B224" s="53" t="s">
        <v>494</v>
      </c>
      <c r="C224" s="53" t="s">
        <v>361</v>
      </c>
      <c r="D224" s="53">
        <v>78</v>
      </c>
      <c r="E224" s="53">
        <v>200</v>
      </c>
      <c r="F224" s="53">
        <v>23</v>
      </c>
      <c r="G224" s="53">
        <v>1</v>
      </c>
      <c r="H224" s="54">
        <v>874636</v>
      </c>
    </row>
    <row r="225" spans="1:8">
      <c r="A225" s="52" t="s">
        <v>603</v>
      </c>
      <c r="B225" s="53" t="s">
        <v>369</v>
      </c>
      <c r="C225" s="53" t="s">
        <v>344</v>
      </c>
      <c r="D225" s="53">
        <v>76</v>
      </c>
      <c r="E225" s="53">
        <v>205</v>
      </c>
      <c r="F225" s="53">
        <v>26</v>
      </c>
      <c r="G225" s="53">
        <v>7</v>
      </c>
      <c r="H225" s="54">
        <v>11286518</v>
      </c>
    </row>
    <row r="226" spans="1:8">
      <c r="A226" s="52" t="s">
        <v>604</v>
      </c>
      <c r="B226" s="53" t="s">
        <v>459</v>
      </c>
      <c r="C226" s="53" t="s">
        <v>349</v>
      </c>
      <c r="D226" s="53">
        <v>81</v>
      </c>
      <c r="E226" s="53">
        <v>230</v>
      </c>
      <c r="F226" s="53">
        <v>21</v>
      </c>
      <c r="G226" s="53">
        <v>0</v>
      </c>
      <c r="H226" s="54">
        <v>1987440</v>
      </c>
    </row>
    <row r="227" spans="1:8">
      <c r="A227" s="52" t="s">
        <v>605</v>
      </c>
      <c r="B227" s="53" t="s">
        <v>414</v>
      </c>
      <c r="C227" s="53" t="s">
        <v>349</v>
      </c>
      <c r="D227" s="53">
        <v>81</v>
      </c>
      <c r="E227" s="53">
        <v>250</v>
      </c>
      <c r="F227" s="53">
        <v>22</v>
      </c>
      <c r="G227" s="53">
        <v>2</v>
      </c>
      <c r="H227" s="54">
        <v>3267120</v>
      </c>
    </row>
    <row r="228" spans="1:8">
      <c r="A228" s="52" t="s">
        <v>606</v>
      </c>
      <c r="B228" s="53" t="s">
        <v>367</v>
      </c>
      <c r="C228" s="53" t="s">
        <v>347</v>
      </c>
      <c r="D228" s="53">
        <v>78</v>
      </c>
      <c r="E228" s="53">
        <v>228</v>
      </c>
      <c r="F228" s="53">
        <v>23</v>
      </c>
      <c r="G228" s="53">
        <v>1</v>
      </c>
      <c r="H228" s="54">
        <v>1514160</v>
      </c>
    </row>
    <row r="229" spans="1:8">
      <c r="A229" s="52" t="s">
        <v>607</v>
      </c>
      <c r="B229" s="53" t="s">
        <v>380</v>
      </c>
      <c r="C229" s="53" t="s">
        <v>341</v>
      </c>
      <c r="D229" s="53">
        <v>84</v>
      </c>
      <c r="E229" s="53">
        <v>260</v>
      </c>
      <c r="F229" s="53">
        <v>26</v>
      </c>
      <c r="G229" s="53">
        <v>2</v>
      </c>
      <c r="H229" s="56">
        <v>3000000</v>
      </c>
    </row>
    <row r="230" spans="1:8">
      <c r="A230" s="52" t="s">
        <v>608</v>
      </c>
      <c r="B230" s="53" t="s">
        <v>434</v>
      </c>
      <c r="C230" s="53" t="s">
        <v>361</v>
      </c>
      <c r="D230" s="53">
        <v>78</v>
      </c>
      <c r="E230" s="53">
        <v>185</v>
      </c>
      <c r="F230" s="53">
        <v>27</v>
      </c>
      <c r="G230" s="53">
        <v>3</v>
      </c>
      <c r="H230" s="54">
        <v>1015696</v>
      </c>
    </row>
    <row r="231" spans="1:8">
      <c r="A231" s="52" t="s">
        <v>609</v>
      </c>
      <c r="B231" s="53" t="s">
        <v>494</v>
      </c>
      <c r="C231" s="53" t="s">
        <v>347</v>
      </c>
      <c r="D231" s="53">
        <v>79</v>
      </c>
      <c r="E231" s="53">
        <v>225</v>
      </c>
      <c r="F231" s="53">
        <v>20</v>
      </c>
      <c r="G231" s="53">
        <v>1</v>
      </c>
      <c r="H231" s="54">
        <v>2593440</v>
      </c>
    </row>
    <row r="232" spans="1:8">
      <c r="A232" s="52" t="s">
        <v>610</v>
      </c>
      <c r="B232" s="53" t="s">
        <v>354</v>
      </c>
      <c r="C232" s="53" t="s">
        <v>341</v>
      </c>
      <c r="D232" s="53">
        <v>84</v>
      </c>
      <c r="E232" s="53">
        <v>280</v>
      </c>
      <c r="F232" s="53">
        <v>22</v>
      </c>
      <c r="G232" s="53">
        <v>2</v>
      </c>
      <c r="H232" s="54">
        <v>1921320</v>
      </c>
    </row>
    <row r="233" spans="1:8">
      <c r="A233" s="52" t="s">
        <v>611</v>
      </c>
      <c r="B233" s="53" t="s">
        <v>380</v>
      </c>
      <c r="C233" s="53" t="s">
        <v>347</v>
      </c>
      <c r="D233" s="53">
        <v>78</v>
      </c>
      <c r="E233" s="53">
        <v>205</v>
      </c>
      <c r="F233" s="53">
        <v>23</v>
      </c>
      <c r="G233" s="53">
        <v>2</v>
      </c>
      <c r="H233" s="54">
        <v>3333333</v>
      </c>
    </row>
    <row r="234" spans="1:8">
      <c r="A234" s="52" t="s">
        <v>612</v>
      </c>
      <c r="B234" s="53" t="s">
        <v>279</v>
      </c>
      <c r="C234" s="53" t="s">
        <v>341</v>
      </c>
      <c r="D234" s="53">
        <v>84</v>
      </c>
      <c r="E234" s="53">
        <v>244</v>
      </c>
      <c r="F234" s="53">
        <v>21</v>
      </c>
      <c r="G234" s="53">
        <v>1</v>
      </c>
      <c r="H234" s="54">
        <v>5960160</v>
      </c>
    </row>
    <row r="235" spans="1:8">
      <c r="A235" s="52" t="s">
        <v>613</v>
      </c>
      <c r="B235" s="53" t="s">
        <v>426</v>
      </c>
      <c r="C235" s="53" t="s">
        <v>347</v>
      </c>
      <c r="D235" s="53">
        <v>79</v>
      </c>
      <c r="E235" s="53">
        <v>230</v>
      </c>
      <c r="F235" s="53">
        <v>25</v>
      </c>
      <c r="G235" s="53">
        <v>5</v>
      </c>
      <c r="H235" s="54">
        <v>17638063</v>
      </c>
    </row>
    <row r="236" spans="1:8">
      <c r="A236" s="52" t="s">
        <v>614</v>
      </c>
      <c r="B236" s="53" t="s">
        <v>437</v>
      </c>
      <c r="C236" s="53" t="s">
        <v>344</v>
      </c>
      <c r="D236" s="53">
        <v>69</v>
      </c>
      <c r="E236" s="53">
        <v>176</v>
      </c>
      <c r="F236" s="53">
        <v>21</v>
      </c>
      <c r="G236" s="53">
        <v>0</v>
      </c>
      <c r="H236" s="54">
        <v>543471</v>
      </c>
    </row>
    <row r="237" spans="1:8">
      <c r="A237" s="52" t="s">
        <v>615</v>
      </c>
      <c r="B237" s="53" t="s">
        <v>351</v>
      </c>
      <c r="C237" s="53" t="s">
        <v>341</v>
      </c>
      <c r="D237" s="53">
        <v>84</v>
      </c>
      <c r="E237" s="53">
        <v>238</v>
      </c>
      <c r="F237" s="53">
        <v>25</v>
      </c>
      <c r="G237" s="53">
        <v>3</v>
      </c>
      <c r="H237" s="54">
        <v>3094014</v>
      </c>
    </row>
    <row r="238" spans="1:8">
      <c r="A238" s="52" t="s">
        <v>616</v>
      </c>
      <c r="B238" s="53" t="s">
        <v>419</v>
      </c>
      <c r="C238" s="53" t="s">
        <v>344</v>
      </c>
      <c r="D238" s="53">
        <v>73</v>
      </c>
      <c r="E238" s="53">
        <v>172</v>
      </c>
      <c r="F238" s="53">
        <v>26</v>
      </c>
      <c r="G238" s="53">
        <v>5</v>
      </c>
      <c r="H238" s="56">
        <v>12000000</v>
      </c>
    </row>
    <row r="239" spans="1:8">
      <c r="A239" s="52" t="s">
        <v>617</v>
      </c>
      <c r="B239" s="53" t="s">
        <v>459</v>
      </c>
      <c r="C239" s="53" t="s">
        <v>349</v>
      </c>
      <c r="D239" s="53">
        <v>80</v>
      </c>
      <c r="E239" s="53">
        <v>228</v>
      </c>
      <c r="F239" s="53">
        <v>27</v>
      </c>
      <c r="G239" s="53">
        <v>5</v>
      </c>
      <c r="H239" s="54">
        <v>12078652</v>
      </c>
    </row>
    <row r="240" spans="1:8">
      <c r="A240" s="52" t="s">
        <v>618</v>
      </c>
      <c r="B240" s="53" t="s">
        <v>474</v>
      </c>
      <c r="C240" s="53" t="s">
        <v>347</v>
      </c>
      <c r="D240" s="53">
        <v>77</v>
      </c>
      <c r="E240" s="53">
        <v>201</v>
      </c>
      <c r="F240" s="53">
        <v>27</v>
      </c>
      <c r="G240" s="53">
        <v>4</v>
      </c>
      <c r="H240" s="54">
        <v>15730338</v>
      </c>
    </row>
    <row r="241" spans="1:8">
      <c r="A241" s="52" t="s">
        <v>619</v>
      </c>
      <c r="B241" s="53" t="s">
        <v>373</v>
      </c>
      <c r="C241" s="53" t="s">
        <v>361</v>
      </c>
      <c r="D241" s="53">
        <v>77</v>
      </c>
      <c r="E241" s="53">
        <v>205</v>
      </c>
      <c r="F241" s="53">
        <v>23</v>
      </c>
      <c r="G241" s="53">
        <v>3</v>
      </c>
      <c r="H241" s="54">
        <v>3678319</v>
      </c>
    </row>
    <row r="242" spans="1:8">
      <c r="A242" s="52" t="s">
        <v>620</v>
      </c>
      <c r="B242" s="53" t="s">
        <v>375</v>
      </c>
      <c r="C242" s="53" t="s">
        <v>347</v>
      </c>
      <c r="D242" s="53">
        <v>81</v>
      </c>
      <c r="E242" s="53">
        <v>240</v>
      </c>
      <c r="F242" s="53">
        <v>28</v>
      </c>
      <c r="G242" s="53">
        <v>9</v>
      </c>
      <c r="H242" s="54">
        <v>26540100</v>
      </c>
    </row>
    <row r="243" spans="1:8">
      <c r="A243" s="52" t="s">
        <v>621</v>
      </c>
      <c r="B243" s="53" t="s">
        <v>437</v>
      </c>
      <c r="C243" s="53" t="s">
        <v>349</v>
      </c>
      <c r="D243" s="53">
        <v>82</v>
      </c>
      <c r="E243" s="53">
        <v>251</v>
      </c>
      <c r="F243" s="53">
        <v>28</v>
      </c>
      <c r="G243" s="53">
        <v>8</v>
      </c>
      <c r="H243" s="54">
        <v>21165675</v>
      </c>
    </row>
    <row r="244" spans="1:8">
      <c r="A244" s="52" t="s">
        <v>622</v>
      </c>
      <c r="B244" s="53" t="s">
        <v>343</v>
      </c>
      <c r="C244" s="53" t="s">
        <v>349</v>
      </c>
      <c r="D244" s="53">
        <v>81</v>
      </c>
      <c r="E244" s="53">
        <v>285</v>
      </c>
      <c r="F244" s="53">
        <v>27</v>
      </c>
      <c r="G244" s="53">
        <v>6</v>
      </c>
      <c r="H244" s="54">
        <v>1800000</v>
      </c>
    </row>
    <row r="245" spans="1:8">
      <c r="A245" s="52" t="s">
        <v>623</v>
      </c>
      <c r="B245" s="53" t="s">
        <v>375</v>
      </c>
      <c r="C245" s="53" t="s">
        <v>341</v>
      </c>
      <c r="D245" s="53">
        <v>81</v>
      </c>
      <c r="E245" s="53">
        <v>220</v>
      </c>
      <c r="F245" s="53">
        <v>20</v>
      </c>
      <c r="G245" s="53">
        <v>1</v>
      </c>
      <c r="H245" s="54">
        <v>1182840</v>
      </c>
    </row>
    <row r="246" spans="1:8">
      <c r="A246" s="52" t="s">
        <v>624</v>
      </c>
      <c r="B246" s="53" t="s">
        <v>527</v>
      </c>
      <c r="C246" s="53" t="s">
        <v>347</v>
      </c>
      <c r="D246" s="53">
        <v>80</v>
      </c>
      <c r="E246" s="53">
        <v>234</v>
      </c>
      <c r="F246" s="53">
        <v>25</v>
      </c>
      <c r="G246" s="53">
        <v>4</v>
      </c>
      <c r="H246" s="54">
        <v>15200000</v>
      </c>
    </row>
    <row r="247" spans="1:8">
      <c r="A247" s="52" t="s">
        <v>625</v>
      </c>
      <c r="B247" s="53" t="s">
        <v>375</v>
      </c>
      <c r="C247" s="53" t="s">
        <v>361</v>
      </c>
      <c r="D247" s="53">
        <v>79</v>
      </c>
      <c r="E247" s="53">
        <v>215</v>
      </c>
      <c r="F247" s="53">
        <v>26</v>
      </c>
      <c r="G247" s="53">
        <v>5</v>
      </c>
      <c r="H247" s="54">
        <v>16663575</v>
      </c>
    </row>
    <row r="248" spans="1:8">
      <c r="A248" s="52" t="s">
        <v>626</v>
      </c>
      <c r="B248" s="53" t="s">
        <v>386</v>
      </c>
      <c r="C248" s="53" t="s">
        <v>341</v>
      </c>
      <c r="D248" s="53">
        <v>84</v>
      </c>
      <c r="E248" s="53">
        <v>265</v>
      </c>
      <c r="F248" s="53">
        <v>27</v>
      </c>
      <c r="G248" s="53">
        <v>8</v>
      </c>
      <c r="H248" s="54">
        <v>8046500</v>
      </c>
    </row>
    <row r="249" spans="1:8">
      <c r="A249" s="52" t="s">
        <v>627</v>
      </c>
      <c r="B249" s="53" t="s">
        <v>279</v>
      </c>
      <c r="C249" s="53" t="s">
        <v>344</v>
      </c>
      <c r="D249" s="53">
        <v>76</v>
      </c>
      <c r="E249" s="53">
        <v>210</v>
      </c>
      <c r="F249" s="53">
        <v>22</v>
      </c>
      <c r="G249" s="53">
        <v>0</v>
      </c>
      <c r="H249" s="54">
        <v>3872520</v>
      </c>
    </row>
    <row r="250" spans="1:8">
      <c r="A250" s="52" t="s">
        <v>628</v>
      </c>
      <c r="B250" s="53" t="s">
        <v>474</v>
      </c>
      <c r="C250" s="53" t="s">
        <v>349</v>
      </c>
      <c r="D250" s="53">
        <v>81</v>
      </c>
      <c r="E250" s="53">
        <v>235</v>
      </c>
      <c r="F250" s="53">
        <v>31</v>
      </c>
      <c r="G250" s="53">
        <v>12</v>
      </c>
      <c r="H250" s="56">
        <v>4000000</v>
      </c>
    </row>
    <row r="251" spans="1:8">
      <c r="A251" s="52" t="s">
        <v>629</v>
      </c>
      <c r="B251" s="53" t="s">
        <v>434</v>
      </c>
      <c r="C251" s="53" t="s">
        <v>349</v>
      </c>
      <c r="D251" s="53">
        <v>87</v>
      </c>
      <c r="E251" s="53">
        <v>240</v>
      </c>
      <c r="F251" s="53">
        <v>21</v>
      </c>
      <c r="G251" s="53">
        <v>1</v>
      </c>
      <c r="H251" s="54">
        <v>4317720</v>
      </c>
    </row>
    <row r="252" spans="1:8">
      <c r="A252" s="52" t="s">
        <v>630</v>
      </c>
      <c r="B252" s="53" t="s">
        <v>426</v>
      </c>
      <c r="C252" s="53" t="s">
        <v>361</v>
      </c>
      <c r="D252" s="53">
        <v>81</v>
      </c>
      <c r="E252" s="53">
        <v>230</v>
      </c>
      <c r="F252" s="53">
        <v>23</v>
      </c>
      <c r="G252" s="53">
        <v>2</v>
      </c>
      <c r="H252" s="54">
        <v>1192080</v>
      </c>
    </row>
    <row r="253" spans="1:8">
      <c r="A253" s="52" t="s">
        <v>631</v>
      </c>
      <c r="B253" s="53" t="s">
        <v>437</v>
      </c>
      <c r="C253" s="53" t="s">
        <v>361</v>
      </c>
      <c r="D253" s="53">
        <v>79</v>
      </c>
      <c r="E253" s="53">
        <v>212</v>
      </c>
      <c r="F253" s="53">
        <v>35</v>
      </c>
      <c r="G253" s="53">
        <v>13</v>
      </c>
      <c r="H253" s="54">
        <v>5239437</v>
      </c>
    </row>
    <row r="254" spans="1:8">
      <c r="A254" s="52" t="s">
        <v>632</v>
      </c>
      <c r="B254" s="53" t="s">
        <v>424</v>
      </c>
      <c r="C254" s="53" t="s">
        <v>344</v>
      </c>
      <c r="D254" s="53">
        <v>72</v>
      </c>
      <c r="E254" s="53">
        <v>205</v>
      </c>
      <c r="F254" s="53">
        <v>30</v>
      </c>
      <c r="G254" s="53">
        <v>10</v>
      </c>
      <c r="H254" s="56">
        <v>12000000</v>
      </c>
    </row>
    <row r="255" spans="1:8">
      <c r="A255" s="52" t="s">
        <v>633</v>
      </c>
      <c r="B255" s="53" t="s">
        <v>434</v>
      </c>
      <c r="C255" s="53" t="s">
        <v>341</v>
      </c>
      <c r="D255" s="53">
        <v>82</v>
      </c>
      <c r="E255" s="53">
        <v>250</v>
      </c>
      <c r="F255" s="53">
        <v>26</v>
      </c>
      <c r="G255" s="53">
        <v>4</v>
      </c>
      <c r="H255" s="54">
        <v>3900000</v>
      </c>
    </row>
    <row r="256" spans="1:8">
      <c r="A256" s="52" t="s">
        <v>634</v>
      </c>
      <c r="B256" s="53" t="s">
        <v>363</v>
      </c>
      <c r="C256" s="53" t="s">
        <v>347</v>
      </c>
      <c r="D256" s="53">
        <v>80</v>
      </c>
      <c r="E256" s="53">
        <v>228</v>
      </c>
      <c r="F256" s="53">
        <v>28</v>
      </c>
      <c r="G256" s="53">
        <v>4</v>
      </c>
      <c r="H256" s="54">
        <v>4837500</v>
      </c>
    </row>
    <row r="257" spans="1:8">
      <c r="A257" s="52" t="s">
        <v>635</v>
      </c>
      <c r="B257" s="53" t="s">
        <v>404</v>
      </c>
      <c r="C257" s="53" t="s">
        <v>349</v>
      </c>
      <c r="D257" s="53">
        <v>82</v>
      </c>
      <c r="E257" s="53">
        <v>240</v>
      </c>
      <c r="F257" s="53">
        <v>24</v>
      </c>
      <c r="G257" s="53">
        <v>0</v>
      </c>
      <c r="H257" s="54">
        <v>543471</v>
      </c>
    </row>
    <row r="258" spans="1:8">
      <c r="A258" s="52" t="s">
        <v>636</v>
      </c>
      <c r="B258" s="53" t="s">
        <v>437</v>
      </c>
      <c r="C258" s="53" t="s">
        <v>344</v>
      </c>
      <c r="D258" s="53">
        <v>75</v>
      </c>
      <c r="E258" s="53">
        <v>193</v>
      </c>
      <c r="F258" s="53">
        <v>24</v>
      </c>
      <c r="G258" s="53">
        <v>5</v>
      </c>
      <c r="H258" s="54">
        <v>17638063</v>
      </c>
    </row>
    <row r="259" spans="1:8">
      <c r="A259" s="52" t="s">
        <v>637</v>
      </c>
      <c r="B259" s="53" t="s">
        <v>426</v>
      </c>
      <c r="C259" s="53" t="s">
        <v>349</v>
      </c>
      <c r="D259" s="53">
        <v>83</v>
      </c>
      <c r="E259" s="53">
        <v>260</v>
      </c>
      <c r="F259" s="53">
        <v>31</v>
      </c>
      <c r="G259" s="53">
        <v>10</v>
      </c>
      <c r="H259" s="54">
        <v>20575005</v>
      </c>
    </row>
    <row r="260" spans="1:8">
      <c r="A260" s="52" t="s">
        <v>638</v>
      </c>
      <c r="B260" s="53" t="s">
        <v>343</v>
      </c>
      <c r="C260" s="53" t="s">
        <v>361</v>
      </c>
      <c r="D260" s="53">
        <v>77</v>
      </c>
      <c r="E260" s="53">
        <v>230</v>
      </c>
      <c r="F260" s="53">
        <v>26</v>
      </c>
      <c r="G260" s="53">
        <v>6</v>
      </c>
      <c r="H260" s="56">
        <v>4000000</v>
      </c>
    </row>
    <row r="261" spans="1:8">
      <c r="A261" s="52" t="s">
        <v>639</v>
      </c>
      <c r="B261" s="53" t="s">
        <v>434</v>
      </c>
      <c r="C261" s="53" t="s">
        <v>349</v>
      </c>
      <c r="D261" s="53">
        <v>80</v>
      </c>
      <c r="E261" s="53">
        <v>235</v>
      </c>
      <c r="F261" s="53">
        <v>28</v>
      </c>
      <c r="G261" s="53">
        <v>5</v>
      </c>
      <c r="H261" s="54">
        <v>6191000</v>
      </c>
    </row>
    <row r="262" spans="1:8">
      <c r="A262" s="52" t="s">
        <v>640</v>
      </c>
      <c r="B262" s="53" t="s">
        <v>386</v>
      </c>
      <c r="C262" s="53" t="s">
        <v>344</v>
      </c>
      <c r="D262" s="53">
        <v>74</v>
      </c>
      <c r="E262" s="53">
        <v>200</v>
      </c>
      <c r="F262" s="53">
        <v>25</v>
      </c>
      <c r="G262" s="53">
        <v>2</v>
      </c>
      <c r="H262" s="54">
        <v>5200000</v>
      </c>
    </row>
    <row r="263" spans="1:8">
      <c r="A263" s="52" t="s">
        <v>641</v>
      </c>
      <c r="B263" s="53" t="s">
        <v>414</v>
      </c>
      <c r="C263" s="53" t="s">
        <v>349</v>
      </c>
      <c r="D263" s="53">
        <v>81</v>
      </c>
      <c r="E263" s="53">
        <v>230</v>
      </c>
      <c r="F263" s="53">
        <v>24</v>
      </c>
      <c r="G263" s="53">
        <v>1</v>
      </c>
      <c r="H263" s="54">
        <v>1207680</v>
      </c>
    </row>
    <row r="264" spans="1:8">
      <c r="A264" s="52" t="s">
        <v>642</v>
      </c>
      <c r="B264" s="53" t="s">
        <v>343</v>
      </c>
      <c r="C264" s="53" t="s">
        <v>349</v>
      </c>
      <c r="D264" s="53">
        <v>81</v>
      </c>
      <c r="E264" s="53">
        <v>260</v>
      </c>
      <c r="F264" s="53">
        <v>27</v>
      </c>
      <c r="G264" s="53">
        <v>5</v>
      </c>
      <c r="H264" s="56">
        <v>4000000</v>
      </c>
    </row>
    <row r="265" spans="1:8">
      <c r="A265" s="52" t="s">
        <v>643</v>
      </c>
      <c r="B265" s="53" t="s">
        <v>358</v>
      </c>
      <c r="C265" s="53" t="s">
        <v>361</v>
      </c>
      <c r="D265" s="53">
        <v>75</v>
      </c>
      <c r="E265" s="53">
        <v>194</v>
      </c>
      <c r="F265" s="53">
        <v>34</v>
      </c>
      <c r="G265" s="53">
        <v>13</v>
      </c>
      <c r="H265" s="56">
        <v>4000000</v>
      </c>
    </row>
    <row r="266" spans="1:8">
      <c r="A266" s="52" t="s">
        <v>644</v>
      </c>
      <c r="B266" s="53" t="s">
        <v>437</v>
      </c>
      <c r="C266" s="53" t="s">
        <v>347</v>
      </c>
      <c r="D266" s="53">
        <v>80</v>
      </c>
      <c r="E266" s="53">
        <v>250</v>
      </c>
      <c r="F266" s="53">
        <v>32</v>
      </c>
      <c r="G266" s="53">
        <v>13</v>
      </c>
      <c r="H266" s="54">
        <v>30963450</v>
      </c>
    </row>
    <row r="267" spans="1:8">
      <c r="A267" s="52" t="s">
        <v>645</v>
      </c>
      <c r="B267" s="53" t="s">
        <v>404</v>
      </c>
      <c r="C267" s="53" t="s">
        <v>361</v>
      </c>
      <c r="D267" s="53">
        <v>73</v>
      </c>
      <c r="E267" s="53">
        <v>175</v>
      </c>
      <c r="F267" s="53">
        <v>30</v>
      </c>
      <c r="G267" s="53">
        <v>11</v>
      </c>
      <c r="H267" s="56">
        <v>7000000</v>
      </c>
    </row>
    <row r="268" spans="1:8">
      <c r="A268" s="52" t="s">
        <v>646</v>
      </c>
      <c r="B268" s="53" t="s">
        <v>356</v>
      </c>
      <c r="C268" s="53" t="s">
        <v>347</v>
      </c>
      <c r="D268" s="53">
        <v>80</v>
      </c>
      <c r="E268" s="53">
        <v>230</v>
      </c>
      <c r="F268" s="53">
        <v>30</v>
      </c>
      <c r="G268" s="53">
        <v>8</v>
      </c>
      <c r="H268" s="54">
        <v>2203000</v>
      </c>
    </row>
    <row r="269" spans="1:8">
      <c r="A269" s="52" t="s">
        <v>647</v>
      </c>
      <c r="B269" s="53" t="s">
        <v>424</v>
      </c>
      <c r="C269" s="53" t="s">
        <v>341</v>
      </c>
      <c r="D269" s="53">
        <v>84</v>
      </c>
      <c r="E269" s="53">
        <v>241</v>
      </c>
      <c r="F269" s="53">
        <v>24</v>
      </c>
      <c r="G269" s="53">
        <v>2</v>
      </c>
      <c r="H269" s="54">
        <v>1921320</v>
      </c>
    </row>
    <row r="270" spans="1:8">
      <c r="A270" s="52" t="s">
        <v>648</v>
      </c>
      <c r="B270" s="53" t="s">
        <v>494</v>
      </c>
      <c r="C270" s="53" t="s">
        <v>347</v>
      </c>
      <c r="D270" s="53">
        <v>81</v>
      </c>
      <c r="E270" s="53">
        <v>225</v>
      </c>
      <c r="F270" s="53">
        <v>27</v>
      </c>
      <c r="G270" s="53">
        <v>6</v>
      </c>
      <c r="H270" s="54">
        <v>1227000</v>
      </c>
    </row>
    <row r="271" spans="1:8">
      <c r="A271" s="52" t="s">
        <v>649</v>
      </c>
      <c r="B271" s="53" t="s">
        <v>414</v>
      </c>
      <c r="C271" s="53" t="s">
        <v>347</v>
      </c>
      <c r="D271" s="53">
        <v>81</v>
      </c>
      <c r="E271" s="53">
        <v>220</v>
      </c>
      <c r="F271" s="53">
        <v>31</v>
      </c>
      <c r="G271" s="53">
        <v>12</v>
      </c>
      <c r="H271" s="56">
        <v>18000000</v>
      </c>
    </row>
    <row r="272" spans="1:8">
      <c r="A272" s="52" t="s">
        <v>650</v>
      </c>
      <c r="B272" s="53" t="s">
        <v>386</v>
      </c>
      <c r="C272" s="53" t="s">
        <v>361</v>
      </c>
      <c r="D272" s="53">
        <v>78</v>
      </c>
      <c r="E272" s="53">
        <v>205</v>
      </c>
      <c r="F272" s="53">
        <v>21</v>
      </c>
      <c r="G272" s="53">
        <v>0</v>
      </c>
      <c r="H272" s="54">
        <v>1439880</v>
      </c>
    </row>
    <row r="273" spans="1:8">
      <c r="A273" s="52" t="s">
        <v>651</v>
      </c>
      <c r="B273" s="53" t="s">
        <v>527</v>
      </c>
      <c r="C273" s="53" t="s">
        <v>361</v>
      </c>
      <c r="D273" s="53">
        <v>77</v>
      </c>
      <c r="E273" s="53">
        <v>215</v>
      </c>
      <c r="F273" s="53">
        <v>24</v>
      </c>
      <c r="G273" s="53">
        <v>0</v>
      </c>
      <c r="H273" s="54">
        <v>925000</v>
      </c>
    </row>
    <row r="274" spans="1:8">
      <c r="A274" s="52" t="s">
        <v>652</v>
      </c>
      <c r="B274" s="53" t="s">
        <v>474</v>
      </c>
      <c r="C274" s="53" t="s">
        <v>344</v>
      </c>
      <c r="D274" s="53">
        <v>75</v>
      </c>
      <c r="E274" s="53">
        <v>190</v>
      </c>
      <c r="F274" s="53">
        <v>27</v>
      </c>
      <c r="G274" s="53">
        <v>0</v>
      </c>
      <c r="H274" s="54">
        <v>2500000</v>
      </c>
    </row>
    <row r="275" spans="1:8">
      <c r="A275" s="52" t="s">
        <v>653</v>
      </c>
      <c r="B275" s="53" t="s">
        <v>459</v>
      </c>
      <c r="C275" s="53" t="s">
        <v>361</v>
      </c>
      <c r="D275" s="53">
        <v>77</v>
      </c>
      <c r="E275" s="53">
        <v>196</v>
      </c>
      <c r="F275" s="53">
        <v>20</v>
      </c>
      <c r="G275" s="53">
        <v>0</v>
      </c>
      <c r="H275" s="54">
        <v>1627320</v>
      </c>
    </row>
    <row r="276" spans="1:8">
      <c r="A276" s="52" t="s">
        <v>654</v>
      </c>
      <c r="B276" s="53" t="s">
        <v>426</v>
      </c>
      <c r="C276" s="53" t="s">
        <v>361</v>
      </c>
      <c r="D276" s="53">
        <v>78</v>
      </c>
      <c r="E276" s="53">
        <v>205</v>
      </c>
      <c r="F276" s="53">
        <v>39</v>
      </c>
      <c r="G276" s="53">
        <v>14</v>
      </c>
      <c r="H276" s="56">
        <v>14000000</v>
      </c>
    </row>
    <row r="277" spans="1:8">
      <c r="A277" s="52" t="s">
        <v>655</v>
      </c>
      <c r="B277" s="53" t="s">
        <v>378</v>
      </c>
      <c r="C277" s="53" t="s">
        <v>341</v>
      </c>
      <c r="D277" s="53">
        <v>85</v>
      </c>
      <c r="E277" s="53">
        <v>255</v>
      </c>
      <c r="F277" s="53">
        <v>32</v>
      </c>
      <c r="G277" s="53">
        <v>8</v>
      </c>
      <c r="H277" s="54">
        <v>21165675</v>
      </c>
    </row>
    <row r="278" spans="1:8">
      <c r="A278" s="52" t="s">
        <v>656</v>
      </c>
      <c r="B278" s="53" t="s">
        <v>407</v>
      </c>
      <c r="C278" s="53" t="s">
        <v>341</v>
      </c>
      <c r="D278" s="53">
        <v>83</v>
      </c>
      <c r="E278" s="53">
        <v>240</v>
      </c>
      <c r="F278" s="53">
        <v>32</v>
      </c>
      <c r="G278" s="53">
        <v>9</v>
      </c>
      <c r="H278" s="56">
        <v>12000000</v>
      </c>
    </row>
    <row r="279" spans="1:8">
      <c r="A279" s="52" t="s">
        <v>657</v>
      </c>
      <c r="B279" s="53" t="s">
        <v>419</v>
      </c>
      <c r="C279" s="53" t="s">
        <v>361</v>
      </c>
      <c r="D279" s="53">
        <v>77</v>
      </c>
      <c r="E279" s="53">
        <v>210</v>
      </c>
      <c r="F279" s="53">
        <v>30</v>
      </c>
      <c r="G279" s="53">
        <v>9</v>
      </c>
      <c r="H279" s="54">
        <v>6333333</v>
      </c>
    </row>
    <row r="280" spans="1:8">
      <c r="A280" s="52" t="s">
        <v>658</v>
      </c>
      <c r="B280" s="53" t="s">
        <v>346</v>
      </c>
      <c r="C280" s="53" t="s">
        <v>361</v>
      </c>
      <c r="D280" s="53">
        <v>77</v>
      </c>
      <c r="E280" s="53">
        <v>216</v>
      </c>
      <c r="F280" s="53">
        <v>22</v>
      </c>
      <c r="G280" s="53">
        <v>0</v>
      </c>
      <c r="H280" s="54">
        <v>31969</v>
      </c>
    </row>
    <row r="281" spans="1:8">
      <c r="A281" s="52" t="s">
        <v>659</v>
      </c>
      <c r="B281" s="53" t="s">
        <v>373</v>
      </c>
      <c r="C281" s="53" t="s">
        <v>347</v>
      </c>
      <c r="D281" s="53">
        <v>81</v>
      </c>
      <c r="E281" s="53">
        <v>235</v>
      </c>
      <c r="F281" s="53">
        <v>27</v>
      </c>
      <c r="G281" s="53">
        <v>5</v>
      </c>
      <c r="H281" s="54">
        <v>4625000</v>
      </c>
    </row>
    <row r="282" spans="1:8">
      <c r="A282" s="52" t="s">
        <v>660</v>
      </c>
      <c r="B282" s="53" t="s">
        <v>351</v>
      </c>
      <c r="C282" s="53" t="s">
        <v>361</v>
      </c>
      <c r="D282" s="53">
        <v>76</v>
      </c>
      <c r="E282" s="53">
        <v>220</v>
      </c>
      <c r="F282" s="53">
        <v>22</v>
      </c>
      <c r="G282" s="53">
        <v>2</v>
      </c>
      <c r="H282" s="54">
        <v>3578880</v>
      </c>
    </row>
    <row r="283" spans="1:8">
      <c r="A283" s="52" t="s">
        <v>661</v>
      </c>
      <c r="B283" s="53" t="s">
        <v>346</v>
      </c>
      <c r="C283" s="53" t="s">
        <v>347</v>
      </c>
      <c r="D283" s="53">
        <v>80</v>
      </c>
      <c r="E283" s="53">
        <v>215</v>
      </c>
      <c r="F283" s="53">
        <v>21</v>
      </c>
      <c r="G283" s="53">
        <v>1</v>
      </c>
      <c r="H283" s="54">
        <v>3909840</v>
      </c>
    </row>
    <row r="284" spans="1:8">
      <c r="A284" s="52" t="s">
        <v>662</v>
      </c>
      <c r="B284" s="53" t="s">
        <v>407</v>
      </c>
      <c r="C284" s="53" t="s">
        <v>349</v>
      </c>
      <c r="D284" s="53">
        <v>82</v>
      </c>
      <c r="E284" s="53">
        <v>245</v>
      </c>
      <c r="F284" s="53">
        <v>27</v>
      </c>
      <c r="G284" s="53">
        <v>5</v>
      </c>
      <c r="H284" s="54">
        <v>7400000</v>
      </c>
    </row>
    <row r="285" spans="1:8">
      <c r="A285" s="52" t="s">
        <v>663</v>
      </c>
      <c r="B285" s="53" t="s">
        <v>358</v>
      </c>
      <c r="C285" s="53" t="s">
        <v>349</v>
      </c>
      <c r="D285" s="53">
        <v>82</v>
      </c>
      <c r="E285" s="53">
        <v>233</v>
      </c>
      <c r="F285" s="53">
        <v>19</v>
      </c>
      <c r="G285" s="53">
        <v>0</v>
      </c>
      <c r="H285" s="54">
        <v>2941440</v>
      </c>
    </row>
    <row r="286" spans="1:8">
      <c r="A286" s="52" t="s">
        <v>664</v>
      </c>
      <c r="B286" s="53" t="s">
        <v>356</v>
      </c>
      <c r="C286" s="53" t="s">
        <v>341</v>
      </c>
      <c r="D286" s="53">
        <v>82</v>
      </c>
      <c r="E286" s="53">
        <v>255</v>
      </c>
      <c r="F286" s="53">
        <v>29</v>
      </c>
      <c r="G286" s="53">
        <v>8</v>
      </c>
      <c r="H286" s="54">
        <v>1403611</v>
      </c>
    </row>
    <row r="287" spans="1:8">
      <c r="A287" s="52" t="s">
        <v>665</v>
      </c>
      <c r="B287" s="53" t="s">
        <v>434</v>
      </c>
      <c r="C287" s="53" t="s">
        <v>341</v>
      </c>
      <c r="D287" s="53">
        <v>84</v>
      </c>
      <c r="E287" s="53">
        <v>250</v>
      </c>
      <c r="F287" s="53">
        <v>24</v>
      </c>
      <c r="G287" s="53">
        <v>0</v>
      </c>
      <c r="H287" s="54">
        <v>543471</v>
      </c>
    </row>
    <row r="288" spans="1:8">
      <c r="A288" s="52" t="s">
        <v>666</v>
      </c>
      <c r="B288" s="53" t="s">
        <v>419</v>
      </c>
      <c r="C288" s="53" t="s">
        <v>349</v>
      </c>
      <c r="D288" s="53">
        <v>81</v>
      </c>
      <c r="E288" s="53">
        <v>237</v>
      </c>
      <c r="F288" s="53">
        <v>30</v>
      </c>
      <c r="G288" s="53">
        <v>11</v>
      </c>
      <c r="H288" s="54">
        <v>12250000</v>
      </c>
    </row>
    <row r="289" spans="1:8">
      <c r="A289" s="52" t="s">
        <v>667</v>
      </c>
      <c r="B289" s="53" t="s">
        <v>459</v>
      </c>
      <c r="C289" s="53" t="s">
        <v>341</v>
      </c>
      <c r="D289" s="53">
        <v>83</v>
      </c>
      <c r="E289" s="53">
        <v>245</v>
      </c>
      <c r="F289" s="53">
        <v>26</v>
      </c>
      <c r="G289" s="53">
        <v>3</v>
      </c>
      <c r="H289" s="54">
        <v>2328530</v>
      </c>
    </row>
    <row r="290" spans="1:8">
      <c r="A290" s="52" t="s">
        <v>668</v>
      </c>
      <c r="B290" s="53" t="s">
        <v>375</v>
      </c>
      <c r="C290" s="53" t="s">
        <v>347</v>
      </c>
      <c r="D290" s="53">
        <v>79</v>
      </c>
      <c r="E290" s="53">
        <v>226</v>
      </c>
      <c r="F290" s="53">
        <v>36</v>
      </c>
      <c r="G290" s="53">
        <v>13</v>
      </c>
      <c r="H290" s="54">
        <v>383351</v>
      </c>
    </row>
    <row r="291" spans="1:8">
      <c r="A291" s="52" t="s">
        <v>669</v>
      </c>
      <c r="B291" s="53" t="s">
        <v>527</v>
      </c>
      <c r="C291" s="53" t="s">
        <v>344</v>
      </c>
      <c r="D291" s="53">
        <v>76</v>
      </c>
      <c r="E291" s="53">
        <v>198</v>
      </c>
      <c r="F291" s="53">
        <v>26</v>
      </c>
      <c r="G291" s="53">
        <v>3</v>
      </c>
      <c r="H291" s="54">
        <v>9607500</v>
      </c>
    </row>
    <row r="292" spans="1:8">
      <c r="A292" s="52" t="s">
        <v>670</v>
      </c>
      <c r="B292" s="53" t="s">
        <v>354</v>
      </c>
      <c r="C292" s="53" t="s">
        <v>347</v>
      </c>
      <c r="D292" s="53">
        <v>81</v>
      </c>
      <c r="E292" s="53">
        <v>215</v>
      </c>
      <c r="F292" s="53">
        <v>23</v>
      </c>
      <c r="G292" s="53">
        <v>4</v>
      </c>
      <c r="H292" s="54">
        <v>8988764</v>
      </c>
    </row>
    <row r="293" spans="1:8">
      <c r="A293" s="52" t="s">
        <v>671</v>
      </c>
      <c r="B293" s="53" t="s">
        <v>434</v>
      </c>
      <c r="C293" s="53" t="s">
        <v>349</v>
      </c>
      <c r="D293" s="53">
        <v>81</v>
      </c>
      <c r="E293" s="53">
        <v>200</v>
      </c>
      <c r="F293" s="53">
        <v>24</v>
      </c>
      <c r="G293" s="53">
        <v>0</v>
      </c>
      <c r="H293" s="54">
        <v>543471</v>
      </c>
    </row>
    <row r="294" spans="1:8">
      <c r="A294" s="52" t="s">
        <v>672</v>
      </c>
      <c r="B294" s="53" t="s">
        <v>414</v>
      </c>
      <c r="C294" s="53" t="s">
        <v>347</v>
      </c>
      <c r="D294" s="53">
        <v>78</v>
      </c>
      <c r="E294" s="53">
        <v>260</v>
      </c>
      <c r="F294" s="53">
        <v>37</v>
      </c>
      <c r="G294" s="53">
        <v>16</v>
      </c>
      <c r="H294" s="54">
        <v>1551659</v>
      </c>
    </row>
    <row r="295" spans="1:8">
      <c r="A295" s="52" t="s">
        <v>673</v>
      </c>
      <c r="B295" s="53" t="s">
        <v>354</v>
      </c>
      <c r="C295" s="53" t="s">
        <v>349</v>
      </c>
      <c r="D295" s="53">
        <v>85</v>
      </c>
      <c r="E295" s="53">
        <v>245</v>
      </c>
      <c r="F295" s="53">
        <v>24</v>
      </c>
      <c r="G295" s="53">
        <v>4</v>
      </c>
      <c r="H295" s="54">
        <v>9213484</v>
      </c>
    </row>
    <row r="296" spans="1:8">
      <c r="A296" s="52" t="s">
        <v>674</v>
      </c>
      <c r="B296" s="53" t="s">
        <v>527</v>
      </c>
      <c r="C296" s="53" t="s">
        <v>349</v>
      </c>
      <c r="D296" s="53">
        <v>81</v>
      </c>
      <c r="E296" s="53">
        <v>235</v>
      </c>
      <c r="F296" s="53">
        <v>28</v>
      </c>
      <c r="G296" s="53">
        <v>8</v>
      </c>
      <c r="H296" s="54">
        <v>1403611</v>
      </c>
    </row>
    <row r="297" spans="1:8">
      <c r="A297" s="52" t="s">
        <v>675</v>
      </c>
      <c r="B297" s="53" t="s">
        <v>384</v>
      </c>
      <c r="C297" s="53" t="s">
        <v>344</v>
      </c>
      <c r="D297" s="53">
        <v>78</v>
      </c>
      <c r="E297" s="53">
        <v>190</v>
      </c>
      <c r="F297" s="53">
        <v>25</v>
      </c>
      <c r="G297" s="53">
        <v>3</v>
      </c>
      <c r="H297" s="54">
        <v>3183526</v>
      </c>
    </row>
    <row r="298" spans="1:8">
      <c r="A298" s="52" t="s">
        <v>676</v>
      </c>
      <c r="B298" s="53" t="s">
        <v>373</v>
      </c>
      <c r="C298" s="53" t="s">
        <v>361</v>
      </c>
      <c r="D298" s="53">
        <v>79</v>
      </c>
      <c r="E298" s="53">
        <v>200</v>
      </c>
      <c r="F298" s="53">
        <v>24</v>
      </c>
      <c r="G298" s="53">
        <v>0</v>
      </c>
      <c r="H298" s="54">
        <v>650000</v>
      </c>
    </row>
    <row r="299" spans="1:8">
      <c r="A299" s="52" t="s">
        <v>677</v>
      </c>
      <c r="B299" s="53" t="s">
        <v>419</v>
      </c>
      <c r="C299" s="53" t="s">
        <v>347</v>
      </c>
      <c r="D299" s="53">
        <v>79</v>
      </c>
      <c r="E299" s="53">
        <v>232</v>
      </c>
      <c r="F299" s="53">
        <v>23</v>
      </c>
      <c r="G299" s="53">
        <v>4</v>
      </c>
      <c r="H299" s="56">
        <v>13000000</v>
      </c>
    </row>
    <row r="300" spans="1:8">
      <c r="A300" s="52" t="s">
        <v>678</v>
      </c>
      <c r="B300" s="53" t="s">
        <v>378</v>
      </c>
      <c r="C300" s="53" t="s">
        <v>344</v>
      </c>
      <c r="D300" s="53">
        <v>73</v>
      </c>
      <c r="E300" s="53">
        <v>175</v>
      </c>
      <c r="F300" s="53">
        <v>29</v>
      </c>
      <c r="G300" s="53">
        <v>9</v>
      </c>
      <c r="H300" s="54">
        <v>26540100</v>
      </c>
    </row>
    <row r="301" spans="1:8">
      <c r="A301" s="52" t="s">
        <v>679</v>
      </c>
      <c r="B301" s="53" t="s">
        <v>474</v>
      </c>
      <c r="C301" s="53" t="s">
        <v>347</v>
      </c>
      <c r="D301" s="53">
        <v>81</v>
      </c>
      <c r="E301" s="53">
        <v>230</v>
      </c>
      <c r="F301" s="53">
        <v>36</v>
      </c>
      <c r="G301" s="53">
        <v>14</v>
      </c>
      <c r="H301" s="54">
        <v>4837500</v>
      </c>
    </row>
    <row r="302" spans="1:8">
      <c r="A302" s="52" t="s">
        <v>680</v>
      </c>
      <c r="B302" s="53" t="s">
        <v>459</v>
      </c>
      <c r="C302" s="53" t="s">
        <v>347</v>
      </c>
      <c r="D302" s="53">
        <v>80</v>
      </c>
      <c r="E302" s="53">
        <v>218</v>
      </c>
      <c r="F302" s="53">
        <v>36</v>
      </c>
      <c r="G302" s="53">
        <v>16</v>
      </c>
      <c r="H302" s="54">
        <v>3500000</v>
      </c>
    </row>
    <row r="303" spans="1:8">
      <c r="A303" s="52" t="s">
        <v>681</v>
      </c>
      <c r="B303" s="53" t="s">
        <v>474</v>
      </c>
      <c r="C303" s="53" t="s">
        <v>341</v>
      </c>
      <c r="D303" s="53">
        <v>83</v>
      </c>
      <c r="E303" s="53">
        <v>240</v>
      </c>
      <c r="F303" s="53">
        <v>25</v>
      </c>
      <c r="G303" s="53">
        <v>3</v>
      </c>
      <c r="H303" s="54">
        <v>1015696</v>
      </c>
    </row>
    <row r="304" spans="1:8">
      <c r="A304" s="52" t="s">
        <v>682</v>
      </c>
      <c r="B304" s="53" t="s">
        <v>419</v>
      </c>
      <c r="C304" s="53" t="s">
        <v>341</v>
      </c>
      <c r="D304" s="53">
        <v>83</v>
      </c>
      <c r="E304" s="53">
        <v>249</v>
      </c>
      <c r="F304" s="53">
        <v>28</v>
      </c>
      <c r="G304" s="53">
        <v>4</v>
      </c>
      <c r="H304" s="54">
        <v>12500000</v>
      </c>
    </row>
    <row r="305" spans="1:8">
      <c r="A305" s="52" t="s">
        <v>683</v>
      </c>
      <c r="B305" s="53" t="s">
        <v>434</v>
      </c>
      <c r="C305" s="53" t="s">
        <v>347</v>
      </c>
      <c r="D305" s="53">
        <v>81</v>
      </c>
      <c r="E305" s="53">
        <v>215</v>
      </c>
      <c r="F305" s="53">
        <v>27</v>
      </c>
      <c r="G305" s="53">
        <v>0</v>
      </c>
      <c r="H305" s="54">
        <v>2898000</v>
      </c>
    </row>
    <row r="306" spans="1:8">
      <c r="A306" s="52" t="s">
        <v>684</v>
      </c>
      <c r="B306" s="53" t="s">
        <v>527</v>
      </c>
      <c r="C306" s="53" t="s">
        <v>349</v>
      </c>
      <c r="D306" s="53">
        <v>81</v>
      </c>
      <c r="E306" s="53">
        <v>242</v>
      </c>
      <c r="F306" s="53">
        <v>31</v>
      </c>
      <c r="G306" s="53">
        <v>4</v>
      </c>
      <c r="H306" s="54">
        <v>10500000</v>
      </c>
    </row>
    <row r="307" spans="1:8">
      <c r="A307" s="52" t="s">
        <v>685</v>
      </c>
      <c r="B307" s="53" t="s">
        <v>343</v>
      </c>
      <c r="C307" s="53" t="s">
        <v>361</v>
      </c>
      <c r="D307" s="53">
        <v>75</v>
      </c>
      <c r="E307" s="53">
        <v>185</v>
      </c>
      <c r="F307" s="53">
        <v>31</v>
      </c>
      <c r="G307" s="53">
        <v>11</v>
      </c>
      <c r="H307" s="54">
        <v>10770000</v>
      </c>
    </row>
    <row r="308" spans="1:8">
      <c r="A308" s="52" t="s">
        <v>686</v>
      </c>
      <c r="B308" s="53" t="s">
        <v>404</v>
      </c>
      <c r="C308" s="53" t="s">
        <v>341</v>
      </c>
      <c r="D308" s="53">
        <v>80</v>
      </c>
      <c r="E308" s="53">
        <v>240</v>
      </c>
      <c r="F308" s="53">
        <v>23</v>
      </c>
      <c r="G308" s="53">
        <v>1</v>
      </c>
      <c r="H308" s="56">
        <v>1000000</v>
      </c>
    </row>
    <row r="309" spans="1:8">
      <c r="A309" s="52" t="s">
        <v>687</v>
      </c>
      <c r="B309" s="53" t="s">
        <v>343</v>
      </c>
      <c r="C309" s="53" t="s">
        <v>341</v>
      </c>
      <c r="D309" s="53">
        <v>83</v>
      </c>
      <c r="E309" s="53">
        <v>243</v>
      </c>
      <c r="F309" s="53">
        <v>20</v>
      </c>
      <c r="G309" s="53">
        <v>1</v>
      </c>
      <c r="H309" s="54">
        <v>2463840</v>
      </c>
    </row>
    <row r="310" spans="1:8">
      <c r="A310" s="52" t="s">
        <v>688</v>
      </c>
      <c r="B310" s="53" t="s">
        <v>279</v>
      </c>
      <c r="C310" s="53" t="s">
        <v>349</v>
      </c>
      <c r="D310" s="53">
        <v>82</v>
      </c>
      <c r="E310" s="53">
        <v>240</v>
      </c>
      <c r="F310" s="53">
        <v>28</v>
      </c>
      <c r="G310" s="53">
        <v>1</v>
      </c>
      <c r="H310" s="54">
        <v>3800000</v>
      </c>
    </row>
    <row r="311" spans="1:8">
      <c r="A311" s="52" t="s">
        <v>689</v>
      </c>
      <c r="B311" s="53" t="s">
        <v>340</v>
      </c>
      <c r="C311" s="53" t="s">
        <v>341</v>
      </c>
      <c r="D311" s="53">
        <v>83</v>
      </c>
      <c r="E311" s="53">
        <v>228</v>
      </c>
      <c r="F311" s="53">
        <v>22</v>
      </c>
      <c r="G311" s="53">
        <v>2</v>
      </c>
      <c r="H311" s="54">
        <v>4384490</v>
      </c>
    </row>
    <row r="312" spans="1:8">
      <c r="A312" s="52" t="s">
        <v>690</v>
      </c>
      <c r="B312" s="53" t="s">
        <v>363</v>
      </c>
      <c r="C312" s="53" t="s">
        <v>349</v>
      </c>
      <c r="D312" s="53">
        <v>82</v>
      </c>
      <c r="E312" s="53">
        <v>255</v>
      </c>
      <c r="F312" s="53">
        <v>36</v>
      </c>
      <c r="G312" s="53">
        <v>12</v>
      </c>
      <c r="H312" s="54">
        <v>3750000</v>
      </c>
    </row>
    <row r="313" spans="1:8">
      <c r="A313" s="52" t="s">
        <v>691</v>
      </c>
      <c r="B313" s="53" t="s">
        <v>414</v>
      </c>
      <c r="C313" s="53" t="s">
        <v>361</v>
      </c>
      <c r="D313" s="53">
        <v>79</v>
      </c>
      <c r="E313" s="53">
        <v>210</v>
      </c>
      <c r="F313" s="53">
        <v>31</v>
      </c>
      <c r="G313" s="53">
        <v>9</v>
      </c>
      <c r="H313" s="54">
        <v>5443918</v>
      </c>
    </row>
    <row r="314" spans="1:8">
      <c r="A314" s="52" t="s">
        <v>692</v>
      </c>
      <c r="B314" s="53" t="s">
        <v>419</v>
      </c>
      <c r="C314" s="53" t="s">
        <v>361</v>
      </c>
      <c r="D314" s="53">
        <v>80</v>
      </c>
      <c r="E314" s="53">
        <v>200</v>
      </c>
      <c r="F314" s="53">
        <v>28</v>
      </c>
      <c r="G314" s="53">
        <v>8</v>
      </c>
      <c r="H314" s="54">
        <v>20869566</v>
      </c>
    </row>
    <row r="315" spans="1:8">
      <c r="A315" s="52" t="s">
        <v>693</v>
      </c>
      <c r="B315" s="53" t="s">
        <v>340</v>
      </c>
      <c r="C315" s="53" t="s">
        <v>347</v>
      </c>
      <c r="D315" s="53">
        <v>79</v>
      </c>
      <c r="E315" s="53">
        <v>195</v>
      </c>
      <c r="F315" s="53">
        <v>23</v>
      </c>
      <c r="G315" s="53">
        <v>0</v>
      </c>
      <c r="H315" s="54">
        <v>543471</v>
      </c>
    </row>
    <row r="316" spans="1:8">
      <c r="A316" s="52" t="s">
        <v>694</v>
      </c>
      <c r="B316" s="53" t="s">
        <v>367</v>
      </c>
      <c r="C316" s="53" t="s">
        <v>361</v>
      </c>
      <c r="D316" s="53">
        <v>78</v>
      </c>
      <c r="E316" s="53">
        <v>205</v>
      </c>
      <c r="F316" s="53">
        <v>23</v>
      </c>
      <c r="G316" s="53">
        <v>2</v>
      </c>
      <c r="H316" s="54">
        <v>2993040</v>
      </c>
    </row>
    <row r="317" spans="1:8">
      <c r="A317" s="52" t="s">
        <v>695</v>
      </c>
      <c r="B317" s="53" t="s">
        <v>459</v>
      </c>
      <c r="C317" s="53" t="s">
        <v>341</v>
      </c>
      <c r="D317" s="53">
        <v>82</v>
      </c>
      <c r="E317" s="53">
        <v>250</v>
      </c>
      <c r="F317" s="53">
        <v>21</v>
      </c>
      <c r="G317" s="53">
        <v>1</v>
      </c>
      <c r="H317" s="54">
        <v>1358500</v>
      </c>
    </row>
    <row r="318" spans="1:8">
      <c r="A318" s="52" t="s">
        <v>696</v>
      </c>
      <c r="B318" s="53" t="s">
        <v>384</v>
      </c>
      <c r="C318" s="53" t="s">
        <v>349</v>
      </c>
      <c r="D318" s="53">
        <v>82</v>
      </c>
      <c r="E318" s="53">
        <v>220</v>
      </c>
      <c r="F318" s="53">
        <v>25</v>
      </c>
      <c r="G318" s="53">
        <v>2</v>
      </c>
      <c r="H318" s="54">
        <v>5782450</v>
      </c>
    </row>
    <row r="319" spans="1:8">
      <c r="A319" s="52" t="s">
        <v>697</v>
      </c>
      <c r="B319" s="53" t="s">
        <v>346</v>
      </c>
      <c r="C319" s="53" t="s">
        <v>341</v>
      </c>
      <c r="D319" s="53">
        <v>84</v>
      </c>
      <c r="E319" s="53">
        <v>260</v>
      </c>
      <c r="F319" s="53">
        <v>26</v>
      </c>
      <c r="G319" s="53">
        <v>5</v>
      </c>
      <c r="H319" s="54">
        <v>11750000</v>
      </c>
    </row>
    <row r="320" spans="1:8">
      <c r="A320" s="52" t="s">
        <v>698</v>
      </c>
      <c r="B320" s="53" t="s">
        <v>354</v>
      </c>
      <c r="C320" s="53" t="s">
        <v>349</v>
      </c>
      <c r="D320" s="53">
        <v>82</v>
      </c>
      <c r="E320" s="53">
        <v>240</v>
      </c>
      <c r="F320" s="53">
        <v>21</v>
      </c>
      <c r="G320" s="53">
        <v>2</v>
      </c>
      <c r="H320" s="54">
        <v>2751360</v>
      </c>
    </row>
    <row r="321" spans="1:8">
      <c r="A321" s="52" t="s">
        <v>699</v>
      </c>
      <c r="B321" s="53" t="s">
        <v>424</v>
      </c>
      <c r="C321" s="53" t="s">
        <v>361</v>
      </c>
      <c r="D321" s="53">
        <v>76</v>
      </c>
      <c r="E321" s="53">
        <v>215</v>
      </c>
      <c r="F321" s="53">
        <v>23</v>
      </c>
      <c r="G321" s="53">
        <v>1</v>
      </c>
      <c r="H321" s="54">
        <v>874636</v>
      </c>
    </row>
    <row r="322" spans="1:8">
      <c r="A322" s="52" t="s">
        <v>700</v>
      </c>
      <c r="B322" s="53" t="s">
        <v>363</v>
      </c>
      <c r="C322" s="53" t="s">
        <v>344</v>
      </c>
      <c r="D322" s="53">
        <v>74</v>
      </c>
      <c r="E322" s="53">
        <v>175</v>
      </c>
      <c r="F322" s="53">
        <v>28</v>
      </c>
      <c r="G322" s="53">
        <v>5</v>
      </c>
      <c r="H322" s="54">
        <v>247991</v>
      </c>
    </row>
    <row r="323" spans="1:8">
      <c r="A323" s="52" t="s">
        <v>701</v>
      </c>
      <c r="B323" s="53" t="s">
        <v>494</v>
      </c>
      <c r="C323" s="53" t="s">
        <v>349</v>
      </c>
      <c r="D323" s="53">
        <v>80</v>
      </c>
      <c r="E323" s="53">
        <v>204</v>
      </c>
      <c r="F323" s="53">
        <v>24</v>
      </c>
      <c r="G323" s="53">
        <v>0</v>
      </c>
      <c r="H323" s="54">
        <v>210995</v>
      </c>
    </row>
    <row r="324" spans="1:8">
      <c r="A324" s="52" t="s">
        <v>702</v>
      </c>
      <c r="B324" s="53" t="s">
        <v>369</v>
      </c>
      <c r="C324" s="53" t="s">
        <v>341</v>
      </c>
      <c r="D324" s="53">
        <v>84</v>
      </c>
      <c r="E324" s="53">
        <v>255</v>
      </c>
      <c r="F324" s="53">
        <v>30</v>
      </c>
      <c r="G324" s="53">
        <v>6</v>
      </c>
      <c r="H324" s="54">
        <v>9904494</v>
      </c>
    </row>
    <row r="325" spans="1:8">
      <c r="A325" s="52" t="s">
        <v>703</v>
      </c>
      <c r="B325" s="53" t="s">
        <v>279</v>
      </c>
      <c r="C325" s="53" t="s">
        <v>347</v>
      </c>
      <c r="D325" s="53">
        <v>81</v>
      </c>
      <c r="E325" s="53">
        <v>225</v>
      </c>
      <c r="F325" s="53">
        <v>28</v>
      </c>
      <c r="G325" s="53">
        <v>7</v>
      </c>
      <c r="H325" s="54">
        <v>138414</v>
      </c>
    </row>
    <row r="326" spans="1:8">
      <c r="A326" s="52" t="s">
        <v>704</v>
      </c>
      <c r="B326" s="53" t="s">
        <v>407</v>
      </c>
      <c r="C326" s="53" t="s">
        <v>347</v>
      </c>
      <c r="D326" s="53">
        <v>80</v>
      </c>
      <c r="E326" s="53">
        <v>198</v>
      </c>
      <c r="F326" s="53">
        <v>23</v>
      </c>
      <c r="G326" s="53">
        <v>3</v>
      </c>
      <c r="H326" s="54">
        <v>5893981</v>
      </c>
    </row>
    <row r="327" spans="1:8">
      <c r="A327" s="52" t="s">
        <v>705</v>
      </c>
      <c r="B327" s="53" t="s">
        <v>424</v>
      </c>
      <c r="C327" s="53" t="s">
        <v>347</v>
      </c>
      <c r="D327" s="53">
        <v>78</v>
      </c>
      <c r="E327" s="53">
        <v>245</v>
      </c>
      <c r="F327" s="53">
        <v>31</v>
      </c>
      <c r="G327" s="53">
        <v>5</v>
      </c>
      <c r="H327" s="54">
        <v>5300000</v>
      </c>
    </row>
    <row r="328" spans="1:8">
      <c r="A328" s="52" t="s">
        <v>706</v>
      </c>
      <c r="B328" s="53" t="s">
        <v>424</v>
      </c>
      <c r="C328" s="53" t="s">
        <v>349</v>
      </c>
      <c r="D328" s="53">
        <v>81</v>
      </c>
      <c r="E328" s="53">
        <v>230</v>
      </c>
      <c r="F328" s="53">
        <v>22</v>
      </c>
      <c r="G328" s="53">
        <v>0</v>
      </c>
      <c r="H328" s="54">
        <v>1196040</v>
      </c>
    </row>
    <row r="329" spans="1:8">
      <c r="A329" s="52" t="s">
        <v>707</v>
      </c>
      <c r="B329" s="53" t="s">
        <v>354</v>
      </c>
      <c r="C329" s="53" t="s">
        <v>361</v>
      </c>
      <c r="D329" s="53">
        <v>77</v>
      </c>
      <c r="E329" s="53">
        <v>206</v>
      </c>
      <c r="F329" s="53">
        <v>24</v>
      </c>
      <c r="G329" s="53">
        <v>1</v>
      </c>
      <c r="H329" s="54">
        <v>874636</v>
      </c>
    </row>
    <row r="330" spans="1:8">
      <c r="A330" s="52" t="s">
        <v>708</v>
      </c>
      <c r="B330" s="53" t="s">
        <v>346</v>
      </c>
      <c r="C330" s="53" t="s">
        <v>361</v>
      </c>
      <c r="D330" s="53">
        <v>78</v>
      </c>
      <c r="E330" s="53">
        <v>210</v>
      </c>
      <c r="F330" s="53">
        <v>23</v>
      </c>
      <c r="G330" s="53">
        <v>0</v>
      </c>
      <c r="H330" s="54">
        <v>31969</v>
      </c>
    </row>
    <row r="331" spans="1:8">
      <c r="A331" s="52" t="s">
        <v>709</v>
      </c>
      <c r="B331" s="53" t="s">
        <v>404</v>
      </c>
      <c r="C331" s="53" t="s">
        <v>361</v>
      </c>
      <c r="D331" s="53">
        <v>73</v>
      </c>
      <c r="E331" s="53">
        <v>185</v>
      </c>
      <c r="F331" s="53">
        <v>28</v>
      </c>
      <c r="G331" s="53">
        <v>4</v>
      </c>
      <c r="H331" s="56">
        <v>6000000</v>
      </c>
    </row>
    <row r="332" spans="1:8">
      <c r="A332" s="52" t="s">
        <v>710</v>
      </c>
      <c r="B332" s="53" t="s">
        <v>375</v>
      </c>
      <c r="C332" s="53" t="s">
        <v>361</v>
      </c>
      <c r="D332" s="53">
        <v>79</v>
      </c>
      <c r="E332" s="53">
        <v>185</v>
      </c>
      <c r="F332" s="53">
        <v>21</v>
      </c>
      <c r="G332" s="53">
        <v>0</v>
      </c>
      <c r="H332" s="54">
        <v>543471</v>
      </c>
    </row>
    <row r="333" spans="1:8">
      <c r="A333" s="52" t="s">
        <v>711</v>
      </c>
      <c r="B333" s="53" t="s">
        <v>424</v>
      </c>
      <c r="C333" s="53" t="s">
        <v>349</v>
      </c>
      <c r="D333" s="53">
        <v>81</v>
      </c>
      <c r="E333" s="53">
        <v>230</v>
      </c>
      <c r="F333" s="53">
        <v>27</v>
      </c>
      <c r="G333" s="53">
        <v>6</v>
      </c>
      <c r="H333" s="54">
        <v>6050000</v>
      </c>
    </row>
    <row r="334" spans="1:8">
      <c r="A334" s="52" t="s">
        <v>712</v>
      </c>
      <c r="B334" s="53" t="s">
        <v>426</v>
      </c>
      <c r="C334" s="53" t="s">
        <v>344</v>
      </c>
      <c r="D334" s="53">
        <v>72</v>
      </c>
      <c r="E334" s="53">
        <v>185</v>
      </c>
      <c r="F334" s="53">
        <v>28</v>
      </c>
      <c r="G334" s="53">
        <v>7</v>
      </c>
      <c r="H334" s="54">
        <v>3578948</v>
      </c>
    </row>
    <row r="335" spans="1:8">
      <c r="A335" s="52" t="s">
        <v>713</v>
      </c>
      <c r="B335" s="53" t="s">
        <v>426</v>
      </c>
      <c r="C335" s="53" t="s">
        <v>341</v>
      </c>
      <c r="D335" s="53">
        <v>84</v>
      </c>
      <c r="E335" s="53">
        <v>250</v>
      </c>
      <c r="F335" s="53">
        <v>36</v>
      </c>
      <c r="G335" s="53">
        <v>15</v>
      </c>
      <c r="H335" s="54">
        <v>15500000</v>
      </c>
    </row>
    <row r="336" spans="1:8">
      <c r="A336" s="52" t="s">
        <v>714</v>
      </c>
      <c r="B336" s="53" t="s">
        <v>343</v>
      </c>
      <c r="C336" s="53" t="s">
        <v>347</v>
      </c>
      <c r="D336" s="53">
        <v>81</v>
      </c>
      <c r="E336" s="53">
        <v>220</v>
      </c>
      <c r="F336" s="53">
        <v>26</v>
      </c>
      <c r="G336" s="53">
        <v>6</v>
      </c>
      <c r="H336" s="54">
        <v>18314532</v>
      </c>
    </row>
    <row r="337" spans="1:8">
      <c r="A337" s="52" t="s">
        <v>715</v>
      </c>
      <c r="B337" s="53" t="s">
        <v>474</v>
      </c>
      <c r="C337" s="53" t="s">
        <v>349</v>
      </c>
      <c r="D337" s="53">
        <v>80</v>
      </c>
      <c r="E337" s="53">
        <v>246</v>
      </c>
      <c r="F337" s="53">
        <v>31</v>
      </c>
      <c r="G337" s="53">
        <v>10</v>
      </c>
      <c r="H337" s="54">
        <v>20072033</v>
      </c>
    </row>
    <row r="338" spans="1:8">
      <c r="A338" s="52" t="s">
        <v>716</v>
      </c>
      <c r="B338" s="53" t="s">
        <v>356</v>
      </c>
      <c r="C338" s="53" t="s">
        <v>347</v>
      </c>
      <c r="D338" s="53">
        <v>79</v>
      </c>
      <c r="E338" s="53">
        <v>235</v>
      </c>
      <c r="F338" s="53">
        <v>39</v>
      </c>
      <c r="G338" s="53">
        <v>18</v>
      </c>
      <c r="H338" s="54">
        <v>3500000</v>
      </c>
    </row>
    <row r="339" spans="1:8">
      <c r="A339" s="52" t="s">
        <v>717</v>
      </c>
      <c r="B339" s="53" t="s">
        <v>384</v>
      </c>
      <c r="C339" s="53" t="s">
        <v>347</v>
      </c>
      <c r="D339" s="53">
        <v>80</v>
      </c>
      <c r="E339" s="53">
        <v>215</v>
      </c>
      <c r="F339" s="53">
        <v>22</v>
      </c>
      <c r="G339" s="53">
        <v>0</v>
      </c>
      <c r="H339" s="54">
        <v>750000</v>
      </c>
    </row>
    <row r="340" spans="1:8">
      <c r="A340" s="52" t="s">
        <v>718</v>
      </c>
      <c r="B340" s="53" t="s">
        <v>380</v>
      </c>
      <c r="C340" s="53" t="s">
        <v>349</v>
      </c>
      <c r="D340" s="53">
        <v>79</v>
      </c>
      <c r="E340" s="53">
        <v>240</v>
      </c>
      <c r="F340" s="53">
        <v>26</v>
      </c>
      <c r="G340" s="53">
        <v>4</v>
      </c>
      <c r="H340" s="54">
        <v>1790902</v>
      </c>
    </row>
    <row r="341" spans="1:8">
      <c r="A341" s="52" t="s">
        <v>719</v>
      </c>
      <c r="B341" s="53" t="s">
        <v>369</v>
      </c>
      <c r="C341" s="53" t="s">
        <v>344</v>
      </c>
      <c r="D341" s="53">
        <v>74</v>
      </c>
      <c r="E341" s="53">
        <v>184</v>
      </c>
      <c r="F341" s="53">
        <v>23</v>
      </c>
      <c r="G341" s="53">
        <v>0</v>
      </c>
      <c r="H341" s="54">
        <v>63938</v>
      </c>
    </row>
    <row r="342" spans="1:8">
      <c r="A342" s="52" t="s">
        <v>720</v>
      </c>
      <c r="B342" s="53" t="s">
        <v>384</v>
      </c>
      <c r="C342" s="53" t="s">
        <v>344</v>
      </c>
      <c r="D342" s="53">
        <v>73</v>
      </c>
      <c r="E342" s="53">
        <v>186</v>
      </c>
      <c r="F342" s="53">
        <v>30</v>
      </c>
      <c r="G342" s="53">
        <v>10</v>
      </c>
      <c r="H342" s="56">
        <v>14000000</v>
      </c>
    </row>
    <row r="343" spans="1:8">
      <c r="A343" s="52" t="s">
        <v>721</v>
      </c>
      <c r="B343" s="53" t="s">
        <v>343</v>
      </c>
      <c r="C343" s="53" t="s">
        <v>349</v>
      </c>
      <c r="D343" s="53">
        <v>81</v>
      </c>
      <c r="E343" s="53">
        <v>250</v>
      </c>
      <c r="F343" s="53">
        <v>25</v>
      </c>
      <c r="G343" s="53">
        <v>1</v>
      </c>
      <c r="H343" s="54">
        <v>1052342</v>
      </c>
    </row>
    <row r="344" spans="1:8">
      <c r="A344" s="52" t="s">
        <v>722</v>
      </c>
      <c r="B344" s="53" t="s">
        <v>419</v>
      </c>
      <c r="C344" s="53" t="s">
        <v>344</v>
      </c>
      <c r="D344" s="53">
        <v>75</v>
      </c>
      <c r="E344" s="53">
        <v>190</v>
      </c>
      <c r="F344" s="53">
        <v>30</v>
      </c>
      <c r="G344" s="53">
        <v>9</v>
      </c>
      <c r="H344" s="56">
        <v>6000000</v>
      </c>
    </row>
    <row r="345" spans="1:8">
      <c r="A345" s="52" t="s">
        <v>723</v>
      </c>
      <c r="B345" s="53" t="s">
        <v>380</v>
      </c>
      <c r="C345" s="53" t="s">
        <v>361</v>
      </c>
      <c r="D345" s="53">
        <v>76</v>
      </c>
      <c r="E345" s="53">
        <v>213</v>
      </c>
      <c r="F345" s="53">
        <v>33</v>
      </c>
      <c r="G345" s="53">
        <v>10</v>
      </c>
      <c r="H345" s="54">
        <v>2500000</v>
      </c>
    </row>
    <row r="346" spans="1:8">
      <c r="A346" s="52" t="s">
        <v>724</v>
      </c>
      <c r="B346" s="53" t="s">
        <v>527</v>
      </c>
      <c r="C346" s="53" t="s">
        <v>361</v>
      </c>
      <c r="D346" s="53">
        <v>78</v>
      </c>
      <c r="E346" s="53">
        <v>202</v>
      </c>
      <c r="F346" s="53">
        <v>20</v>
      </c>
      <c r="G346" s="53">
        <v>1</v>
      </c>
      <c r="H346" s="54">
        <v>1811040</v>
      </c>
    </row>
    <row r="347" spans="1:8">
      <c r="A347" s="52" t="s">
        <v>725</v>
      </c>
      <c r="B347" s="53" t="s">
        <v>360</v>
      </c>
      <c r="C347" s="53" t="s">
        <v>344</v>
      </c>
      <c r="D347" s="53">
        <v>73</v>
      </c>
      <c r="E347" s="53">
        <v>179</v>
      </c>
      <c r="F347" s="53">
        <v>24</v>
      </c>
      <c r="G347" s="53">
        <v>1</v>
      </c>
      <c r="H347" s="54">
        <v>937800</v>
      </c>
    </row>
    <row r="348" spans="1:8">
      <c r="A348" s="52" t="s">
        <v>726</v>
      </c>
      <c r="B348" s="53" t="s">
        <v>356</v>
      </c>
      <c r="C348" s="53" t="s">
        <v>344</v>
      </c>
      <c r="D348" s="53">
        <v>73</v>
      </c>
      <c r="E348" s="53">
        <v>205</v>
      </c>
      <c r="F348" s="53">
        <v>32</v>
      </c>
      <c r="G348" s="53">
        <v>11</v>
      </c>
      <c r="H348" s="54">
        <v>1551659</v>
      </c>
    </row>
    <row r="349" spans="1:8">
      <c r="A349" s="52" t="s">
        <v>727</v>
      </c>
      <c r="B349" s="53" t="s">
        <v>373</v>
      </c>
      <c r="C349" s="53" t="s">
        <v>347</v>
      </c>
      <c r="D349" s="53">
        <v>79</v>
      </c>
      <c r="E349" s="53">
        <v>205</v>
      </c>
      <c r="F349" s="53">
        <v>25</v>
      </c>
      <c r="G349" s="53">
        <v>3</v>
      </c>
      <c r="H349" s="54">
        <v>2255644</v>
      </c>
    </row>
    <row r="350" spans="1:8">
      <c r="A350" s="52" t="s">
        <v>728</v>
      </c>
      <c r="B350" s="53" t="s">
        <v>373</v>
      </c>
      <c r="C350" s="53" t="s">
        <v>344</v>
      </c>
      <c r="D350" s="53">
        <v>75</v>
      </c>
      <c r="E350" s="53">
        <v>208</v>
      </c>
      <c r="F350" s="53">
        <v>26</v>
      </c>
      <c r="G350" s="53">
        <v>5</v>
      </c>
      <c r="H350" s="54">
        <v>14956522</v>
      </c>
    </row>
    <row r="351" spans="1:8">
      <c r="A351" s="52" t="s">
        <v>729</v>
      </c>
      <c r="B351" s="53" t="s">
        <v>437</v>
      </c>
      <c r="C351" s="53" t="s">
        <v>347</v>
      </c>
      <c r="D351" s="53">
        <v>79</v>
      </c>
      <c r="E351" s="53">
        <v>233</v>
      </c>
      <c r="F351" s="53">
        <v>36</v>
      </c>
      <c r="G351" s="53">
        <v>15</v>
      </c>
      <c r="H351" s="54">
        <v>2500000</v>
      </c>
    </row>
    <row r="352" spans="1:8">
      <c r="A352" s="52" t="s">
        <v>730</v>
      </c>
      <c r="B352" s="53" t="s">
        <v>367</v>
      </c>
      <c r="C352" s="53" t="s">
        <v>341</v>
      </c>
      <c r="D352" s="53">
        <v>82</v>
      </c>
      <c r="E352" s="53">
        <v>245</v>
      </c>
      <c r="F352" s="53">
        <v>23</v>
      </c>
      <c r="G352" s="53">
        <v>1</v>
      </c>
      <c r="H352" s="54">
        <v>1025831</v>
      </c>
    </row>
    <row r="353" spans="1:8">
      <c r="A353" s="52" t="s">
        <v>731</v>
      </c>
      <c r="B353" s="53" t="s">
        <v>279</v>
      </c>
      <c r="C353" s="53" t="s">
        <v>344</v>
      </c>
      <c r="D353" s="53">
        <v>76</v>
      </c>
      <c r="E353" s="53">
        <v>194</v>
      </c>
      <c r="F353" s="53">
        <v>26</v>
      </c>
      <c r="G353" s="53">
        <v>5</v>
      </c>
      <c r="H353" s="54">
        <v>13550000</v>
      </c>
    </row>
    <row r="354" spans="1:8">
      <c r="A354" s="52" t="s">
        <v>732</v>
      </c>
      <c r="B354" s="53" t="s">
        <v>367</v>
      </c>
      <c r="C354" s="53" t="s">
        <v>347</v>
      </c>
      <c r="D354" s="53">
        <v>81</v>
      </c>
      <c r="E354" s="53">
        <v>215</v>
      </c>
      <c r="F354" s="53">
        <v>26</v>
      </c>
      <c r="G354" s="53">
        <v>3</v>
      </c>
      <c r="H354" s="54">
        <v>1015696</v>
      </c>
    </row>
    <row r="355" spans="1:8">
      <c r="A355" s="52" t="s">
        <v>733</v>
      </c>
      <c r="B355" s="53" t="s">
        <v>384</v>
      </c>
      <c r="C355" s="53" t="s">
        <v>341</v>
      </c>
      <c r="D355" s="53">
        <v>84</v>
      </c>
      <c r="E355" s="53">
        <v>255</v>
      </c>
      <c r="F355" s="53">
        <v>28</v>
      </c>
      <c r="G355" s="53">
        <v>8</v>
      </c>
      <c r="H355" s="54">
        <v>13219250</v>
      </c>
    </row>
    <row r="356" spans="1:8">
      <c r="A356" s="52" t="s">
        <v>734</v>
      </c>
      <c r="B356" s="53" t="s">
        <v>360</v>
      </c>
      <c r="C356" s="53" t="s">
        <v>361</v>
      </c>
      <c r="D356" s="53">
        <v>80</v>
      </c>
      <c r="E356" s="53">
        <v>206</v>
      </c>
      <c r="F356" s="53">
        <v>24</v>
      </c>
      <c r="G356" s="53">
        <v>2</v>
      </c>
      <c r="H356" s="54">
        <v>1406520</v>
      </c>
    </row>
    <row r="357" spans="1:8">
      <c r="A357" s="52" t="s">
        <v>735</v>
      </c>
      <c r="B357" s="53" t="s">
        <v>494</v>
      </c>
      <c r="C357" s="53" t="s">
        <v>361</v>
      </c>
      <c r="D357" s="53">
        <v>76</v>
      </c>
      <c r="E357" s="53">
        <v>205</v>
      </c>
      <c r="F357" s="53">
        <v>25</v>
      </c>
      <c r="G357" s="53">
        <v>0</v>
      </c>
      <c r="H357" s="54">
        <v>543471</v>
      </c>
    </row>
    <row r="358" spans="1:8">
      <c r="A358" s="52" t="s">
        <v>736</v>
      </c>
      <c r="B358" s="53" t="s">
        <v>434</v>
      </c>
      <c r="C358" s="53" t="s">
        <v>361</v>
      </c>
      <c r="D358" s="53">
        <v>76</v>
      </c>
      <c r="E358" s="53">
        <v>220</v>
      </c>
      <c r="F358" s="53">
        <v>23</v>
      </c>
      <c r="G358" s="53">
        <v>0</v>
      </c>
      <c r="H358" s="54">
        <v>543471</v>
      </c>
    </row>
    <row r="359" spans="1:8">
      <c r="A359" s="52" t="s">
        <v>737</v>
      </c>
      <c r="B359" s="53" t="s">
        <v>380</v>
      </c>
      <c r="C359" s="53" t="s">
        <v>347</v>
      </c>
      <c r="D359" s="53">
        <v>79</v>
      </c>
      <c r="E359" s="53">
        <v>220</v>
      </c>
      <c r="F359" s="53">
        <v>22</v>
      </c>
      <c r="G359" s="53">
        <v>1</v>
      </c>
      <c r="H359" s="54">
        <v>1395600</v>
      </c>
    </row>
    <row r="360" spans="1:8">
      <c r="A360" s="52" t="s">
        <v>738</v>
      </c>
      <c r="B360" s="53" t="s">
        <v>358</v>
      </c>
      <c r="C360" s="53" t="s">
        <v>344</v>
      </c>
      <c r="D360" s="53">
        <v>74</v>
      </c>
      <c r="E360" s="53">
        <v>190</v>
      </c>
      <c r="F360" s="53">
        <v>33</v>
      </c>
      <c r="G360" s="53">
        <v>11</v>
      </c>
      <c r="H360" s="54">
        <v>282595</v>
      </c>
    </row>
    <row r="361" spans="1:8">
      <c r="A361" s="52" t="s">
        <v>739</v>
      </c>
      <c r="B361" s="53" t="s">
        <v>459</v>
      </c>
      <c r="C361" s="53" t="s">
        <v>341</v>
      </c>
      <c r="D361" s="53">
        <v>86</v>
      </c>
      <c r="E361" s="53">
        <v>270</v>
      </c>
      <c r="F361" s="53">
        <v>30</v>
      </c>
      <c r="G361" s="53">
        <v>8</v>
      </c>
      <c r="H361" s="56">
        <v>5000000</v>
      </c>
    </row>
    <row r="362" spans="1:8">
      <c r="A362" s="52" t="s">
        <v>740</v>
      </c>
      <c r="B362" s="53" t="s">
        <v>386</v>
      </c>
      <c r="C362" s="53" t="s">
        <v>347</v>
      </c>
      <c r="D362" s="53">
        <v>80</v>
      </c>
      <c r="E362" s="53">
        <v>230</v>
      </c>
      <c r="F362" s="53">
        <v>30</v>
      </c>
      <c r="G362" s="53">
        <v>10</v>
      </c>
      <c r="H362" s="54">
        <v>13333333</v>
      </c>
    </row>
    <row r="363" spans="1:8">
      <c r="A363" s="52" t="s">
        <v>741</v>
      </c>
      <c r="B363" s="53" t="s">
        <v>360</v>
      </c>
      <c r="C363" s="53" t="s">
        <v>341</v>
      </c>
      <c r="D363" s="53">
        <v>85</v>
      </c>
      <c r="E363" s="53">
        <v>245</v>
      </c>
      <c r="F363" s="53">
        <v>24</v>
      </c>
      <c r="G363" s="53">
        <v>3</v>
      </c>
      <c r="H363" s="54">
        <v>2121288</v>
      </c>
    </row>
    <row r="364" spans="1:8">
      <c r="A364" s="52" t="s">
        <v>742</v>
      </c>
      <c r="B364" s="53" t="s">
        <v>363</v>
      </c>
      <c r="C364" s="53" t="s">
        <v>344</v>
      </c>
      <c r="D364" s="53">
        <v>75</v>
      </c>
      <c r="E364" s="53">
        <v>200</v>
      </c>
      <c r="F364" s="53">
        <v>28</v>
      </c>
      <c r="G364" s="53">
        <v>8</v>
      </c>
      <c r="H364" s="54">
        <v>26540100</v>
      </c>
    </row>
    <row r="365" spans="1:8">
      <c r="A365" s="52" t="s">
        <v>743</v>
      </c>
      <c r="B365" s="53" t="s">
        <v>404</v>
      </c>
      <c r="C365" s="53" t="s">
        <v>349</v>
      </c>
      <c r="D365" s="53">
        <v>82</v>
      </c>
      <c r="E365" s="53">
        <v>240</v>
      </c>
      <c r="F365" s="53">
        <v>28</v>
      </c>
      <c r="G365" s="53">
        <v>8</v>
      </c>
      <c r="H365" s="54">
        <v>18735364</v>
      </c>
    </row>
    <row r="366" spans="1:8">
      <c r="A366" s="52" t="s">
        <v>744</v>
      </c>
      <c r="B366" s="53" t="s">
        <v>474</v>
      </c>
      <c r="C366" s="53" t="s">
        <v>349</v>
      </c>
      <c r="D366" s="53">
        <v>83</v>
      </c>
      <c r="E366" s="53">
        <v>230</v>
      </c>
      <c r="F366" s="53">
        <v>25</v>
      </c>
      <c r="G366" s="53">
        <v>3</v>
      </c>
      <c r="H366" s="54">
        <v>418228</v>
      </c>
    </row>
    <row r="367" spans="1:8">
      <c r="A367" s="52" t="s">
        <v>745</v>
      </c>
      <c r="B367" s="53" t="s">
        <v>340</v>
      </c>
      <c r="C367" s="53" t="s">
        <v>341</v>
      </c>
      <c r="D367" s="53">
        <v>85</v>
      </c>
      <c r="E367" s="53">
        <v>245</v>
      </c>
      <c r="F367" s="53">
        <v>30</v>
      </c>
      <c r="G367" s="53">
        <v>1</v>
      </c>
      <c r="H367" s="54">
        <v>874636</v>
      </c>
    </row>
    <row r="368" spans="1:8">
      <c r="A368" s="52" t="s">
        <v>746</v>
      </c>
      <c r="B368" s="53" t="s">
        <v>404</v>
      </c>
      <c r="C368" s="53" t="s">
        <v>347</v>
      </c>
      <c r="D368" s="53">
        <v>81</v>
      </c>
      <c r="E368" s="53">
        <v>230</v>
      </c>
      <c r="F368" s="53">
        <v>22</v>
      </c>
      <c r="G368" s="53">
        <v>1</v>
      </c>
      <c r="H368" s="54">
        <v>1720560</v>
      </c>
    </row>
    <row r="369" spans="1:8">
      <c r="A369" s="52" t="s">
        <v>747</v>
      </c>
      <c r="B369" s="53" t="s">
        <v>434</v>
      </c>
      <c r="C369" s="53" t="s">
        <v>361</v>
      </c>
      <c r="D369" s="53">
        <v>79</v>
      </c>
      <c r="E369" s="53">
        <v>195</v>
      </c>
      <c r="F369" s="53">
        <v>32</v>
      </c>
      <c r="G369" s="53">
        <v>9</v>
      </c>
      <c r="H369" s="54">
        <v>1410598</v>
      </c>
    </row>
    <row r="370" spans="1:8">
      <c r="A370" s="52" t="s">
        <v>748</v>
      </c>
      <c r="B370" s="53" t="s">
        <v>380</v>
      </c>
      <c r="C370" s="53" t="s">
        <v>361</v>
      </c>
      <c r="D370" s="53">
        <v>76</v>
      </c>
      <c r="E370" s="53">
        <v>210</v>
      </c>
      <c r="F370" s="53">
        <v>27</v>
      </c>
      <c r="G370" s="53">
        <v>2</v>
      </c>
      <c r="H370" s="54">
        <v>980431</v>
      </c>
    </row>
    <row r="371" spans="1:8">
      <c r="A371" s="52" t="s">
        <v>749</v>
      </c>
      <c r="B371" s="53" t="s">
        <v>363</v>
      </c>
      <c r="C371" s="53" t="s">
        <v>344</v>
      </c>
      <c r="D371" s="53">
        <v>75</v>
      </c>
      <c r="E371" s="53">
        <v>190</v>
      </c>
      <c r="F371" s="53">
        <v>24</v>
      </c>
      <c r="G371" s="53">
        <v>0</v>
      </c>
      <c r="H371" s="54">
        <v>543471</v>
      </c>
    </row>
    <row r="372" spans="1:8">
      <c r="A372" s="52" t="s">
        <v>750</v>
      </c>
      <c r="B372" s="53" t="s">
        <v>424</v>
      </c>
      <c r="C372" s="53" t="s">
        <v>349</v>
      </c>
      <c r="D372" s="53">
        <v>82</v>
      </c>
      <c r="E372" s="53">
        <v>235</v>
      </c>
      <c r="F372" s="53">
        <v>27</v>
      </c>
      <c r="G372" s="53">
        <v>7</v>
      </c>
      <c r="H372" s="54">
        <v>12250000</v>
      </c>
    </row>
    <row r="373" spans="1:8">
      <c r="A373" s="52" t="s">
        <v>751</v>
      </c>
      <c r="B373" s="53" t="s">
        <v>367</v>
      </c>
      <c r="C373" s="53" t="s">
        <v>344</v>
      </c>
      <c r="D373" s="53">
        <v>75</v>
      </c>
      <c r="E373" s="53">
        <v>176</v>
      </c>
      <c r="F373" s="53">
        <v>30</v>
      </c>
      <c r="G373" s="53">
        <v>4</v>
      </c>
      <c r="H373" s="56">
        <v>8000000</v>
      </c>
    </row>
    <row r="374" spans="1:8">
      <c r="A374" s="52" t="s">
        <v>752</v>
      </c>
      <c r="B374" s="53" t="s">
        <v>340</v>
      </c>
      <c r="C374" s="53" t="s">
        <v>344</v>
      </c>
      <c r="D374" s="53">
        <v>74</v>
      </c>
      <c r="E374" s="53">
        <v>185</v>
      </c>
      <c r="F374" s="53">
        <v>26</v>
      </c>
      <c r="G374" s="53">
        <v>3</v>
      </c>
      <c r="H374" s="54">
        <v>2898000</v>
      </c>
    </row>
    <row r="375" spans="1:8">
      <c r="A375" s="52" t="s">
        <v>753</v>
      </c>
      <c r="B375" s="53" t="s">
        <v>279</v>
      </c>
      <c r="C375" s="53" t="s">
        <v>347</v>
      </c>
      <c r="D375" s="53">
        <v>78</v>
      </c>
      <c r="E375" s="53">
        <v>223</v>
      </c>
      <c r="F375" s="53">
        <v>24</v>
      </c>
      <c r="G375" s="53">
        <v>3</v>
      </c>
      <c r="H375" s="54">
        <v>3046299</v>
      </c>
    </row>
    <row r="376" spans="1:8">
      <c r="A376" s="52" t="s">
        <v>754</v>
      </c>
      <c r="B376" s="53" t="s">
        <v>354</v>
      </c>
      <c r="C376" s="53" t="s">
        <v>344</v>
      </c>
      <c r="D376" s="53">
        <v>73</v>
      </c>
      <c r="E376" s="53">
        <v>175</v>
      </c>
      <c r="F376" s="53">
        <v>25</v>
      </c>
      <c r="G376" s="53">
        <v>2</v>
      </c>
      <c r="H376" s="54">
        <v>1350120</v>
      </c>
    </row>
    <row r="377" spans="1:8">
      <c r="A377" s="52" t="s">
        <v>755</v>
      </c>
      <c r="B377" s="53" t="s">
        <v>375</v>
      </c>
      <c r="C377" s="53" t="s">
        <v>344</v>
      </c>
      <c r="D377" s="53">
        <v>79</v>
      </c>
      <c r="E377" s="53">
        <v>192</v>
      </c>
      <c r="F377" s="53">
        <v>31</v>
      </c>
      <c r="G377" s="53">
        <v>11</v>
      </c>
      <c r="H377" s="54">
        <v>5782450</v>
      </c>
    </row>
    <row r="378" spans="1:8">
      <c r="A378" s="52" t="s">
        <v>756</v>
      </c>
      <c r="B378" s="53" t="s">
        <v>367</v>
      </c>
      <c r="C378" s="53" t="s">
        <v>341</v>
      </c>
      <c r="D378" s="53">
        <v>81</v>
      </c>
      <c r="E378" s="53">
        <v>255</v>
      </c>
      <c r="F378" s="53">
        <v>24</v>
      </c>
      <c r="G378" s="53">
        <v>0</v>
      </c>
      <c r="H378" s="54">
        <v>89513</v>
      </c>
    </row>
    <row r="379" spans="1:8">
      <c r="A379" s="52" t="s">
        <v>757</v>
      </c>
      <c r="B379" s="53" t="s">
        <v>407</v>
      </c>
      <c r="C379" s="53" t="s">
        <v>361</v>
      </c>
      <c r="D379" s="53">
        <v>77</v>
      </c>
      <c r="E379" s="53">
        <v>200</v>
      </c>
      <c r="F379" s="53">
        <v>24</v>
      </c>
      <c r="G379" s="53">
        <v>0</v>
      </c>
      <c r="H379" s="54">
        <v>543471</v>
      </c>
    </row>
    <row r="380" spans="1:8">
      <c r="A380" s="52" t="s">
        <v>758</v>
      </c>
      <c r="B380" s="53" t="s">
        <v>360</v>
      </c>
      <c r="C380" s="53" t="s">
        <v>344</v>
      </c>
      <c r="D380" s="53">
        <v>75</v>
      </c>
      <c r="E380" s="53">
        <v>203</v>
      </c>
      <c r="F380" s="53">
        <v>26</v>
      </c>
      <c r="G380" s="53">
        <v>5</v>
      </c>
      <c r="H380" s="54">
        <v>2433334</v>
      </c>
    </row>
    <row r="381" spans="1:8">
      <c r="A381" s="52" t="s">
        <v>759</v>
      </c>
      <c r="B381" s="53" t="s">
        <v>386</v>
      </c>
      <c r="C381" s="53" t="s">
        <v>349</v>
      </c>
      <c r="D381" s="53">
        <v>83</v>
      </c>
      <c r="E381" s="53">
        <v>225</v>
      </c>
      <c r="F381" s="53">
        <v>20</v>
      </c>
      <c r="G381" s="53">
        <v>0</v>
      </c>
      <c r="H381" s="54">
        <v>1188840</v>
      </c>
    </row>
    <row r="382" spans="1:8">
      <c r="A382" s="52" t="s">
        <v>760</v>
      </c>
      <c r="B382" s="53" t="s">
        <v>369</v>
      </c>
      <c r="C382" s="53" t="s">
        <v>347</v>
      </c>
      <c r="D382" s="53">
        <v>79</v>
      </c>
      <c r="E382" s="53">
        <v>225</v>
      </c>
      <c r="F382" s="53">
        <v>25</v>
      </c>
      <c r="G382" s="53">
        <v>3</v>
      </c>
      <c r="H382" s="54">
        <v>11241218</v>
      </c>
    </row>
    <row r="383" spans="1:8">
      <c r="A383" s="52" t="s">
        <v>761</v>
      </c>
      <c r="B383" s="53" t="s">
        <v>380</v>
      </c>
      <c r="C383" s="53" t="s">
        <v>344</v>
      </c>
      <c r="D383" s="53">
        <v>78</v>
      </c>
      <c r="E383" s="53">
        <v>200</v>
      </c>
      <c r="F383" s="53">
        <v>23</v>
      </c>
      <c r="G383" s="53">
        <v>2</v>
      </c>
      <c r="H383" s="54">
        <v>726672</v>
      </c>
    </row>
    <row r="384" spans="1:8">
      <c r="A384" s="52" t="s">
        <v>762</v>
      </c>
      <c r="B384" s="53" t="s">
        <v>527</v>
      </c>
      <c r="C384" s="53" t="s">
        <v>349</v>
      </c>
      <c r="D384" s="53">
        <v>85</v>
      </c>
      <c r="E384" s="53">
        <v>245</v>
      </c>
      <c r="F384" s="53">
        <v>28</v>
      </c>
      <c r="G384" s="53">
        <v>9</v>
      </c>
      <c r="H384" s="54">
        <v>6348759</v>
      </c>
    </row>
    <row r="385" spans="1:8">
      <c r="A385" s="52" t="s">
        <v>763</v>
      </c>
      <c r="B385" s="53" t="s">
        <v>373</v>
      </c>
      <c r="C385" s="53" t="s">
        <v>347</v>
      </c>
      <c r="D385" s="53">
        <v>79</v>
      </c>
      <c r="E385" s="53">
        <v>245</v>
      </c>
      <c r="F385" s="53">
        <v>20</v>
      </c>
      <c r="G385" s="53">
        <v>1</v>
      </c>
      <c r="H385" s="54">
        <v>2969880</v>
      </c>
    </row>
    <row r="386" spans="1:8">
      <c r="A386" s="52" t="s">
        <v>764</v>
      </c>
      <c r="B386" s="53" t="s">
        <v>375</v>
      </c>
      <c r="C386" s="53" t="s">
        <v>344</v>
      </c>
      <c r="D386" s="53">
        <v>75</v>
      </c>
      <c r="E386" s="53">
        <v>190</v>
      </c>
      <c r="F386" s="53">
        <v>28</v>
      </c>
      <c r="G386" s="53">
        <v>7</v>
      </c>
      <c r="H386" s="54">
        <v>12112359</v>
      </c>
    </row>
    <row r="387" spans="1:8">
      <c r="A387" s="52" t="s">
        <v>765</v>
      </c>
      <c r="B387" s="53" t="s">
        <v>346</v>
      </c>
      <c r="C387" s="53" t="s">
        <v>341</v>
      </c>
      <c r="D387" s="53">
        <v>84</v>
      </c>
      <c r="E387" s="53">
        <v>240</v>
      </c>
      <c r="F387" s="53">
        <v>20</v>
      </c>
      <c r="G387" s="53">
        <v>0</v>
      </c>
      <c r="H387" s="54">
        <v>950000</v>
      </c>
    </row>
    <row r="388" spans="1:8">
      <c r="A388" s="52" t="s">
        <v>766</v>
      </c>
      <c r="B388" s="53" t="s">
        <v>363</v>
      </c>
      <c r="C388" s="53" t="s">
        <v>341</v>
      </c>
      <c r="D388" s="53">
        <v>84</v>
      </c>
      <c r="E388" s="53">
        <v>255</v>
      </c>
      <c r="F388" s="53">
        <v>23</v>
      </c>
      <c r="G388" s="53">
        <v>3</v>
      </c>
      <c r="H388" s="54">
        <v>3140517</v>
      </c>
    </row>
    <row r="389" spans="1:8">
      <c r="A389" s="52" t="s">
        <v>767</v>
      </c>
      <c r="B389" s="53" t="s">
        <v>367</v>
      </c>
      <c r="C389" s="53" t="s">
        <v>344</v>
      </c>
      <c r="D389" s="53">
        <v>74</v>
      </c>
      <c r="E389" s="53">
        <v>200</v>
      </c>
      <c r="F389" s="53">
        <v>24</v>
      </c>
      <c r="G389" s="53">
        <v>1</v>
      </c>
      <c r="H389" s="54">
        <v>874636</v>
      </c>
    </row>
    <row r="390" spans="1:8">
      <c r="A390" s="52" t="s">
        <v>768</v>
      </c>
      <c r="B390" s="53" t="s">
        <v>358</v>
      </c>
      <c r="C390" s="53" t="s">
        <v>347</v>
      </c>
      <c r="D390" s="53">
        <v>80</v>
      </c>
      <c r="E390" s="53">
        <v>230</v>
      </c>
      <c r="F390" s="53">
        <v>23</v>
      </c>
      <c r="G390" s="53">
        <v>2</v>
      </c>
      <c r="H390" s="54">
        <v>2128920</v>
      </c>
    </row>
    <row r="391" spans="1:8">
      <c r="A391" s="52" t="s">
        <v>769</v>
      </c>
      <c r="B391" s="53" t="s">
        <v>363</v>
      </c>
      <c r="C391" s="53" t="s">
        <v>349</v>
      </c>
      <c r="D391" s="53">
        <v>81</v>
      </c>
      <c r="E391" s="53">
        <v>225</v>
      </c>
      <c r="F391" s="53">
        <v>31</v>
      </c>
      <c r="G391" s="53">
        <v>7</v>
      </c>
      <c r="H391" s="54">
        <v>8950000</v>
      </c>
    </row>
    <row r="392" spans="1:8">
      <c r="A392" s="52" t="s">
        <v>770</v>
      </c>
      <c r="B392" s="53" t="s">
        <v>414</v>
      </c>
      <c r="C392" s="53" t="s">
        <v>341</v>
      </c>
      <c r="D392" s="53">
        <v>81</v>
      </c>
      <c r="E392" s="53">
        <v>250</v>
      </c>
      <c r="F392" s="53">
        <v>25</v>
      </c>
      <c r="G392" s="53">
        <v>2</v>
      </c>
      <c r="H392" s="54">
        <v>6191000</v>
      </c>
    </row>
    <row r="393" spans="1:8">
      <c r="A393" s="52" t="s">
        <v>771</v>
      </c>
      <c r="B393" s="53" t="s">
        <v>346</v>
      </c>
      <c r="C393" s="53" t="s">
        <v>347</v>
      </c>
      <c r="D393" s="53">
        <v>79</v>
      </c>
      <c r="E393" s="53">
        <v>206</v>
      </c>
      <c r="F393" s="53">
        <v>25</v>
      </c>
      <c r="G393" s="53">
        <v>4</v>
      </c>
      <c r="H393" s="56">
        <v>10000000</v>
      </c>
    </row>
    <row r="394" spans="1:8">
      <c r="A394" s="52" t="s">
        <v>772</v>
      </c>
      <c r="B394" s="53" t="s">
        <v>351</v>
      </c>
      <c r="C394" s="53" t="s">
        <v>344</v>
      </c>
      <c r="D394" s="53">
        <v>74</v>
      </c>
      <c r="E394" s="53">
        <v>190</v>
      </c>
      <c r="F394" s="53">
        <v>22</v>
      </c>
      <c r="G394" s="53">
        <v>1</v>
      </c>
      <c r="H394" s="54">
        <v>1906440</v>
      </c>
    </row>
    <row r="395" spans="1:8">
      <c r="A395" s="52" t="s">
        <v>773</v>
      </c>
      <c r="B395" s="53" t="s">
        <v>474</v>
      </c>
      <c r="C395" s="53" t="s">
        <v>347</v>
      </c>
      <c r="D395" s="53">
        <v>79</v>
      </c>
      <c r="E395" s="53">
        <v>220</v>
      </c>
      <c r="F395" s="53">
        <v>32</v>
      </c>
      <c r="G395" s="53">
        <v>10</v>
      </c>
      <c r="H395" s="54">
        <v>3850000</v>
      </c>
    </row>
    <row r="396" spans="1:8">
      <c r="A396" s="52" t="s">
        <v>774</v>
      </c>
      <c r="B396" s="53" t="s">
        <v>343</v>
      </c>
      <c r="C396" s="53" t="s">
        <v>349</v>
      </c>
      <c r="D396" s="53">
        <v>80</v>
      </c>
      <c r="E396" s="53">
        <v>221</v>
      </c>
      <c r="F396" s="53">
        <v>28</v>
      </c>
      <c r="G396" s="53">
        <v>9</v>
      </c>
      <c r="H396" s="54">
        <v>14153652</v>
      </c>
    </row>
    <row r="397" spans="1:8">
      <c r="A397" s="52" t="s">
        <v>775</v>
      </c>
      <c r="B397" s="53" t="s">
        <v>414</v>
      </c>
      <c r="C397" s="53" t="s">
        <v>349</v>
      </c>
      <c r="D397" s="53">
        <v>82</v>
      </c>
      <c r="E397" s="53">
        <v>237</v>
      </c>
      <c r="F397" s="53">
        <v>25</v>
      </c>
      <c r="G397" s="53">
        <v>4</v>
      </c>
      <c r="H397" s="54">
        <v>1050961</v>
      </c>
    </row>
    <row r="398" spans="1:8">
      <c r="A398" s="52" t="s">
        <v>776</v>
      </c>
      <c r="B398" s="53" t="s">
        <v>527</v>
      </c>
      <c r="C398" s="53" t="s">
        <v>341</v>
      </c>
      <c r="D398" s="53">
        <v>85</v>
      </c>
      <c r="E398" s="53">
        <v>216</v>
      </c>
      <c r="F398" s="53">
        <v>19</v>
      </c>
      <c r="G398" s="53">
        <v>0</v>
      </c>
      <c r="H398" s="54">
        <v>2568600</v>
      </c>
    </row>
    <row r="399" spans="1:8">
      <c r="A399" s="52" t="s">
        <v>777</v>
      </c>
      <c r="B399" s="53" t="s">
        <v>367</v>
      </c>
      <c r="C399" s="53" t="s">
        <v>341</v>
      </c>
      <c r="D399" s="53">
        <v>83</v>
      </c>
      <c r="E399" s="53">
        <v>245</v>
      </c>
      <c r="F399" s="53">
        <v>32</v>
      </c>
      <c r="G399" s="53">
        <v>6</v>
      </c>
      <c r="H399" s="54">
        <v>8550000</v>
      </c>
    </row>
    <row r="400" spans="1:8">
      <c r="A400" s="52" t="s">
        <v>778</v>
      </c>
      <c r="B400" s="53" t="s">
        <v>369</v>
      </c>
      <c r="C400" s="53" t="s">
        <v>344</v>
      </c>
      <c r="D400" s="53">
        <v>73</v>
      </c>
      <c r="E400" s="53">
        <v>170</v>
      </c>
      <c r="F400" s="53">
        <v>26</v>
      </c>
      <c r="G400" s="53">
        <v>2</v>
      </c>
      <c r="H400" s="54">
        <v>2090000</v>
      </c>
    </row>
    <row r="401" spans="1:8">
      <c r="A401" s="52" t="s">
        <v>779</v>
      </c>
      <c r="B401" s="53" t="s">
        <v>474</v>
      </c>
      <c r="C401" s="53" t="s">
        <v>361</v>
      </c>
      <c r="D401" s="53">
        <v>78</v>
      </c>
      <c r="E401" s="53">
        <v>205</v>
      </c>
      <c r="F401" s="53">
        <v>24</v>
      </c>
      <c r="G401" s="53">
        <v>3</v>
      </c>
      <c r="H401" s="54">
        <v>2281605</v>
      </c>
    </row>
    <row r="402" spans="1:8">
      <c r="A402" s="52" t="s">
        <v>780</v>
      </c>
      <c r="B402" s="53" t="s">
        <v>354</v>
      </c>
      <c r="C402" s="53" t="s">
        <v>361</v>
      </c>
      <c r="D402" s="53">
        <v>78</v>
      </c>
      <c r="E402" s="53">
        <v>195</v>
      </c>
      <c r="F402" s="53">
        <v>22</v>
      </c>
      <c r="G402" s="53">
        <v>0</v>
      </c>
      <c r="H402" s="54">
        <v>543471</v>
      </c>
    </row>
    <row r="403" spans="1:8">
      <c r="A403" s="52" t="s">
        <v>781</v>
      </c>
      <c r="B403" s="53" t="s">
        <v>414</v>
      </c>
      <c r="C403" s="53" t="s">
        <v>341</v>
      </c>
      <c r="D403" s="53">
        <v>85</v>
      </c>
      <c r="E403" s="53">
        <v>275</v>
      </c>
      <c r="F403" s="53">
        <v>30</v>
      </c>
      <c r="G403" s="53">
        <v>6</v>
      </c>
      <c r="H403" s="56">
        <v>16000000</v>
      </c>
    </row>
    <row r="404" spans="1:8">
      <c r="A404" s="52" t="s">
        <v>782</v>
      </c>
      <c r="B404" s="53" t="s">
        <v>367</v>
      </c>
      <c r="C404" s="53" t="s">
        <v>347</v>
      </c>
      <c r="D404" s="53">
        <v>78</v>
      </c>
      <c r="E404" s="53">
        <v>205</v>
      </c>
      <c r="F404" s="53">
        <v>21</v>
      </c>
      <c r="G404" s="53">
        <v>0</v>
      </c>
      <c r="H404" s="54">
        <v>1326960</v>
      </c>
    </row>
    <row r="405" spans="1:8">
      <c r="A405" s="52" t="s">
        <v>783</v>
      </c>
      <c r="B405" s="53" t="s">
        <v>373</v>
      </c>
      <c r="C405" s="53" t="s">
        <v>349</v>
      </c>
      <c r="D405" s="53">
        <v>81</v>
      </c>
      <c r="E405" s="53">
        <v>235</v>
      </c>
      <c r="F405" s="53">
        <v>24</v>
      </c>
      <c r="G405" s="53">
        <v>5</v>
      </c>
      <c r="H405" s="54">
        <v>17200000</v>
      </c>
    </row>
    <row r="406" spans="1:8">
      <c r="A406" s="52" t="s">
        <v>784</v>
      </c>
      <c r="B406" s="53" t="s">
        <v>407</v>
      </c>
      <c r="C406" s="53" t="s">
        <v>361</v>
      </c>
      <c r="D406" s="53">
        <v>79</v>
      </c>
      <c r="E406" s="53">
        <v>210</v>
      </c>
      <c r="F406" s="53">
        <v>25</v>
      </c>
      <c r="G406" s="53">
        <v>0</v>
      </c>
      <c r="H406" s="54">
        <v>2870813</v>
      </c>
    </row>
    <row r="407" spans="1:8">
      <c r="A407" s="52" t="s">
        <v>785</v>
      </c>
      <c r="B407" s="53" t="s">
        <v>378</v>
      </c>
      <c r="C407" s="53" t="s">
        <v>361</v>
      </c>
      <c r="D407" s="53">
        <v>76</v>
      </c>
      <c r="E407" s="53">
        <v>213</v>
      </c>
      <c r="F407" s="53">
        <v>35</v>
      </c>
      <c r="G407" s="53">
        <v>12</v>
      </c>
      <c r="H407" s="54">
        <v>5505618</v>
      </c>
    </row>
    <row r="408" spans="1:8">
      <c r="A408" s="52" t="s">
        <v>786</v>
      </c>
      <c r="B408" s="53" t="s">
        <v>426</v>
      </c>
      <c r="C408" s="53" t="s">
        <v>344</v>
      </c>
      <c r="D408" s="53">
        <v>74</v>
      </c>
      <c r="E408" s="53">
        <v>185</v>
      </c>
      <c r="F408" s="53">
        <v>34</v>
      </c>
      <c r="G408" s="53">
        <v>15</v>
      </c>
      <c r="H408" s="54">
        <v>14445313</v>
      </c>
    </row>
    <row r="409" spans="1:8">
      <c r="A409" s="52" t="s">
        <v>787</v>
      </c>
      <c r="B409" s="53" t="s">
        <v>527</v>
      </c>
      <c r="C409" s="53" t="s">
        <v>361</v>
      </c>
      <c r="D409" s="53">
        <v>79</v>
      </c>
      <c r="E409" s="53">
        <v>200</v>
      </c>
      <c r="F409" s="53">
        <v>25</v>
      </c>
      <c r="G409" s="53">
        <v>3</v>
      </c>
      <c r="H409" s="54">
        <v>2368327</v>
      </c>
    </row>
    <row r="410" spans="1:8">
      <c r="A410" s="52" t="s">
        <v>788</v>
      </c>
      <c r="B410" s="53" t="s">
        <v>419</v>
      </c>
      <c r="C410" s="53" t="s">
        <v>361</v>
      </c>
      <c r="D410" s="53">
        <v>78</v>
      </c>
      <c r="E410" s="53">
        <v>220</v>
      </c>
      <c r="F410" s="53">
        <v>23</v>
      </c>
      <c r="G410" s="53">
        <v>0</v>
      </c>
      <c r="H410" s="54">
        <v>543471</v>
      </c>
    </row>
    <row r="411" spans="1:8">
      <c r="A411" s="52" t="s">
        <v>789</v>
      </c>
      <c r="B411" s="53" t="s">
        <v>404</v>
      </c>
      <c r="C411" s="53" t="s">
        <v>347</v>
      </c>
      <c r="D411" s="53">
        <v>80</v>
      </c>
      <c r="E411" s="53">
        <v>215</v>
      </c>
      <c r="F411" s="53">
        <v>31</v>
      </c>
      <c r="G411" s="53">
        <v>12</v>
      </c>
      <c r="H411" s="54">
        <v>7806971</v>
      </c>
    </row>
    <row r="412" spans="1:8">
      <c r="A412" s="52" t="s">
        <v>790</v>
      </c>
      <c r="B412" s="53" t="s">
        <v>380</v>
      </c>
      <c r="C412" s="53" t="s">
        <v>349</v>
      </c>
      <c r="D412" s="53">
        <v>80</v>
      </c>
      <c r="E412" s="53">
        <v>228</v>
      </c>
      <c r="F412" s="53">
        <v>29</v>
      </c>
      <c r="G412" s="53">
        <v>6</v>
      </c>
      <c r="H412" s="54">
        <v>9250000</v>
      </c>
    </row>
    <row r="413" spans="1:8">
      <c r="A413" s="52" t="s">
        <v>791</v>
      </c>
      <c r="B413" s="53" t="s">
        <v>407</v>
      </c>
      <c r="C413" s="53" t="s">
        <v>344</v>
      </c>
      <c r="D413" s="53">
        <v>73</v>
      </c>
      <c r="E413" s="53">
        <v>191</v>
      </c>
      <c r="F413" s="53">
        <v>24</v>
      </c>
      <c r="G413" s="53">
        <v>3</v>
      </c>
      <c r="H413" s="54">
        <v>3386598</v>
      </c>
    </row>
    <row r="414" spans="1:8">
      <c r="A414" s="52" t="s">
        <v>792</v>
      </c>
      <c r="B414" s="53" t="s">
        <v>360</v>
      </c>
      <c r="C414" s="53" t="s">
        <v>349</v>
      </c>
      <c r="D414" s="53">
        <v>82</v>
      </c>
      <c r="E414" s="53">
        <v>234</v>
      </c>
      <c r="F414" s="53">
        <v>21</v>
      </c>
      <c r="G414" s="53">
        <v>1</v>
      </c>
      <c r="H414" s="54">
        <v>2340600</v>
      </c>
    </row>
    <row r="415" spans="1:8">
      <c r="A415" s="52" t="s">
        <v>793</v>
      </c>
      <c r="B415" s="53" t="s">
        <v>437</v>
      </c>
      <c r="C415" s="53" t="s">
        <v>341</v>
      </c>
      <c r="D415" s="53">
        <v>81</v>
      </c>
      <c r="E415" s="53">
        <v>238</v>
      </c>
      <c r="F415" s="53">
        <v>25</v>
      </c>
      <c r="G415" s="53">
        <v>5</v>
      </c>
      <c r="H415" s="54">
        <v>15330435</v>
      </c>
    </row>
    <row r="416" spans="1:8">
      <c r="A416" s="52" t="s">
        <v>794</v>
      </c>
      <c r="B416" s="53" t="s">
        <v>378</v>
      </c>
      <c r="C416" s="53" t="s">
        <v>361</v>
      </c>
      <c r="D416" s="53">
        <v>76</v>
      </c>
      <c r="E416" s="53">
        <v>205</v>
      </c>
      <c r="F416" s="53">
        <v>25</v>
      </c>
      <c r="G416" s="53">
        <v>3</v>
      </c>
      <c r="H416" s="54">
        <v>3332940</v>
      </c>
    </row>
    <row r="417" spans="1:8">
      <c r="A417" s="52" t="s">
        <v>795</v>
      </c>
      <c r="B417" s="53" t="s">
        <v>404</v>
      </c>
      <c r="C417" s="53" t="s">
        <v>347</v>
      </c>
      <c r="D417" s="53">
        <v>79</v>
      </c>
      <c r="E417" s="53">
        <v>218</v>
      </c>
      <c r="F417" s="53">
        <v>22</v>
      </c>
      <c r="G417" s="53">
        <v>0</v>
      </c>
      <c r="H417" s="54">
        <v>150000</v>
      </c>
    </row>
    <row r="418" spans="1:8">
      <c r="A418" s="52" t="s">
        <v>796</v>
      </c>
      <c r="B418" s="53" t="s">
        <v>386</v>
      </c>
      <c r="C418" s="53" t="s">
        <v>344</v>
      </c>
      <c r="D418" s="53">
        <v>71</v>
      </c>
      <c r="E418" s="53">
        <v>195</v>
      </c>
      <c r="F418" s="53">
        <v>29</v>
      </c>
      <c r="G418" s="53">
        <v>7</v>
      </c>
      <c r="H418" s="54">
        <v>1315448</v>
      </c>
    </row>
    <row r="419" spans="1:8">
      <c r="A419" s="52" t="s">
        <v>797</v>
      </c>
      <c r="B419" s="53" t="s">
        <v>414</v>
      </c>
      <c r="C419" s="53" t="s">
        <v>344</v>
      </c>
      <c r="D419" s="53">
        <v>75</v>
      </c>
      <c r="E419" s="53">
        <v>194</v>
      </c>
      <c r="F419" s="53">
        <v>22</v>
      </c>
      <c r="G419" s="53">
        <v>2</v>
      </c>
      <c r="H419" s="54">
        <v>1733880</v>
      </c>
    </row>
    <row r="420" spans="1:8">
      <c r="A420" s="52" t="s">
        <v>798</v>
      </c>
      <c r="B420" s="53" t="s">
        <v>494</v>
      </c>
      <c r="C420" s="53" t="s">
        <v>344</v>
      </c>
      <c r="D420" s="53">
        <v>76</v>
      </c>
      <c r="E420" s="53">
        <v>186</v>
      </c>
      <c r="F420" s="53">
        <v>24</v>
      </c>
      <c r="G420" s="53">
        <v>2</v>
      </c>
      <c r="H420" s="54">
        <v>5628000</v>
      </c>
    </row>
    <row r="421" spans="1:8">
      <c r="A421" s="52" t="s">
        <v>799</v>
      </c>
      <c r="B421" s="53" t="s">
        <v>358</v>
      </c>
      <c r="C421" s="53" t="s">
        <v>344</v>
      </c>
      <c r="D421" s="53">
        <v>70</v>
      </c>
      <c r="E421" s="53">
        <v>150</v>
      </c>
      <c r="F421" s="53">
        <v>21</v>
      </c>
      <c r="G421" s="53">
        <v>0</v>
      </c>
      <c r="H421" s="54">
        <v>918369</v>
      </c>
    </row>
    <row r="422" spans="1:8">
      <c r="A422" s="52" t="s">
        <v>800</v>
      </c>
      <c r="B422" s="53" t="s">
        <v>351</v>
      </c>
      <c r="C422" s="53" t="s">
        <v>341</v>
      </c>
      <c r="D422" s="53">
        <v>84</v>
      </c>
      <c r="E422" s="53">
        <v>253</v>
      </c>
      <c r="F422" s="53">
        <v>27</v>
      </c>
      <c r="G422" s="53">
        <v>4</v>
      </c>
      <c r="H422" s="56">
        <v>8000000</v>
      </c>
    </row>
    <row r="423" spans="1:8">
      <c r="A423" s="52" t="s">
        <v>801</v>
      </c>
      <c r="B423" s="53" t="s">
        <v>386</v>
      </c>
      <c r="C423" s="53" t="s">
        <v>347</v>
      </c>
      <c r="D423" s="53">
        <v>78</v>
      </c>
      <c r="E423" s="53">
        <v>220</v>
      </c>
      <c r="F423" s="53">
        <v>27</v>
      </c>
      <c r="G423" s="53">
        <v>7</v>
      </c>
      <c r="H423" s="54">
        <v>10661286</v>
      </c>
    </row>
    <row r="424" spans="1:8">
      <c r="A424" s="52" t="s">
        <v>802</v>
      </c>
      <c r="B424" s="53" t="s">
        <v>358</v>
      </c>
      <c r="C424" s="53" t="s">
        <v>341</v>
      </c>
      <c r="D424" s="53">
        <v>85</v>
      </c>
      <c r="E424" s="53">
        <v>240</v>
      </c>
      <c r="F424" s="53">
        <v>34</v>
      </c>
      <c r="G424" s="53">
        <v>15</v>
      </c>
      <c r="H424" s="54">
        <v>12415000</v>
      </c>
    </row>
    <row r="425" spans="1:8">
      <c r="A425" s="52" t="s">
        <v>803</v>
      </c>
      <c r="B425" s="53" t="s">
        <v>279</v>
      </c>
      <c r="C425" s="53" t="s">
        <v>344</v>
      </c>
      <c r="D425" s="53">
        <v>74</v>
      </c>
      <c r="E425" s="53">
        <v>195</v>
      </c>
      <c r="F425" s="53">
        <v>20</v>
      </c>
      <c r="G425" s="53">
        <v>1</v>
      </c>
      <c r="H425" s="54">
        <v>1339680</v>
      </c>
    </row>
    <row r="426" spans="1:8">
      <c r="A426" s="52" t="s">
        <v>804</v>
      </c>
      <c r="B426" s="53" t="s">
        <v>494</v>
      </c>
      <c r="C426" s="53" t="s">
        <v>341</v>
      </c>
      <c r="D426" s="53">
        <v>80</v>
      </c>
      <c r="E426" s="53">
        <v>235</v>
      </c>
      <c r="F426" s="53">
        <v>36</v>
      </c>
      <c r="G426" s="53">
        <v>13</v>
      </c>
      <c r="H426" s="56">
        <v>4000000</v>
      </c>
    </row>
    <row r="427" spans="1:8">
      <c r="A427" s="52" t="s">
        <v>805</v>
      </c>
      <c r="B427" s="53" t="s">
        <v>363</v>
      </c>
      <c r="C427" s="53" t="s">
        <v>361</v>
      </c>
      <c r="D427" s="53">
        <v>76</v>
      </c>
      <c r="E427" s="53">
        <v>210</v>
      </c>
      <c r="F427" s="53">
        <v>24</v>
      </c>
      <c r="G427" s="53">
        <v>3</v>
      </c>
      <c r="H427" s="54">
        <v>6552960</v>
      </c>
    </row>
    <row r="428" spans="1:8">
      <c r="A428" s="52" t="s">
        <v>806</v>
      </c>
      <c r="B428" s="53" t="s">
        <v>378</v>
      </c>
      <c r="C428" s="53" t="s">
        <v>347</v>
      </c>
      <c r="D428" s="53">
        <v>78</v>
      </c>
      <c r="E428" s="53">
        <v>220</v>
      </c>
      <c r="F428" s="53">
        <v>40</v>
      </c>
      <c r="G428" s="53">
        <v>18</v>
      </c>
      <c r="H428" s="54">
        <v>4264057</v>
      </c>
    </row>
    <row r="429" spans="1:8">
      <c r="A429" s="52" t="s">
        <v>807</v>
      </c>
      <c r="B429" s="53" t="s">
        <v>378</v>
      </c>
      <c r="C429" s="53" t="s">
        <v>344</v>
      </c>
      <c r="D429" s="53">
        <v>76</v>
      </c>
      <c r="E429" s="53">
        <v>202</v>
      </c>
      <c r="F429" s="53">
        <v>20</v>
      </c>
      <c r="G429" s="53">
        <v>0</v>
      </c>
      <c r="H429" s="54">
        <v>1793760</v>
      </c>
    </row>
    <row r="430" spans="1:8">
      <c r="A430" s="52" t="s">
        <v>808</v>
      </c>
      <c r="B430" s="53" t="s">
        <v>494</v>
      </c>
      <c r="C430" s="53" t="s">
        <v>361</v>
      </c>
      <c r="D430" s="53">
        <v>76</v>
      </c>
      <c r="E430" s="53">
        <v>200</v>
      </c>
      <c r="F430" s="53">
        <v>29</v>
      </c>
      <c r="G430" s="53">
        <v>7</v>
      </c>
      <c r="H430" s="56">
        <v>6000000</v>
      </c>
    </row>
    <row r="431" spans="1:8">
      <c r="A431" s="52" t="s">
        <v>809</v>
      </c>
      <c r="B431" s="53" t="s">
        <v>378</v>
      </c>
      <c r="C431" s="53" t="s">
        <v>361</v>
      </c>
      <c r="D431" s="53">
        <v>77</v>
      </c>
      <c r="E431" s="53">
        <v>230</v>
      </c>
      <c r="F431" s="53">
        <v>22</v>
      </c>
      <c r="G431" s="53">
        <v>0</v>
      </c>
      <c r="H431" s="54">
        <v>83119</v>
      </c>
    </row>
    <row r="432" spans="1:8">
      <c r="A432" s="52" t="s">
        <v>810</v>
      </c>
      <c r="B432" s="53" t="s">
        <v>356</v>
      </c>
      <c r="C432" s="53" t="s">
        <v>347</v>
      </c>
      <c r="D432" s="53">
        <v>79</v>
      </c>
      <c r="E432" s="53">
        <v>215</v>
      </c>
      <c r="F432" s="53">
        <v>29</v>
      </c>
      <c r="G432" s="53">
        <v>6</v>
      </c>
      <c r="H432" s="54">
        <v>5628000</v>
      </c>
    </row>
    <row r="433" spans="1:8">
      <c r="A433" s="52" t="s">
        <v>811</v>
      </c>
      <c r="B433" s="53" t="s">
        <v>340</v>
      </c>
      <c r="C433" s="53" t="s">
        <v>361</v>
      </c>
      <c r="D433" s="53">
        <v>77</v>
      </c>
      <c r="E433" s="53">
        <v>220</v>
      </c>
      <c r="F433" s="53">
        <v>30</v>
      </c>
      <c r="G433" s="53">
        <v>7</v>
      </c>
      <c r="H433" s="54">
        <v>17100000</v>
      </c>
    </row>
    <row r="434" spans="1:8">
      <c r="A434" s="52" t="s">
        <v>812</v>
      </c>
      <c r="B434" s="53" t="s">
        <v>459</v>
      </c>
      <c r="C434" s="53" t="s">
        <v>361</v>
      </c>
      <c r="D434" s="53">
        <v>78</v>
      </c>
      <c r="E434" s="53">
        <v>175</v>
      </c>
      <c r="F434" s="53">
        <v>26</v>
      </c>
      <c r="G434" s="53">
        <v>4</v>
      </c>
      <c r="H434" s="54">
        <v>3533333</v>
      </c>
    </row>
    <row r="435" spans="1:8">
      <c r="A435" s="52" t="s">
        <v>813</v>
      </c>
      <c r="B435" s="53" t="s">
        <v>386</v>
      </c>
      <c r="C435" s="53" t="s">
        <v>341</v>
      </c>
      <c r="D435" s="53">
        <v>84</v>
      </c>
      <c r="E435" s="53">
        <v>240</v>
      </c>
      <c r="F435" s="53">
        <v>23</v>
      </c>
      <c r="G435" s="53">
        <v>1</v>
      </c>
      <c r="H435" s="54">
        <v>3551160</v>
      </c>
    </row>
    <row r="436" spans="1:8">
      <c r="A436" s="52" t="s">
        <v>814</v>
      </c>
      <c r="B436" s="53" t="s">
        <v>494</v>
      </c>
      <c r="C436" s="53" t="s">
        <v>341</v>
      </c>
      <c r="D436" s="53">
        <v>82</v>
      </c>
      <c r="E436" s="53">
        <v>220</v>
      </c>
      <c r="F436" s="53">
        <v>26</v>
      </c>
      <c r="G436" s="53">
        <v>1</v>
      </c>
      <c r="H436" s="54">
        <v>1015696</v>
      </c>
    </row>
    <row r="437" spans="1:8">
      <c r="A437" s="52" t="s">
        <v>815</v>
      </c>
      <c r="B437" s="53" t="s">
        <v>434</v>
      </c>
      <c r="C437" s="53" t="s">
        <v>341</v>
      </c>
      <c r="D437" s="53">
        <v>83</v>
      </c>
      <c r="E437" s="53">
        <v>240</v>
      </c>
      <c r="F437" s="53">
        <v>22</v>
      </c>
      <c r="G437" s="53">
        <v>0</v>
      </c>
      <c r="H437" s="54">
        <v>1375000</v>
      </c>
    </row>
    <row r="438" spans="1:8">
      <c r="A438" s="52" t="s">
        <v>816</v>
      </c>
      <c r="B438" s="53" t="s">
        <v>459</v>
      </c>
      <c r="C438" s="53" t="s">
        <v>347</v>
      </c>
      <c r="D438" s="53">
        <v>80</v>
      </c>
      <c r="E438" s="53">
        <v>225</v>
      </c>
      <c r="F438" s="53">
        <v>29</v>
      </c>
      <c r="G438" s="53">
        <v>8</v>
      </c>
      <c r="H438" s="54">
        <v>11200000</v>
      </c>
    </row>
    <row r="439" spans="1:8">
      <c r="A439" s="52" t="s">
        <v>817</v>
      </c>
      <c r="B439" s="53" t="s">
        <v>340</v>
      </c>
      <c r="C439" s="53" t="s">
        <v>344</v>
      </c>
      <c r="D439" s="53">
        <v>72</v>
      </c>
      <c r="E439" s="53">
        <v>180</v>
      </c>
      <c r="F439" s="53">
        <v>23</v>
      </c>
      <c r="G439" s="53">
        <v>0</v>
      </c>
      <c r="H439" s="54">
        <v>207798</v>
      </c>
    </row>
    <row r="440" spans="1:8">
      <c r="A440" s="52" t="s">
        <v>818</v>
      </c>
      <c r="B440" s="53" t="s">
        <v>279</v>
      </c>
      <c r="C440" s="53" t="s">
        <v>361</v>
      </c>
      <c r="D440" s="53">
        <v>77</v>
      </c>
      <c r="E440" s="53">
        <v>189</v>
      </c>
      <c r="F440" s="53">
        <v>21</v>
      </c>
      <c r="G440" s="53">
        <v>2</v>
      </c>
      <c r="H440" s="54">
        <v>2240880</v>
      </c>
    </row>
    <row r="441" spans="1:8">
      <c r="A441" s="52" t="s">
        <v>819</v>
      </c>
      <c r="B441" s="53" t="s">
        <v>378</v>
      </c>
      <c r="C441" s="53" t="s">
        <v>349</v>
      </c>
      <c r="D441" s="53">
        <v>81</v>
      </c>
      <c r="E441" s="53">
        <v>260</v>
      </c>
      <c r="F441" s="53">
        <v>35</v>
      </c>
      <c r="G441" s="53">
        <v>15</v>
      </c>
      <c r="H441" s="54">
        <v>10361445</v>
      </c>
    </row>
    <row r="442" spans="1:8" ht="16" thickBot="1">
      <c r="A442" s="65" t="s">
        <v>820</v>
      </c>
      <c r="B442" s="66" t="s">
        <v>375</v>
      </c>
      <c r="C442" s="66" t="s">
        <v>341</v>
      </c>
      <c r="D442" s="66">
        <v>83</v>
      </c>
      <c r="E442" s="66">
        <v>270</v>
      </c>
      <c r="F442" s="66">
        <v>32</v>
      </c>
      <c r="G442" s="66">
        <v>13</v>
      </c>
      <c r="H442" s="67">
        <v>2898000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2"/>
  <sheetViews>
    <sheetView topLeftCell="A12" zoomScale="75" zoomScaleNormal="75" zoomScalePageLayoutView="75" workbookViewId="0">
      <selection activeCell="K31" sqref="K31"/>
    </sheetView>
  </sheetViews>
  <sheetFormatPr baseColWidth="10" defaultRowHeight="16"/>
  <cols>
    <col min="1" max="1" width="16.33203125" customWidth="1"/>
    <col min="10" max="10" width="52.83203125" customWidth="1"/>
    <col min="11" max="11" width="25" customWidth="1"/>
    <col min="12" max="12" width="28.1640625" customWidth="1"/>
    <col min="13" max="13" width="19.1640625" customWidth="1"/>
    <col min="14" max="14" width="20.1640625" customWidth="1"/>
    <col min="15" max="15" width="16.33203125" customWidth="1"/>
  </cols>
  <sheetData>
    <row r="1" spans="1:8">
      <c r="A1" t="s">
        <v>822</v>
      </c>
      <c r="B1" t="s">
        <v>823</v>
      </c>
      <c r="C1" t="s">
        <v>824</v>
      </c>
      <c r="D1" t="s">
        <v>825</v>
      </c>
      <c r="E1" t="s">
        <v>826</v>
      </c>
      <c r="F1" t="s">
        <v>827</v>
      </c>
      <c r="G1" t="s">
        <v>828</v>
      </c>
      <c r="H1" t="s">
        <v>829</v>
      </c>
    </row>
    <row r="2" spans="1:8">
      <c r="A2" t="s">
        <v>473</v>
      </c>
      <c r="B2" t="s">
        <v>474</v>
      </c>
      <c r="C2" t="s">
        <v>347</v>
      </c>
      <c r="D2">
        <v>78</v>
      </c>
      <c r="E2">
        <v>210</v>
      </c>
      <c r="F2">
        <v>22</v>
      </c>
      <c r="G2">
        <v>0</v>
      </c>
      <c r="H2">
        <v>1499760</v>
      </c>
    </row>
    <row r="3" spans="1:8">
      <c r="A3" t="s">
        <v>481</v>
      </c>
      <c r="B3" t="s">
        <v>474</v>
      </c>
      <c r="C3" t="s">
        <v>344</v>
      </c>
      <c r="D3">
        <v>73</v>
      </c>
      <c r="E3">
        <v>172</v>
      </c>
      <c r="F3">
        <v>23</v>
      </c>
      <c r="G3">
        <v>3</v>
      </c>
      <c r="H3">
        <v>2708582</v>
      </c>
    </row>
    <row r="4" spans="1:8">
      <c r="A4" t="s">
        <v>502</v>
      </c>
      <c r="B4" t="s">
        <v>474</v>
      </c>
      <c r="C4" t="s">
        <v>341</v>
      </c>
      <c r="D4">
        <v>83</v>
      </c>
      <c r="E4">
        <v>265</v>
      </c>
      <c r="F4">
        <v>31</v>
      </c>
      <c r="G4">
        <v>12</v>
      </c>
      <c r="H4">
        <v>23180275</v>
      </c>
    </row>
    <row r="5" spans="1:8">
      <c r="A5" t="s">
        <v>514</v>
      </c>
      <c r="B5" t="s">
        <v>474</v>
      </c>
      <c r="C5" t="s">
        <v>349</v>
      </c>
      <c r="D5">
        <v>82</v>
      </c>
      <c r="E5">
        <v>235</v>
      </c>
      <c r="F5">
        <v>29</v>
      </c>
      <c r="G5">
        <v>8</v>
      </c>
      <c r="H5">
        <v>8400000</v>
      </c>
    </row>
    <row r="6" spans="1:8">
      <c r="A6" t="s">
        <v>599</v>
      </c>
      <c r="B6" t="s">
        <v>474</v>
      </c>
      <c r="C6" t="s">
        <v>344</v>
      </c>
      <c r="D6">
        <v>75</v>
      </c>
      <c r="E6">
        <v>200</v>
      </c>
      <c r="F6">
        <v>35</v>
      </c>
      <c r="G6">
        <v>11</v>
      </c>
      <c r="H6">
        <v>392478</v>
      </c>
    </row>
    <row r="7" spans="1:8">
      <c r="A7" t="s">
        <v>618</v>
      </c>
      <c r="B7" t="s">
        <v>474</v>
      </c>
      <c r="C7" t="s">
        <v>347</v>
      </c>
      <c r="D7">
        <v>77</v>
      </c>
      <c r="E7">
        <v>201</v>
      </c>
      <c r="F7">
        <v>27</v>
      </c>
      <c r="G7">
        <v>4</v>
      </c>
      <c r="H7">
        <v>15730338</v>
      </c>
    </row>
    <row r="8" spans="1:8">
      <c r="A8" t="s">
        <v>628</v>
      </c>
      <c r="B8" t="s">
        <v>474</v>
      </c>
      <c r="C8" t="s">
        <v>349</v>
      </c>
      <c r="D8">
        <v>81</v>
      </c>
      <c r="E8">
        <v>235</v>
      </c>
      <c r="F8">
        <v>31</v>
      </c>
      <c r="G8">
        <v>12</v>
      </c>
      <c r="H8" s="68">
        <v>4000000</v>
      </c>
    </row>
    <row r="9" spans="1:8">
      <c r="A9" t="s">
        <v>652</v>
      </c>
      <c r="B9" t="s">
        <v>474</v>
      </c>
      <c r="C9" t="s">
        <v>344</v>
      </c>
      <c r="D9">
        <v>75</v>
      </c>
      <c r="E9">
        <v>190</v>
      </c>
      <c r="F9">
        <v>27</v>
      </c>
      <c r="G9">
        <v>0</v>
      </c>
      <c r="H9">
        <v>2500000</v>
      </c>
    </row>
    <row r="10" spans="1:8">
      <c r="A10" t="s">
        <v>679</v>
      </c>
      <c r="B10" t="s">
        <v>474</v>
      </c>
      <c r="C10" t="s">
        <v>347</v>
      </c>
      <c r="D10">
        <v>81</v>
      </c>
      <c r="E10">
        <v>230</v>
      </c>
      <c r="F10">
        <v>36</v>
      </c>
      <c r="G10">
        <v>14</v>
      </c>
      <c r="H10">
        <v>4837500</v>
      </c>
    </row>
    <row r="11" spans="1:8">
      <c r="A11" t="s">
        <v>681</v>
      </c>
      <c r="B11" t="s">
        <v>474</v>
      </c>
      <c r="C11" t="s">
        <v>341</v>
      </c>
      <c r="D11">
        <v>83</v>
      </c>
      <c r="E11">
        <v>240</v>
      </c>
      <c r="F11">
        <v>25</v>
      </c>
      <c r="G11">
        <v>3</v>
      </c>
      <c r="H11">
        <v>1015696</v>
      </c>
    </row>
    <row r="12" spans="1:8">
      <c r="A12" t="s">
        <v>715</v>
      </c>
      <c r="B12" t="s">
        <v>474</v>
      </c>
      <c r="C12" t="s">
        <v>349</v>
      </c>
      <c r="D12">
        <v>80</v>
      </c>
      <c r="E12">
        <v>246</v>
      </c>
      <c r="F12">
        <v>31</v>
      </c>
      <c r="G12">
        <v>10</v>
      </c>
      <c r="H12">
        <v>20072033</v>
      </c>
    </row>
    <row r="13" spans="1:8">
      <c r="A13" t="s">
        <v>744</v>
      </c>
      <c r="B13" t="s">
        <v>474</v>
      </c>
      <c r="C13" t="s">
        <v>349</v>
      </c>
      <c r="D13">
        <v>83</v>
      </c>
      <c r="E13">
        <v>230</v>
      </c>
      <c r="F13">
        <v>25</v>
      </c>
      <c r="G13">
        <v>3</v>
      </c>
      <c r="H13">
        <v>418228</v>
      </c>
    </row>
    <row r="14" spans="1:8">
      <c r="A14" t="s">
        <v>773</v>
      </c>
      <c r="B14" t="s">
        <v>474</v>
      </c>
      <c r="C14" t="s">
        <v>347</v>
      </c>
      <c r="D14">
        <v>79</v>
      </c>
      <c r="E14">
        <v>220</v>
      </c>
      <c r="F14">
        <v>32</v>
      </c>
      <c r="G14">
        <v>10</v>
      </c>
      <c r="H14">
        <v>3850000</v>
      </c>
    </row>
    <row r="15" spans="1:8">
      <c r="A15" t="s">
        <v>779</v>
      </c>
      <c r="B15" t="s">
        <v>474</v>
      </c>
      <c r="C15" t="s">
        <v>361</v>
      </c>
      <c r="D15">
        <v>78</v>
      </c>
      <c r="E15">
        <v>205</v>
      </c>
      <c r="F15">
        <v>24</v>
      </c>
      <c r="G15">
        <v>3</v>
      </c>
      <c r="H15">
        <v>2281605</v>
      </c>
    </row>
    <row r="16" spans="1:8">
      <c r="A16" t="s">
        <v>350</v>
      </c>
      <c r="B16" t="s">
        <v>351</v>
      </c>
      <c r="C16" t="s">
        <v>341</v>
      </c>
      <c r="D16">
        <v>82</v>
      </c>
      <c r="E16">
        <v>245</v>
      </c>
      <c r="F16">
        <v>30</v>
      </c>
      <c r="G16">
        <v>9</v>
      </c>
      <c r="H16">
        <v>26540100</v>
      </c>
    </row>
    <row r="17" spans="1:8">
      <c r="A17" t="s">
        <v>371</v>
      </c>
      <c r="B17" t="s">
        <v>351</v>
      </c>
      <c r="C17" t="s">
        <v>349</v>
      </c>
      <c r="D17">
        <v>81</v>
      </c>
      <c r="E17">
        <v>240</v>
      </c>
      <c r="F17">
        <v>29</v>
      </c>
      <c r="G17">
        <v>11</v>
      </c>
      <c r="H17" s="68">
        <v>12000000</v>
      </c>
    </row>
    <row r="18" spans="1:8">
      <c r="A18" t="s">
        <v>394</v>
      </c>
      <c r="B18" t="s">
        <v>351</v>
      </c>
      <c r="C18" t="s">
        <v>361</v>
      </c>
      <c r="D18">
        <v>74</v>
      </c>
      <c r="E18">
        <v>180</v>
      </c>
      <c r="F18">
        <v>26</v>
      </c>
      <c r="G18">
        <v>6</v>
      </c>
      <c r="H18">
        <v>8269663</v>
      </c>
    </row>
    <row r="19" spans="1:8">
      <c r="A19" t="s">
        <v>480</v>
      </c>
      <c r="B19" t="s">
        <v>351</v>
      </c>
      <c r="C19" t="s">
        <v>344</v>
      </c>
      <c r="D19">
        <v>73</v>
      </c>
      <c r="E19">
        <v>201</v>
      </c>
      <c r="F19">
        <v>22</v>
      </c>
      <c r="G19">
        <v>0</v>
      </c>
      <c r="H19">
        <v>1450000</v>
      </c>
    </row>
    <row r="20" spans="1:8">
      <c r="A20" t="s">
        <v>524</v>
      </c>
      <c r="B20" t="s">
        <v>351</v>
      </c>
      <c r="C20" t="s">
        <v>347</v>
      </c>
      <c r="D20">
        <v>79</v>
      </c>
      <c r="E20">
        <v>205</v>
      </c>
      <c r="F20">
        <v>31</v>
      </c>
      <c r="G20">
        <v>9</v>
      </c>
      <c r="H20">
        <v>1410598</v>
      </c>
    </row>
    <row r="21" spans="1:8">
      <c r="A21" t="s">
        <v>540</v>
      </c>
      <c r="B21" t="s">
        <v>351</v>
      </c>
      <c r="C21" t="s">
        <v>344</v>
      </c>
      <c r="D21">
        <v>69</v>
      </c>
      <c r="E21">
        <v>185</v>
      </c>
      <c r="F21">
        <v>27</v>
      </c>
      <c r="G21">
        <v>5</v>
      </c>
      <c r="H21">
        <v>6587132</v>
      </c>
    </row>
    <row r="22" spans="1:8">
      <c r="A22" t="s">
        <v>548</v>
      </c>
      <c r="B22" t="s">
        <v>351</v>
      </c>
      <c r="C22" t="s">
        <v>347</v>
      </c>
      <c r="D22">
        <v>78</v>
      </c>
      <c r="E22">
        <v>235</v>
      </c>
      <c r="F22">
        <v>26</v>
      </c>
      <c r="G22">
        <v>4</v>
      </c>
      <c r="H22">
        <v>6286408</v>
      </c>
    </row>
    <row r="23" spans="1:8">
      <c r="A23" t="s">
        <v>560</v>
      </c>
      <c r="B23" t="s">
        <v>351</v>
      </c>
      <c r="C23" t="s">
        <v>361</v>
      </c>
      <c r="D23">
        <v>78</v>
      </c>
      <c r="E23">
        <v>215</v>
      </c>
      <c r="F23">
        <v>21</v>
      </c>
      <c r="G23">
        <v>2</v>
      </c>
      <c r="H23">
        <v>1825200</v>
      </c>
    </row>
    <row r="24" spans="1:8">
      <c r="A24" t="s">
        <v>568</v>
      </c>
      <c r="B24" t="s">
        <v>351</v>
      </c>
      <c r="C24" t="s">
        <v>347</v>
      </c>
      <c r="D24">
        <v>79</v>
      </c>
      <c r="E24">
        <v>225</v>
      </c>
      <c r="F24">
        <v>20</v>
      </c>
      <c r="G24">
        <v>0</v>
      </c>
      <c r="H24">
        <v>4743000</v>
      </c>
    </row>
    <row r="25" spans="1:8">
      <c r="A25" t="s">
        <v>592</v>
      </c>
      <c r="B25" t="s">
        <v>351</v>
      </c>
      <c r="C25" t="s">
        <v>349</v>
      </c>
      <c r="D25">
        <v>82</v>
      </c>
      <c r="E25">
        <v>231</v>
      </c>
      <c r="F25">
        <v>29</v>
      </c>
      <c r="G25">
        <v>6</v>
      </c>
      <c r="H25" s="68">
        <v>5000000</v>
      </c>
    </row>
    <row r="26" spans="1:8">
      <c r="A26" t="s">
        <v>598</v>
      </c>
      <c r="B26" t="s">
        <v>351</v>
      </c>
      <c r="C26" t="s">
        <v>349</v>
      </c>
      <c r="D26">
        <v>80</v>
      </c>
      <c r="E26">
        <v>235</v>
      </c>
      <c r="F26">
        <v>22</v>
      </c>
      <c r="G26">
        <v>1</v>
      </c>
      <c r="H26">
        <v>1223653</v>
      </c>
    </row>
    <row r="27" spans="1:8">
      <c r="A27" t="s">
        <v>615</v>
      </c>
      <c r="B27" t="s">
        <v>351</v>
      </c>
      <c r="C27" t="s">
        <v>341</v>
      </c>
      <c r="D27">
        <v>84</v>
      </c>
      <c r="E27">
        <v>238</v>
      </c>
      <c r="F27">
        <v>25</v>
      </c>
      <c r="G27">
        <v>3</v>
      </c>
      <c r="H27">
        <v>3094014</v>
      </c>
    </row>
    <row r="28" spans="1:8">
      <c r="A28" t="s">
        <v>660</v>
      </c>
      <c r="B28" t="s">
        <v>351</v>
      </c>
      <c r="C28" t="s">
        <v>361</v>
      </c>
      <c r="D28">
        <v>76</v>
      </c>
      <c r="E28">
        <v>220</v>
      </c>
      <c r="F28">
        <v>22</v>
      </c>
      <c r="G28">
        <v>2</v>
      </c>
      <c r="H28">
        <v>3578880</v>
      </c>
    </row>
    <row r="29" spans="1:8">
      <c r="A29" t="s">
        <v>772</v>
      </c>
      <c r="B29" t="s">
        <v>351</v>
      </c>
      <c r="C29" t="s">
        <v>344</v>
      </c>
      <c r="D29">
        <v>74</v>
      </c>
      <c r="E29">
        <v>190</v>
      </c>
      <c r="F29">
        <v>22</v>
      </c>
      <c r="G29">
        <v>1</v>
      </c>
      <c r="H29">
        <v>1906440</v>
      </c>
    </row>
    <row r="30" spans="1:8">
      <c r="A30" t="s">
        <v>800</v>
      </c>
      <c r="B30" t="s">
        <v>351</v>
      </c>
      <c r="C30" t="s">
        <v>341</v>
      </c>
      <c r="D30">
        <v>84</v>
      </c>
      <c r="E30">
        <v>253</v>
      </c>
      <c r="F30">
        <v>27</v>
      </c>
      <c r="G30">
        <v>4</v>
      </c>
      <c r="H30" s="68">
        <v>8000000</v>
      </c>
    </row>
    <row r="31" spans="1:8">
      <c r="A31" t="s">
        <v>379</v>
      </c>
      <c r="B31" t="s">
        <v>380</v>
      </c>
      <c r="C31" t="s">
        <v>349</v>
      </c>
      <c r="D31">
        <v>81</v>
      </c>
      <c r="E31">
        <v>250</v>
      </c>
      <c r="F31">
        <v>27</v>
      </c>
      <c r="G31">
        <v>4</v>
      </c>
      <c r="H31">
        <v>6088993</v>
      </c>
    </row>
    <row r="32" spans="1:8">
      <c r="A32" t="s">
        <v>387</v>
      </c>
      <c r="B32" t="s">
        <v>380</v>
      </c>
      <c r="C32" t="s">
        <v>361</v>
      </c>
      <c r="D32">
        <v>77</v>
      </c>
      <c r="E32">
        <v>200</v>
      </c>
      <c r="F32">
        <v>22</v>
      </c>
      <c r="G32">
        <v>3</v>
      </c>
      <c r="H32">
        <v>119494</v>
      </c>
    </row>
    <row r="33" spans="1:8">
      <c r="A33" t="s">
        <v>422</v>
      </c>
      <c r="B33" t="s">
        <v>380</v>
      </c>
      <c r="C33" t="s">
        <v>341</v>
      </c>
      <c r="D33">
        <v>84</v>
      </c>
      <c r="E33">
        <v>275</v>
      </c>
      <c r="F33">
        <v>28</v>
      </c>
      <c r="G33">
        <v>8</v>
      </c>
      <c r="H33">
        <v>21165675</v>
      </c>
    </row>
    <row r="34" spans="1:8">
      <c r="A34" t="s">
        <v>432</v>
      </c>
      <c r="B34" t="s">
        <v>380</v>
      </c>
      <c r="C34" t="s">
        <v>347</v>
      </c>
      <c r="D34">
        <v>79</v>
      </c>
      <c r="E34">
        <v>203</v>
      </c>
      <c r="F34">
        <v>22</v>
      </c>
      <c r="G34">
        <v>0</v>
      </c>
      <c r="H34">
        <v>1562280</v>
      </c>
    </row>
    <row r="35" spans="1:8">
      <c r="A35" t="s">
        <v>541</v>
      </c>
      <c r="B35" t="s">
        <v>380</v>
      </c>
      <c r="C35" t="s">
        <v>344</v>
      </c>
      <c r="D35">
        <v>76</v>
      </c>
      <c r="E35">
        <v>213</v>
      </c>
      <c r="F35">
        <v>21</v>
      </c>
      <c r="G35">
        <v>0</v>
      </c>
      <c r="H35">
        <v>1074145</v>
      </c>
    </row>
    <row r="36" spans="1:8">
      <c r="A36" t="s">
        <v>574</v>
      </c>
      <c r="B36" t="s">
        <v>380</v>
      </c>
      <c r="C36" t="s">
        <v>344</v>
      </c>
      <c r="D36">
        <v>75</v>
      </c>
      <c r="E36">
        <v>200</v>
      </c>
      <c r="F36">
        <v>28</v>
      </c>
      <c r="G36">
        <v>6</v>
      </c>
      <c r="H36">
        <v>11483254</v>
      </c>
    </row>
    <row r="37" spans="1:8">
      <c r="A37" t="s">
        <v>580</v>
      </c>
      <c r="B37" t="s">
        <v>380</v>
      </c>
      <c r="C37" t="s">
        <v>361</v>
      </c>
      <c r="D37">
        <v>78</v>
      </c>
      <c r="E37">
        <v>219</v>
      </c>
      <c r="F37">
        <v>25</v>
      </c>
      <c r="G37">
        <v>2</v>
      </c>
      <c r="H37">
        <v>980431</v>
      </c>
    </row>
    <row r="38" spans="1:8">
      <c r="A38" t="s">
        <v>607</v>
      </c>
      <c r="B38" t="s">
        <v>380</v>
      </c>
      <c r="C38" t="s">
        <v>341</v>
      </c>
      <c r="D38">
        <v>84</v>
      </c>
      <c r="E38">
        <v>260</v>
      </c>
      <c r="F38">
        <v>26</v>
      </c>
      <c r="G38">
        <v>2</v>
      </c>
      <c r="H38" s="68">
        <v>3000000</v>
      </c>
    </row>
    <row r="39" spans="1:8">
      <c r="A39" t="s">
        <v>611</v>
      </c>
      <c r="B39" t="s">
        <v>380</v>
      </c>
      <c r="C39" t="s">
        <v>347</v>
      </c>
      <c r="D39">
        <v>78</v>
      </c>
      <c r="E39">
        <v>205</v>
      </c>
      <c r="F39">
        <v>23</v>
      </c>
      <c r="G39">
        <v>2</v>
      </c>
      <c r="H39">
        <v>3333333</v>
      </c>
    </row>
    <row r="40" spans="1:8">
      <c r="A40" t="s">
        <v>718</v>
      </c>
      <c r="B40" t="s">
        <v>380</v>
      </c>
      <c r="C40" t="s">
        <v>349</v>
      </c>
      <c r="D40">
        <v>79</v>
      </c>
      <c r="E40">
        <v>240</v>
      </c>
      <c r="F40">
        <v>26</v>
      </c>
      <c r="G40">
        <v>4</v>
      </c>
      <c r="H40">
        <v>1790902</v>
      </c>
    </row>
    <row r="41" spans="1:8">
      <c r="A41" t="s">
        <v>723</v>
      </c>
      <c r="B41" t="s">
        <v>380</v>
      </c>
      <c r="C41" t="s">
        <v>361</v>
      </c>
      <c r="D41">
        <v>76</v>
      </c>
      <c r="E41">
        <v>213</v>
      </c>
      <c r="F41">
        <v>33</v>
      </c>
      <c r="G41">
        <v>10</v>
      </c>
      <c r="H41">
        <v>2500000</v>
      </c>
    </row>
    <row r="42" spans="1:8">
      <c r="A42" t="s">
        <v>737</v>
      </c>
      <c r="B42" t="s">
        <v>380</v>
      </c>
      <c r="C42" t="s">
        <v>347</v>
      </c>
      <c r="D42">
        <v>79</v>
      </c>
      <c r="E42">
        <v>220</v>
      </c>
      <c r="F42">
        <v>22</v>
      </c>
      <c r="G42">
        <v>1</v>
      </c>
      <c r="H42">
        <v>1395600</v>
      </c>
    </row>
    <row r="43" spans="1:8">
      <c r="A43" t="s">
        <v>748</v>
      </c>
      <c r="B43" t="s">
        <v>380</v>
      </c>
      <c r="C43" t="s">
        <v>361</v>
      </c>
      <c r="D43">
        <v>76</v>
      </c>
      <c r="E43">
        <v>210</v>
      </c>
      <c r="F43">
        <v>27</v>
      </c>
      <c r="G43">
        <v>2</v>
      </c>
      <c r="H43">
        <v>980431</v>
      </c>
    </row>
    <row r="44" spans="1:8">
      <c r="A44" t="s">
        <v>761</v>
      </c>
      <c r="B44" t="s">
        <v>380</v>
      </c>
      <c r="C44" t="s">
        <v>344</v>
      </c>
      <c r="D44">
        <v>78</v>
      </c>
      <c r="E44">
        <v>200</v>
      </c>
      <c r="F44">
        <v>23</v>
      </c>
      <c r="G44">
        <v>2</v>
      </c>
      <c r="H44">
        <v>726672</v>
      </c>
    </row>
    <row r="45" spans="1:8">
      <c r="A45" t="s">
        <v>790</v>
      </c>
      <c r="B45" t="s">
        <v>380</v>
      </c>
      <c r="C45" t="s">
        <v>349</v>
      </c>
      <c r="D45">
        <v>80</v>
      </c>
      <c r="E45">
        <v>228</v>
      </c>
      <c r="F45">
        <v>29</v>
      </c>
      <c r="G45">
        <v>6</v>
      </c>
      <c r="H45">
        <v>9250000</v>
      </c>
    </row>
    <row r="46" spans="1:8">
      <c r="A46" t="s">
        <v>383</v>
      </c>
      <c r="B46" t="s">
        <v>384</v>
      </c>
      <c r="C46" t="s">
        <v>361</v>
      </c>
      <c r="D46">
        <v>77</v>
      </c>
      <c r="E46">
        <v>210</v>
      </c>
      <c r="F46">
        <v>31</v>
      </c>
      <c r="G46">
        <v>8</v>
      </c>
      <c r="H46">
        <v>3488000</v>
      </c>
    </row>
    <row r="47" spans="1:8">
      <c r="A47" t="s">
        <v>405</v>
      </c>
      <c r="B47" t="s">
        <v>384</v>
      </c>
      <c r="C47" t="s">
        <v>349</v>
      </c>
      <c r="D47">
        <v>83</v>
      </c>
      <c r="E47">
        <v>230</v>
      </c>
      <c r="F47">
        <v>21</v>
      </c>
      <c r="G47">
        <v>1</v>
      </c>
      <c r="H47">
        <v>1453680</v>
      </c>
    </row>
    <row r="48" spans="1:8">
      <c r="A48" t="s">
        <v>431</v>
      </c>
      <c r="B48" t="s">
        <v>384</v>
      </c>
      <c r="C48" t="s">
        <v>344</v>
      </c>
      <c r="D48">
        <v>75</v>
      </c>
      <c r="E48">
        <v>185</v>
      </c>
      <c r="F48">
        <v>22</v>
      </c>
      <c r="G48">
        <v>1</v>
      </c>
      <c r="H48">
        <v>2112480</v>
      </c>
    </row>
    <row r="49" spans="1:8">
      <c r="A49" t="s">
        <v>450</v>
      </c>
      <c r="B49" t="s">
        <v>384</v>
      </c>
      <c r="C49" t="s">
        <v>341</v>
      </c>
      <c r="D49">
        <v>82</v>
      </c>
      <c r="E49">
        <v>275</v>
      </c>
      <c r="F49">
        <v>24</v>
      </c>
      <c r="G49">
        <v>1</v>
      </c>
      <c r="H49">
        <v>874636</v>
      </c>
    </row>
    <row r="50" spans="1:8">
      <c r="A50" t="s">
        <v>482</v>
      </c>
      <c r="B50" t="s">
        <v>384</v>
      </c>
      <c r="C50" t="s">
        <v>361</v>
      </c>
      <c r="D50">
        <v>78</v>
      </c>
      <c r="E50">
        <v>212</v>
      </c>
      <c r="F50">
        <v>23</v>
      </c>
      <c r="G50">
        <v>0</v>
      </c>
      <c r="H50">
        <v>2092200</v>
      </c>
    </row>
    <row r="51" spans="1:8">
      <c r="A51" t="s">
        <v>504</v>
      </c>
      <c r="B51" t="s">
        <v>384</v>
      </c>
      <c r="C51" t="s">
        <v>361</v>
      </c>
      <c r="D51">
        <v>76</v>
      </c>
      <c r="E51">
        <v>220</v>
      </c>
      <c r="F51">
        <v>35</v>
      </c>
      <c r="G51">
        <v>13</v>
      </c>
      <c r="H51">
        <v>23200000</v>
      </c>
    </row>
    <row r="52" spans="1:8">
      <c r="A52" t="s">
        <v>538</v>
      </c>
      <c r="B52" t="s">
        <v>384</v>
      </c>
      <c r="C52" t="s">
        <v>361</v>
      </c>
      <c r="D52">
        <v>72</v>
      </c>
      <c r="E52">
        <v>201</v>
      </c>
      <c r="F52">
        <v>25</v>
      </c>
      <c r="G52">
        <v>3</v>
      </c>
      <c r="H52">
        <v>1015696</v>
      </c>
    </row>
    <row r="53" spans="1:8">
      <c r="A53" t="s">
        <v>575</v>
      </c>
      <c r="B53" t="s">
        <v>384</v>
      </c>
      <c r="C53" t="s">
        <v>344</v>
      </c>
      <c r="D53">
        <v>76</v>
      </c>
      <c r="E53">
        <v>195</v>
      </c>
      <c r="F53">
        <v>24</v>
      </c>
      <c r="G53">
        <v>1</v>
      </c>
      <c r="H53">
        <v>1643040</v>
      </c>
    </row>
    <row r="54" spans="1:8">
      <c r="A54" t="s">
        <v>577</v>
      </c>
      <c r="B54" t="s">
        <v>384</v>
      </c>
      <c r="C54" t="s">
        <v>347</v>
      </c>
      <c r="D54">
        <v>79</v>
      </c>
      <c r="E54">
        <v>220</v>
      </c>
      <c r="F54">
        <v>27</v>
      </c>
      <c r="G54">
        <v>5</v>
      </c>
      <c r="H54">
        <v>17552209</v>
      </c>
    </row>
    <row r="55" spans="1:8">
      <c r="A55" t="s">
        <v>587</v>
      </c>
      <c r="B55" t="s">
        <v>384</v>
      </c>
      <c r="C55" t="s">
        <v>341</v>
      </c>
      <c r="D55">
        <v>83</v>
      </c>
      <c r="E55">
        <v>220</v>
      </c>
      <c r="F55">
        <v>25</v>
      </c>
      <c r="G55">
        <v>2</v>
      </c>
      <c r="H55">
        <v>1709720</v>
      </c>
    </row>
    <row r="56" spans="1:8">
      <c r="A56" t="s">
        <v>675</v>
      </c>
      <c r="B56" t="s">
        <v>384</v>
      </c>
      <c r="C56" t="s">
        <v>344</v>
      </c>
      <c r="D56">
        <v>78</v>
      </c>
      <c r="E56">
        <v>190</v>
      </c>
      <c r="F56">
        <v>25</v>
      </c>
      <c r="G56">
        <v>3</v>
      </c>
      <c r="H56">
        <v>3183526</v>
      </c>
    </row>
    <row r="57" spans="1:8">
      <c r="A57" t="s">
        <v>696</v>
      </c>
      <c r="B57" t="s">
        <v>384</v>
      </c>
      <c r="C57" t="s">
        <v>349</v>
      </c>
      <c r="D57">
        <v>82</v>
      </c>
      <c r="E57">
        <v>220</v>
      </c>
      <c r="F57">
        <v>25</v>
      </c>
      <c r="G57">
        <v>2</v>
      </c>
      <c r="H57">
        <v>5782450</v>
      </c>
    </row>
    <row r="58" spans="1:8">
      <c r="A58" t="s">
        <v>717</v>
      </c>
      <c r="B58" t="s">
        <v>384</v>
      </c>
      <c r="C58" t="s">
        <v>347</v>
      </c>
      <c r="D58">
        <v>80</v>
      </c>
      <c r="E58">
        <v>215</v>
      </c>
      <c r="F58">
        <v>22</v>
      </c>
      <c r="G58">
        <v>0</v>
      </c>
      <c r="H58">
        <v>750000</v>
      </c>
    </row>
    <row r="59" spans="1:8">
      <c r="A59" t="s">
        <v>720</v>
      </c>
      <c r="B59" t="s">
        <v>384</v>
      </c>
      <c r="C59" t="s">
        <v>344</v>
      </c>
      <c r="D59">
        <v>73</v>
      </c>
      <c r="E59">
        <v>186</v>
      </c>
      <c r="F59">
        <v>30</v>
      </c>
      <c r="G59">
        <v>10</v>
      </c>
      <c r="H59" s="68">
        <v>14000000</v>
      </c>
    </row>
    <row r="60" spans="1:8">
      <c r="A60" t="s">
        <v>733</v>
      </c>
      <c r="B60" t="s">
        <v>384</v>
      </c>
      <c r="C60" t="s">
        <v>341</v>
      </c>
      <c r="D60">
        <v>84</v>
      </c>
      <c r="E60">
        <v>255</v>
      </c>
      <c r="F60">
        <v>28</v>
      </c>
      <c r="G60">
        <v>8</v>
      </c>
      <c r="H60">
        <v>13219250</v>
      </c>
    </row>
    <row r="61" spans="1:8">
      <c r="A61" t="s">
        <v>418</v>
      </c>
      <c r="B61" t="s">
        <v>419</v>
      </c>
      <c r="C61" t="s">
        <v>344</v>
      </c>
      <c r="D61">
        <v>73</v>
      </c>
      <c r="E61">
        <v>173</v>
      </c>
      <c r="F61">
        <v>31</v>
      </c>
      <c r="G61">
        <v>4</v>
      </c>
      <c r="H61">
        <v>1050961</v>
      </c>
    </row>
    <row r="62" spans="1:8">
      <c r="A62" t="s">
        <v>420</v>
      </c>
      <c r="B62" t="s">
        <v>419</v>
      </c>
      <c r="C62" t="s">
        <v>344</v>
      </c>
      <c r="D62">
        <v>74</v>
      </c>
      <c r="E62">
        <v>165</v>
      </c>
      <c r="F62">
        <v>24</v>
      </c>
      <c r="G62">
        <v>1</v>
      </c>
      <c r="H62">
        <v>102898</v>
      </c>
    </row>
    <row r="63" spans="1:8">
      <c r="A63" t="s">
        <v>443</v>
      </c>
      <c r="B63" t="s">
        <v>419</v>
      </c>
      <c r="C63" t="s">
        <v>349</v>
      </c>
      <c r="D63">
        <v>83</v>
      </c>
      <c r="E63">
        <v>220</v>
      </c>
      <c r="F63">
        <v>21</v>
      </c>
      <c r="G63">
        <v>1</v>
      </c>
      <c r="H63">
        <v>874636</v>
      </c>
    </row>
    <row r="64" spans="1:8">
      <c r="A64" t="s">
        <v>445</v>
      </c>
      <c r="B64" t="s">
        <v>419</v>
      </c>
      <c r="C64" t="s">
        <v>349</v>
      </c>
      <c r="D64">
        <v>84</v>
      </c>
      <c r="E64">
        <v>240</v>
      </c>
      <c r="F64">
        <v>24</v>
      </c>
      <c r="G64">
        <v>3</v>
      </c>
      <c r="H64">
        <v>5318313</v>
      </c>
    </row>
    <row r="65" spans="1:8">
      <c r="A65" t="s">
        <v>517</v>
      </c>
      <c r="B65" t="s">
        <v>419</v>
      </c>
      <c r="C65" t="s">
        <v>341</v>
      </c>
      <c r="D65">
        <v>84</v>
      </c>
      <c r="E65">
        <v>242</v>
      </c>
      <c r="F65">
        <v>23</v>
      </c>
      <c r="G65">
        <v>1</v>
      </c>
      <c r="H65">
        <v>2730000</v>
      </c>
    </row>
    <row r="66" spans="1:8">
      <c r="A66" t="s">
        <v>573</v>
      </c>
      <c r="B66" t="s">
        <v>419</v>
      </c>
      <c r="C66" t="s">
        <v>361</v>
      </c>
      <c r="D66">
        <v>77</v>
      </c>
      <c r="E66">
        <v>185</v>
      </c>
      <c r="F66">
        <v>24</v>
      </c>
      <c r="G66">
        <v>4</v>
      </c>
      <c r="H66">
        <v>6511628</v>
      </c>
    </row>
    <row r="67" spans="1:8">
      <c r="A67" t="s">
        <v>590</v>
      </c>
      <c r="B67" t="s">
        <v>419</v>
      </c>
      <c r="C67" t="s">
        <v>349</v>
      </c>
      <c r="D67">
        <v>81</v>
      </c>
      <c r="E67">
        <v>257</v>
      </c>
      <c r="F67">
        <v>23</v>
      </c>
      <c r="G67">
        <v>2</v>
      </c>
      <c r="H67">
        <v>161483</v>
      </c>
    </row>
    <row r="68" spans="1:8">
      <c r="A68" t="s">
        <v>616</v>
      </c>
      <c r="B68" t="s">
        <v>419</v>
      </c>
      <c r="C68" t="s">
        <v>344</v>
      </c>
      <c r="D68">
        <v>73</v>
      </c>
      <c r="E68">
        <v>172</v>
      </c>
      <c r="F68">
        <v>26</v>
      </c>
      <c r="G68">
        <v>5</v>
      </c>
      <c r="H68" s="68">
        <v>12000000</v>
      </c>
    </row>
    <row r="69" spans="1:8">
      <c r="A69" t="s">
        <v>657</v>
      </c>
      <c r="B69" t="s">
        <v>419</v>
      </c>
      <c r="C69" t="s">
        <v>361</v>
      </c>
      <c r="D69">
        <v>77</v>
      </c>
      <c r="E69">
        <v>210</v>
      </c>
      <c r="F69">
        <v>30</v>
      </c>
      <c r="G69">
        <v>9</v>
      </c>
      <c r="H69">
        <v>6333333</v>
      </c>
    </row>
    <row r="70" spans="1:8">
      <c r="A70" t="s">
        <v>666</v>
      </c>
      <c r="B70" t="s">
        <v>419</v>
      </c>
      <c r="C70" t="s">
        <v>349</v>
      </c>
      <c r="D70">
        <v>81</v>
      </c>
      <c r="E70">
        <v>237</v>
      </c>
      <c r="F70">
        <v>30</v>
      </c>
      <c r="G70">
        <v>11</v>
      </c>
      <c r="H70">
        <v>12250000</v>
      </c>
    </row>
    <row r="71" spans="1:8">
      <c r="A71" t="s">
        <v>677</v>
      </c>
      <c r="B71" t="s">
        <v>419</v>
      </c>
      <c r="C71" t="s">
        <v>347</v>
      </c>
      <c r="D71">
        <v>79</v>
      </c>
      <c r="E71">
        <v>232</v>
      </c>
      <c r="F71">
        <v>23</v>
      </c>
      <c r="G71">
        <v>4</v>
      </c>
      <c r="H71" s="68">
        <v>13000000</v>
      </c>
    </row>
    <row r="72" spans="1:8">
      <c r="A72" t="s">
        <v>682</v>
      </c>
      <c r="B72" t="s">
        <v>419</v>
      </c>
      <c r="C72" t="s">
        <v>341</v>
      </c>
      <c r="D72">
        <v>83</v>
      </c>
      <c r="E72">
        <v>249</v>
      </c>
      <c r="F72">
        <v>28</v>
      </c>
      <c r="G72">
        <v>4</v>
      </c>
      <c r="H72">
        <v>12500000</v>
      </c>
    </row>
    <row r="73" spans="1:8">
      <c r="A73" t="s">
        <v>692</v>
      </c>
      <c r="B73" t="s">
        <v>419</v>
      </c>
      <c r="C73" t="s">
        <v>361</v>
      </c>
      <c r="D73">
        <v>80</v>
      </c>
      <c r="E73">
        <v>200</v>
      </c>
      <c r="F73">
        <v>28</v>
      </c>
      <c r="G73">
        <v>8</v>
      </c>
      <c r="H73">
        <v>20869566</v>
      </c>
    </row>
    <row r="74" spans="1:8">
      <c r="A74" t="s">
        <v>722</v>
      </c>
      <c r="B74" t="s">
        <v>419</v>
      </c>
      <c r="C74" t="s">
        <v>344</v>
      </c>
      <c r="D74">
        <v>75</v>
      </c>
      <c r="E74">
        <v>190</v>
      </c>
      <c r="F74">
        <v>30</v>
      </c>
      <c r="G74">
        <v>9</v>
      </c>
      <c r="H74" s="68">
        <v>6000000</v>
      </c>
    </row>
    <row r="75" spans="1:8">
      <c r="A75" t="s">
        <v>788</v>
      </c>
      <c r="B75" t="s">
        <v>419</v>
      </c>
      <c r="C75" t="s">
        <v>361</v>
      </c>
      <c r="D75">
        <v>78</v>
      </c>
      <c r="E75">
        <v>220</v>
      </c>
      <c r="F75">
        <v>23</v>
      </c>
      <c r="G75">
        <v>0</v>
      </c>
      <c r="H75">
        <v>543471</v>
      </c>
    </row>
    <row r="76" spans="1:8">
      <c r="A76" t="s">
        <v>436</v>
      </c>
      <c r="B76" t="s">
        <v>437</v>
      </c>
      <c r="C76" t="s">
        <v>341</v>
      </c>
      <c r="D76">
        <v>83</v>
      </c>
      <c r="E76">
        <v>255</v>
      </c>
      <c r="F76">
        <v>33</v>
      </c>
      <c r="G76">
        <v>10</v>
      </c>
      <c r="H76">
        <v>7806971</v>
      </c>
    </row>
    <row r="77" spans="1:8">
      <c r="A77" t="s">
        <v>453</v>
      </c>
      <c r="B77" t="s">
        <v>437</v>
      </c>
      <c r="C77" t="s">
        <v>347</v>
      </c>
      <c r="D77">
        <v>78</v>
      </c>
      <c r="E77">
        <v>225</v>
      </c>
      <c r="F77">
        <v>36</v>
      </c>
      <c r="G77">
        <v>12</v>
      </c>
      <c r="H77">
        <v>18255</v>
      </c>
    </row>
    <row r="78" spans="1:8">
      <c r="A78" t="s">
        <v>483</v>
      </c>
      <c r="B78" t="s">
        <v>437</v>
      </c>
      <c r="C78" t="s">
        <v>344</v>
      </c>
      <c r="D78">
        <v>75</v>
      </c>
      <c r="E78">
        <v>200</v>
      </c>
      <c r="F78">
        <v>32</v>
      </c>
      <c r="G78">
        <v>11</v>
      </c>
      <c r="H78">
        <v>259626</v>
      </c>
    </row>
    <row r="79" spans="1:8">
      <c r="A79" t="s">
        <v>487</v>
      </c>
      <c r="B79" t="s">
        <v>437</v>
      </c>
      <c r="C79" t="s">
        <v>349</v>
      </c>
      <c r="D79">
        <v>80</v>
      </c>
      <c r="E79">
        <v>240</v>
      </c>
      <c r="F79">
        <v>25</v>
      </c>
      <c r="G79">
        <v>5</v>
      </c>
      <c r="H79">
        <v>268029</v>
      </c>
    </row>
    <row r="80" spans="1:8">
      <c r="A80" t="s">
        <v>507</v>
      </c>
      <c r="B80" t="s">
        <v>437</v>
      </c>
      <c r="C80" t="s">
        <v>341</v>
      </c>
      <c r="D80">
        <v>87</v>
      </c>
      <c r="E80">
        <v>260</v>
      </c>
      <c r="F80">
        <v>24</v>
      </c>
      <c r="G80">
        <v>1</v>
      </c>
      <c r="H80">
        <v>5145</v>
      </c>
    </row>
    <row r="81" spans="1:8">
      <c r="A81" t="s">
        <v>537</v>
      </c>
      <c r="B81" t="s">
        <v>437</v>
      </c>
      <c r="C81" t="s">
        <v>361</v>
      </c>
      <c r="D81">
        <v>77</v>
      </c>
      <c r="E81">
        <v>220</v>
      </c>
      <c r="F81">
        <v>26</v>
      </c>
      <c r="G81">
        <v>5</v>
      </c>
      <c r="H81">
        <v>9700000</v>
      </c>
    </row>
    <row r="82" spans="1:8">
      <c r="A82" t="s">
        <v>546</v>
      </c>
      <c r="B82" t="s">
        <v>437</v>
      </c>
      <c r="C82" t="s">
        <v>361</v>
      </c>
      <c r="D82">
        <v>78</v>
      </c>
      <c r="E82">
        <v>225</v>
      </c>
      <c r="F82">
        <v>31</v>
      </c>
      <c r="G82">
        <v>12</v>
      </c>
      <c r="H82">
        <v>12800000</v>
      </c>
    </row>
    <row r="83" spans="1:8">
      <c r="A83" t="s">
        <v>558</v>
      </c>
      <c r="B83" t="s">
        <v>437</v>
      </c>
      <c r="C83" t="s">
        <v>347</v>
      </c>
      <c r="D83">
        <v>80</v>
      </c>
      <c r="E83">
        <v>218</v>
      </c>
      <c r="F83">
        <v>36</v>
      </c>
      <c r="G83">
        <v>13</v>
      </c>
      <c r="H83">
        <v>1551659</v>
      </c>
    </row>
    <row r="84" spans="1:8">
      <c r="A84" t="s">
        <v>614</v>
      </c>
      <c r="B84" t="s">
        <v>437</v>
      </c>
      <c r="C84" t="s">
        <v>344</v>
      </c>
      <c r="D84">
        <v>69</v>
      </c>
      <c r="E84">
        <v>176</v>
      </c>
      <c r="F84">
        <v>21</v>
      </c>
      <c r="G84">
        <v>0</v>
      </c>
      <c r="H84">
        <v>543471</v>
      </c>
    </row>
    <row r="85" spans="1:8">
      <c r="A85" t="s">
        <v>621</v>
      </c>
      <c r="B85" t="s">
        <v>437</v>
      </c>
      <c r="C85" t="s">
        <v>349</v>
      </c>
      <c r="D85">
        <v>82</v>
      </c>
      <c r="E85">
        <v>251</v>
      </c>
      <c r="F85">
        <v>28</v>
      </c>
      <c r="G85">
        <v>8</v>
      </c>
      <c r="H85">
        <v>21165675</v>
      </c>
    </row>
    <row r="86" spans="1:8">
      <c r="A86" t="s">
        <v>631</v>
      </c>
      <c r="B86" t="s">
        <v>437</v>
      </c>
      <c r="C86" t="s">
        <v>361</v>
      </c>
      <c r="D86">
        <v>79</v>
      </c>
      <c r="E86">
        <v>212</v>
      </c>
      <c r="F86">
        <v>35</v>
      </c>
      <c r="G86">
        <v>13</v>
      </c>
      <c r="H86">
        <v>5239437</v>
      </c>
    </row>
    <row r="87" spans="1:8">
      <c r="A87" t="s">
        <v>636</v>
      </c>
      <c r="B87" t="s">
        <v>437</v>
      </c>
      <c r="C87" t="s">
        <v>344</v>
      </c>
      <c r="D87">
        <v>75</v>
      </c>
      <c r="E87">
        <v>193</v>
      </c>
      <c r="F87">
        <v>24</v>
      </c>
      <c r="G87">
        <v>5</v>
      </c>
      <c r="H87">
        <v>17638063</v>
      </c>
    </row>
    <row r="88" spans="1:8">
      <c r="A88" t="s">
        <v>644</v>
      </c>
      <c r="B88" t="s">
        <v>437</v>
      </c>
      <c r="C88" t="s">
        <v>347</v>
      </c>
      <c r="D88">
        <v>80</v>
      </c>
      <c r="E88">
        <v>250</v>
      </c>
      <c r="F88">
        <v>32</v>
      </c>
      <c r="G88">
        <v>13</v>
      </c>
      <c r="H88">
        <v>30963450</v>
      </c>
    </row>
    <row r="89" spans="1:8">
      <c r="A89" t="s">
        <v>729</v>
      </c>
      <c r="B89" t="s">
        <v>437</v>
      </c>
      <c r="C89" t="s">
        <v>347</v>
      </c>
      <c r="D89">
        <v>79</v>
      </c>
      <c r="E89">
        <v>233</v>
      </c>
      <c r="F89">
        <v>36</v>
      </c>
      <c r="G89">
        <v>15</v>
      </c>
      <c r="H89">
        <v>2500000</v>
      </c>
    </row>
    <row r="90" spans="1:8">
      <c r="A90" t="s">
        <v>793</v>
      </c>
      <c r="B90" t="s">
        <v>437</v>
      </c>
      <c r="C90" t="s">
        <v>341</v>
      </c>
      <c r="D90">
        <v>81</v>
      </c>
      <c r="E90">
        <v>238</v>
      </c>
      <c r="F90">
        <v>25</v>
      </c>
      <c r="G90">
        <v>5</v>
      </c>
      <c r="H90">
        <v>15330435</v>
      </c>
    </row>
    <row r="91" spans="1:8">
      <c r="A91" t="s">
        <v>339</v>
      </c>
      <c r="B91" t="s">
        <v>340</v>
      </c>
      <c r="C91" t="s">
        <v>341</v>
      </c>
      <c r="D91">
        <v>84</v>
      </c>
      <c r="E91">
        <v>260</v>
      </c>
      <c r="F91">
        <v>24</v>
      </c>
      <c r="G91">
        <v>0</v>
      </c>
      <c r="H91">
        <v>650000</v>
      </c>
    </row>
    <row r="92" spans="1:8">
      <c r="A92" t="s">
        <v>472</v>
      </c>
      <c r="B92" t="s">
        <v>340</v>
      </c>
      <c r="C92" t="s">
        <v>361</v>
      </c>
      <c r="D92">
        <v>78</v>
      </c>
      <c r="E92">
        <v>209</v>
      </c>
      <c r="F92">
        <v>28</v>
      </c>
      <c r="G92">
        <v>3</v>
      </c>
      <c r="H92">
        <v>1015696</v>
      </c>
    </row>
    <row r="93" spans="1:8">
      <c r="A93" t="s">
        <v>489</v>
      </c>
      <c r="B93" t="s">
        <v>340</v>
      </c>
      <c r="C93" t="s">
        <v>344</v>
      </c>
      <c r="D93">
        <v>75</v>
      </c>
      <c r="E93">
        <v>192</v>
      </c>
      <c r="F93">
        <v>33</v>
      </c>
      <c r="G93">
        <v>12</v>
      </c>
      <c r="H93">
        <v>4228000</v>
      </c>
    </row>
    <row r="94" spans="1:8">
      <c r="A94" t="s">
        <v>495</v>
      </c>
      <c r="B94" t="s">
        <v>340</v>
      </c>
      <c r="C94" t="s">
        <v>349</v>
      </c>
      <c r="D94">
        <v>84</v>
      </c>
      <c r="E94">
        <v>245</v>
      </c>
      <c r="F94">
        <v>38</v>
      </c>
      <c r="G94">
        <v>18</v>
      </c>
      <c r="H94" s="68">
        <v>25000000</v>
      </c>
    </row>
    <row r="95" spans="1:8">
      <c r="A95" t="s">
        <v>498</v>
      </c>
      <c r="B95" t="s">
        <v>340</v>
      </c>
      <c r="C95" t="s">
        <v>349</v>
      </c>
      <c r="D95">
        <v>80</v>
      </c>
      <c r="E95">
        <v>220</v>
      </c>
      <c r="F95">
        <v>23</v>
      </c>
      <c r="G95">
        <v>0</v>
      </c>
      <c r="H95">
        <v>543471</v>
      </c>
    </row>
    <row r="96" spans="1:8">
      <c r="A96" t="s">
        <v>503</v>
      </c>
      <c r="B96" t="s">
        <v>340</v>
      </c>
      <c r="C96" t="s">
        <v>341</v>
      </c>
      <c r="D96">
        <v>83</v>
      </c>
      <c r="E96">
        <v>240</v>
      </c>
      <c r="F96">
        <v>25</v>
      </c>
      <c r="G96">
        <v>2</v>
      </c>
      <c r="H96">
        <v>8375000</v>
      </c>
    </row>
    <row r="97" spans="1:8">
      <c r="A97" t="s">
        <v>532</v>
      </c>
      <c r="B97" t="s">
        <v>340</v>
      </c>
      <c r="C97" t="s">
        <v>349</v>
      </c>
      <c r="D97">
        <v>80</v>
      </c>
      <c r="E97">
        <v>210</v>
      </c>
      <c r="F97">
        <v>24</v>
      </c>
      <c r="G97">
        <v>4</v>
      </c>
      <c r="H97">
        <v>22116750</v>
      </c>
    </row>
    <row r="98" spans="1:8">
      <c r="A98" t="s">
        <v>544</v>
      </c>
      <c r="B98" t="s">
        <v>340</v>
      </c>
      <c r="C98" t="s">
        <v>344</v>
      </c>
      <c r="D98">
        <v>72</v>
      </c>
      <c r="E98">
        <v>185</v>
      </c>
      <c r="F98">
        <v>32</v>
      </c>
      <c r="G98">
        <v>10</v>
      </c>
      <c r="H98">
        <v>4096950</v>
      </c>
    </row>
    <row r="99" spans="1:8">
      <c r="A99" t="s">
        <v>564</v>
      </c>
      <c r="B99" t="s">
        <v>340</v>
      </c>
      <c r="C99" t="s">
        <v>349</v>
      </c>
      <c r="D99">
        <v>81</v>
      </c>
      <c r="E99">
        <v>221</v>
      </c>
      <c r="F99">
        <v>23</v>
      </c>
      <c r="G99">
        <v>0</v>
      </c>
      <c r="H99">
        <v>63938</v>
      </c>
    </row>
    <row r="100" spans="1:8">
      <c r="A100" t="s">
        <v>689</v>
      </c>
      <c r="B100" t="s">
        <v>340</v>
      </c>
      <c r="C100" t="s">
        <v>341</v>
      </c>
      <c r="D100">
        <v>83</v>
      </c>
      <c r="E100">
        <v>228</v>
      </c>
      <c r="F100">
        <v>22</v>
      </c>
      <c r="G100">
        <v>2</v>
      </c>
      <c r="H100">
        <v>4384490</v>
      </c>
    </row>
    <row r="101" spans="1:8">
      <c r="A101" t="s">
        <v>693</v>
      </c>
      <c r="B101" t="s">
        <v>340</v>
      </c>
      <c r="C101" t="s">
        <v>347</v>
      </c>
      <c r="D101">
        <v>79</v>
      </c>
      <c r="E101">
        <v>195</v>
      </c>
      <c r="F101">
        <v>23</v>
      </c>
      <c r="G101">
        <v>0</v>
      </c>
      <c r="H101">
        <v>543471</v>
      </c>
    </row>
    <row r="102" spans="1:8">
      <c r="A102" t="s">
        <v>745</v>
      </c>
      <c r="B102" t="s">
        <v>340</v>
      </c>
      <c r="C102" t="s">
        <v>341</v>
      </c>
      <c r="D102">
        <v>85</v>
      </c>
      <c r="E102">
        <v>245</v>
      </c>
      <c r="F102">
        <v>30</v>
      </c>
      <c r="G102">
        <v>1</v>
      </c>
      <c r="H102">
        <v>874636</v>
      </c>
    </row>
    <row r="103" spans="1:8">
      <c r="A103" t="s">
        <v>752</v>
      </c>
      <c r="B103" t="s">
        <v>340</v>
      </c>
      <c r="C103" t="s">
        <v>344</v>
      </c>
      <c r="D103">
        <v>74</v>
      </c>
      <c r="E103">
        <v>185</v>
      </c>
      <c r="F103">
        <v>26</v>
      </c>
      <c r="G103">
        <v>3</v>
      </c>
      <c r="H103">
        <v>2898000</v>
      </c>
    </row>
    <row r="104" spans="1:8">
      <c r="A104" t="s">
        <v>811</v>
      </c>
      <c r="B104" t="s">
        <v>340</v>
      </c>
      <c r="C104" t="s">
        <v>361</v>
      </c>
      <c r="D104">
        <v>77</v>
      </c>
      <c r="E104">
        <v>220</v>
      </c>
      <c r="F104">
        <v>30</v>
      </c>
      <c r="G104">
        <v>7</v>
      </c>
      <c r="H104">
        <v>17100000</v>
      </c>
    </row>
    <row r="105" spans="1:8">
      <c r="A105" t="s">
        <v>817</v>
      </c>
      <c r="B105" t="s">
        <v>340</v>
      </c>
      <c r="C105" t="s">
        <v>344</v>
      </c>
      <c r="D105">
        <v>72</v>
      </c>
      <c r="E105">
        <v>180</v>
      </c>
      <c r="F105">
        <v>23</v>
      </c>
      <c r="G105">
        <v>0</v>
      </c>
      <c r="H105">
        <v>207798</v>
      </c>
    </row>
    <row r="106" spans="1:8">
      <c r="A106" t="s">
        <v>458</v>
      </c>
      <c r="B106" t="s">
        <v>459</v>
      </c>
      <c r="C106" t="s">
        <v>347</v>
      </c>
      <c r="D106">
        <v>82</v>
      </c>
      <c r="E106">
        <v>225</v>
      </c>
      <c r="F106">
        <v>28</v>
      </c>
      <c r="G106">
        <v>7</v>
      </c>
      <c r="H106">
        <v>15050000</v>
      </c>
    </row>
    <row r="107" spans="1:8">
      <c r="A107" t="s">
        <v>464</v>
      </c>
      <c r="B107" t="s">
        <v>459</v>
      </c>
      <c r="C107" t="s">
        <v>349</v>
      </c>
      <c r="D107">
        <v>81</v>
      </c>
      <c r="E107">
        <v>235</v>
      </c>
      <c r="F107">
        <v>28</v>
      </c>
      <c r="G107">
        <v>7</v>
      </c>
      <c r="H107">
        <v>8070175</v>
      </c>
    </row>
    <row r="108" spans="1:8">
      <c r="A108" t="s">
        <v>510</v>
      </c>
      <c r="B108" t="s">
        <v>459</v>
      </c>
      <c r="C108" t="s">
        <v>344</v>
      </c>
      <c r="D108">
        <v>77</v>
      </c>
      <c r="E108">
        <v>200</v>
      </c>
      <c r="F108">
        <v>20</v>
      </c>
      <c r="G108">
        <v>1</v>
      </c>
      <c r="H108">
        <v>3241800</v>
      </c>
    </row>
    <row r="109" spans="1:8">
      <c r="A109" t="s">
        <v>520</v>
      </c>
      <c r="B109" t="s">
        <v>459</v>
      </c>
      <c r="C109" t="s">
        <v>361</v>
      </c>
      <c r="D109">
        <v>76</v>
      </c>
      <c r="E109">
        <v>210</v>
      </c>
      <c r="F109">
        <v>22</v>
      </c>
      <c r="G109">
        <v>2</v>
      </c>
      <c r="H109">
        <v>1655880</v>
      </c>
    </row>
    <row r="110" spans="1:8">
      <c r="A110" t="s">
        <v>553</v>
      </c>
      <c r="B110" t="s">
        <v>459</v>
      </c>
      <c r="C110" t="s">
        <v>361</v>
      </c>
      <c r="D110">
        <v>76</v>
      </c>
      <c r="E110">
        <v>207</v>
      </c>
      <c r="F110">
        <v>19</v>
      </c>
      <c r="G110">
        <v>0</v>
      </c>
      <c r="H110">
        <v>3210840</v>
      </c>
    </row>
    <row r="111" spans="1:8">
      <c r="A111" t="s">
        <v>554</v>
      </c>
      <c r="B111" t="s">
        <v>459</v>
      </c>
      <c r="C111" t="s">
        <v>344</v>
      </c>
      <c r="D111">
        <v>72</v>
      </c>
      <c r="E111">
        <v>190</v>
      </c>
      <c r="F111">
        <v>34</v>
      </c>
      <c r="G111">
        <v>12</v>
      </c>
      <c r="H111">
        <v>4540525</v>
      </c>
    </row>
    <row r="112" spans="1:8">
      <c r="A112" t="s">
        <v>604</v>
      </c>
      <c r="B112" t="s">
        <v>459</v>
      </c>
      <c r="C112" t="s">
        <v>349</v>
      </c>
      <c r="D112">
        <v>81</v>
      </c>
      <c r="E112">
        <v>230</v>
      </c>
      <c r="F112">
        <v>21</v>
      </c>
      <c r="G112">
        <v>0</v>
      </c>
      <c r="H112">
        <v>1987440</v>
      </c>
    </row>
    <row r="113" spans="1:8">
      <c r="A113" t="s">
        <v>617</v>
      </c>
      <c r="B113" t="s">
        <v>459</v>
      </c>
      <c r="C113" t="s">
        <v>349</v>
      </c>
      <c r="D113">
        <v>80</v>
      </c>
      <c r="E113">
        <v>228</v>
      </c>
      <c r="F113">
        <v>27</v>
      </c>
      <c r="G113">
        <v>5</v>
      </c>
      <c r="H113">
        <v>12078652</v>
      </c>
    </row>
    <row r="114" spans="1:8">
      <c r="A114" t="s">
        <v>653</v>
      </c>
      <c r="B114" t="s">
        <v>459</v>
      </c>
      <c r="C114" t="s">
        <v>361</v>
      </c>
      <c r="D114">
        <v>77</v>
      </c>
      <c r="E114">
        <v>196</v>
      </c>
      <c r="F114">
        <v>20</v>
      </c>
      <c r="G114">
        <v>0</v>
      </c>
      <c r="H114">
        <v>1627320</v>
      </c>
    </row>
    <row r="115" spans="1:8">
      <c r="A115" t="s">
        <v>667</v>
      </c>
      <c r="B115" t="s">
        <v>459</v>
      </c>
      <c r="C115" t="s">
        <v>341</v>
      </c>
      <c r="D115">
        <v>83</v>
      </c>
      <c r="E115">
        <v>245</v>
      </c>
      <c r="F115">
        <v>26</v>
      </c>
      <c r="G115">
        <v>3</v>
      </c>
      <c r="H115">
        <v>2328530</v>
      </c>
    </row>
    <row r="116" spans="1:8">
      <c r="A116" t="s">
        <v>680</v>
      </c>
      <c r="B116" t="s">
        <v>459</v>
      </c>
      <c r="C116" t="s">
        <v>347</v>
      </c>
      <c r="D116">
        <v>80</v>
      </c>
      <c r="E116">
        <v>218</v>
      </c>
      <c r="F116">
        <v>36</v>
      </c>
      <c r="G116">
        <v>16</v>
      </c>
      <c r="H116">
        <v>3500000</v>
      </c>
    </row>
    <row r="117" spans="1:8">
      <c r="A117" t="s">
        <v>695</v>
      </c>
      <c r="B117" t="s">
        <v>459</v>
      </c>
      <c r="C117" t="s">
        <v>341</v>
      </c>
      <c r="D117">
        <v>82</v>
      </c>
      <c r="E117">
        <v>250</v>
      </c>
      <c r="F117">
        <v>21</v>
      </c>
      <c r="G117">
        <v>1</v>
      </c>
      <c r="H117">
        <v>1358500</v>
      </c>
    </row>
    <row r="118" spans="1:8">
      <c r="A118" t="s">
        <v>739</v>
      </c>
      <c r="B118" t="s">
        <v>459</v>
      </c>
      <c r="C118" t="s">
        <v>341</v>
      </c>
      <c r="D118">
        <v>86</v>
      </c>
      <c r="E118">
        <v>270</v>
      </c>
      <c r="F118">
        <v>30</v>
      </c>
      <c r="G118">
        <v>8</v>
      </c>
      <c r="H118" s="68">
        <v>5000000</v>
      </c>
    </row>
    <row r="119" spans="1:8">
      <c r="A119" t="s">
        <v>812</v>
      </c>
      <c r="B119" t="s">
        <v>459</v>
      </c>
      <c r="C119" t="s">
        <v>361</v>
      </c>
      <c r="D119">
        <v>78</v>
      </c>
      <c r="E119">
        <v>175</v>
      </c>
      <c r="F119">
        <v>26</v>
      </c>
      <c r="G119">
        <v>4</v>
      </c>
      <c r="H119">
        <v>3533333</v>
      </c>
    </row>
    <row r="120" spans="1:8">
      <c r="A120" t="s">
        <v>816</v>
      </c>
      <c r="B120" t="s">
        <v>459</v>
      </c>
      <c r="C120" t="s">
        <v>347</v>
      </c>
      <c r="D120">
        <v>80</v>
      </c>
      <c r="E120">
        <v>225</v>
      </c>
      <c r="F120">
        <v>29</v>
      </c>
      <c r="G120">
        <v>8</v>
      </c>
      <c r="H120">
        <v>11200000</v>
      </c>
    </row>
    <row r="121" spans="1:8">
      <c r="A121" t="s">
        <v>372</v>
      </c>
      <c r="B121" t="s">
        <v>373</v>
      </c>
      <c r="C121" t="s">
        <v>341</v>
      </c>
      <c r="D121">
        <v>83</v>
      </c>
      <c r="E121">
        <v>279</v>
      </c>
      <c r="F121">
        <v>23</v>
      </c>
      <c r="G121">
        <v>4</v>
      </c>
      <c r="H121">
        <v>22116750</v>
      </c>
    </row>
    <row r="122" spans="1:8">
      <c r="A122" t="s">
        <v>388</v>
      </c>
      <c r="B122" t="s">
        <v>373</v>
      </c>
      <c r="C122" t="s">
        <v>341</v>
      </c>
      <c r="D122">
        <v>82</v>
      </c>
      <c r="E122">
        <v>260</v>
      </c>
      <c r="F122">
        <v>30</v>
      </c>
      <c r="G122">
        <v>4</v>
      </c>
      <c r="H122">
        <v>6500000</v>
      </c>
    </row>
    <row r="123" spans="1:8">
      <c r="A123" t="s">
        <v>398</v>
      </c>
      <c r="B123" t="s">
        <v>373</v>
      </c>
      <c r="C123" t="s">
        <v>344</v>
      </c>
      <c r="D123">
        <v>75</v>
      </c>
      <c r="E123">
        <v>205</v>
      </c>
      <c r="F123">
        <v>34</v>
      </c>
      <c r="G123">
        <v>12</v>
      </c>
      <c r="H123">
        <v>1551659</v>
      </c>
    </row>
    <row r="124" spans="1:8">
      <c r="A124" t="s">
        <v>402</v>
      </c>
      <c r="B124" t="s">
        <v>373</v>
      </c>
      <c r="C124" t="s">
        <v>341</v>
      </c>
      <c r="D124">
        <v>87</v>
      </c>
      <c r="E124">
        <v>290</v>
      </c>
      <c r="F124">
        <v>28</v>
      </c>
      <c r="G124">
        <v>1</v>
      </c>
      <c r="H124" s="68">
        <v>7000000</v>
      </c>
    </row>
    <row r="125" spans="1:8">
      <c r="A125" t="s">
        <v>466</v>
      </c>
      <c r="B125" t="s">
        <v>373</v>
      </c>
      <c r="C125" t="s">
        <v>361</v>
      </c>
      <c r="D125">
        <v>78</v>
      </c>
      <c r="E125">
        <v>205</v>
      </c>
      <c r="F125">
        <v>23</v>
      </c>
      <c r="G125">
        <v>1</v>
      </c>
      <c r="H125">
        <v>874060</v>
      </c>
    </row>
    <row r="126" spans="1:8">
      <c r="A126" t="s">
        <v>534</v>
      </c>
      <c r="B126" t="s">
        <v>373</v>
      </c>
      <c r="C126" t="s">
        <v>349</v>
      </c>
      <c r="D126">
        <v>83</v>
      </c>
      <c r="E126">
        <v>245</v>
      </c>
      <c r="F126">
        <v>20</v>
      </c>
      <c r="G126">
        <v>0</v>
      </c>
      <c r="H126">
        <v>1704120</v>
      </c>
    </row>
    <row r="127" spans="1:8">
      <c r="A127" t="s">
        <v>542</v>
      </c>
      <c r="B127" t="s">
        <v>373</v>
      </c>
      <c r="C127" t="s">
        <v>344</v>
      </c>
      <c r="D127">
        <v>72</v>
      </c>
      <c r="E127">
        <v>175</v>
      </c>
      <c r="F127">
        <v>28</v>
      </c>
      <c r="G127">
        <v>6</v>
      </c>
      <c r="H127" s="68">
        <v>6000000</v>
      </c>
    </row>
    <row r="128" spans="1:8">
      <c r="A128" t="s">
        <v>591</v>
      </c>
      <c r="B128" t="s">
        <v>373</v>
      </c>
      <c r="C128" t="s">
        <v>349</v>
      </c>
      <c r="D128">
        <v>82</v>
      </c>
      <c r="E128">
        <v>228</v>
      </c>
      <c r="F128">
        <v>27</v>
      </c>
      <c r="G128">
        <v>5</v>
      </c>
      <c r="H128">
        <v>10991957</v>
      </c>
    </row>
    <row r="129" spans="1:8">
      <c r="A129" t="s">
        <v>619</v>
      </c>
      <c r="B129" t="s">
        <v>373</v>
      </c>
      <c r="C129" t="s">
        <v>361</v>
      </c>
      <c r="D129">
        <v>77</v>
      </c>
      <c r="E129">
        <v>205</v>
      </c>
      <c r="F129">
        <v>23</v>
      </c>
      <c r="G129">
        <v>3</v>
      </c>
      <c r="H129">
        <v>3678319</v>
      </c>
    </row>
    <row r="130" spans="1:8">
      <c r="A130" t="s">
        <v>659</v>
      </c>
      <c r="B130" t="s">
        <v>373</v>
      </c>
      <c r="C130" t="s">
        <v>347</v>
      </c>
      <c r="D130">
        <v>81</v>
      </c>
      <c r="E130">
        <v>235</v>
      </c>
      <c r="F130">
        <v>27</v>
      </c>
      <c r="G130">
        <v>5</v>
      </c>
      <c r="H130">
        <v>4625000</v>
      </c>
    </row>
    <row r="131" spans="1:8">
      <c r="A131" t="s">
        <v>676</v>
      </c>
      <c r="B131" t="s">
        <v>373</v>
      </c>
      <c r="C131" t="s">
        <v>361</v>
      </c>
      <c r="D131">
        <v>79</v>
      </c>
      <c r="E131">
        <v>200</v>
      </c>
      <c r="F131">
        <v>24</v>
      </c>
      <c r="G131">
        <v>0</v>
      </c>
      <c r="H131">
        <v>650000</v>
      </c>
    </row>
    <row r="132" spans="1:8">
      <c r="A132" t="s">
        <v>727</v>
      </c>
      <c r="B132" t="s">
        <v>373</v>
      </c>
      <c r="C132" t="s">
        <v>347</v>
      </c>
      <c r="D132">
        <v>79</v>
      </c>
      <c r="E132">
        <v>205</v>
      </c>
      <c r="F132">
        <v>25</v>
      </c>
      <c r="G132">
        <v>3</v>
      </c>
      <c r="H132">
        <v>2255644</v>
      </c>
    </row>
    <row r="133" spans="1:8">
      <c r="A133" t="s">
        <v>728</v>
      </c>
      <c r="B133" t="s">
        <v>373</v>
      </c>
      <c r="C133" t="s">
        <v>344</v>
      </c>
      <c r="D133">
        <v>75</v>
      </c>
      <c r="E133">
        <v>208</v>
      </c>
      <c r="F133">
        <v>26</v>
      </c>
      <c r="G133">
        <v>5</v>
      </c>
      <c r="H133">
        <v>14956522</v>
      </c>
    </row>
    <row r="134" spans="1:8">
      <c r="A134" t="s">
        <v>763</v>
      </c>
      <c r="B134" t="s">
        <v>373</v>
      </c>
      <c r="C134" t="s">
        <v>347</v>
      </c>
      <c r="D134">
        <v>79</v>
      </c>
      <c r="E134">
        <v>245</v>
      </c>
      <c r="F134">
        <v>20</v>
      </c>
      <c r="G134">
        <v>1</v>
      </c>
      <c r="H134">
        <v>2969880</v>
      </c>
    </row>
    <row r="135" spans="1:8">
      <c r="A135" t="s">
        <v>783</v>
      </c>
      <c r="B135" t="s">
        <v>373</v>
      </c>
      <c r="C135" t="s">
        <v>349</v>
      </c>
      <c r="D135">
        <v>81</v>
      </c>
      <c r="E135">
        <v>235</v>
      </c>
      <c r="F135">
        <v>24</v>
      </c>
      <c r="G135">
        <v>5</v>
      </c>
      <c r="H135">
        <v>17200000</v>
      </c>
    </row>
    <row r="136" spans="1:8">
      <c r="A136" t="s">
        <v>374</v>
      </c>
      <c r="B136" t="s">
        <v>375</v>
      </c>
      <c r="C136" t="s">
        <v>347</v>
      </c>
      <c r="D136">
        <v>78</v>
      </c>
      <c r="E136">
        <v>215</v>
      </c>
      <c r="F136">
        <v>33</v>
      </c>
      <c r="G136">
        <v>12</v>
      </c>
      <c r="H136">
        <v>11131368</v>
      </c>
    </row>
    <row r="137" spans="1:8">
      <c r="A137" t="s">
        <v>454</v>
      </c>
      <c r="B137" t="s">
        <v>375</v>
      </c>
      <c r="C137" t="s">
        <v>341</v>
      </c>
      <c r="D137">
        <v>84</v>
      </c>
      <c r="E137">
        <v>245</v>
      </c>
      <c r="F137">
        <v>21</v>
      </c>
      <c r="G137">
        <v>0</v>
      </c>
      <c r="H137">
        <v>1171560</v>
      </c>
    </row>
    <row r="138" spans="1:8">
      <c r="A138" t="s">
        <v>469</v>
      </c>
      <c r="B138" t="s">
        <v>375</v>
      </c>
      <c r="C138" t="s">
        <v>341</v>
      </c>
      <c r="D138">
        <v>81</v>
      </c>
      <c r="E138">
        <v>250</v>
      </c>
      <c r="F138">
        <v>36</v>
      </c>
      <c r="G138">
        <v>13</v>
      </c>
      <c r="H138">
        <v>1551659</v>
      </c>
    </row>
    <row r="139" spans="1:8">
      <c r="A139" t="s">
        <v>501</v>
      </c>
      <c r="B139" t="s">
        <v>375</v>
      </c>
      <c r="C139" t="s">
        <v>349</v>
      </c>
      <c r="D139">
        <v>79</v>
      </c>
      <c r="E139">
        <v>230</v>
      </c>
      <c r="F139">
        <v>26</v>
      </c>
      <c r="G139">
        <v>4</v>
      </c>
      <c r="H139">
        <v>15330435</v>
      </c>
    </row>
    <row r="140" spans="1:8">
      <c r="A140" t="s">
        <v>535</v>
      </c>
      <c r="B140" t="s">
        <v>375</v>
      </c>
      <c r="C140" t="s">
        <v>361</v>
      </c>
      <c r="D140">
        <v>75</v>
      </c>
      <c r="E140">
        <v>175</v>
      </c>
      <c r="F140">
        <v>25</v>
      </c>
      <c r="G140">
        <v>3</v>
      </c>
      <c r="H140">
        <v>1015696</v>
      </c>
    </row>
    <row r="141" spans="1:8">
      <c r="A141" t="s">
        <v>559</v>
      </c>
      <c r="B141" t="s">
        <v>375</v>
      </c>
      <c r="C141" t="s">
        <v>349</v>
      </c>
      <c r="D141">
        <v>81</v>
      </c>
      <c r="E141">
        <v>230</v>
      </c>
      <c r="F141">
        <v>24</v>
      </c>
      <c r="G141">
        <v>2</v>
      </c>
      <c r="H141">
        <v>980431</v>
      </c>
    </row>
    <row r="142" spans="1:8">
      <c r="A142" t="s">
        <v>567</v>
      </c>
      <c r="B142" t="s">
        <v>375</v>
      </c>
      <c r="C142" t="s">
        <v>341</v>
      </c>
      <c r="D142">
        <v>84</v>
      </c>
      <c r="E142">
        <v>270</v>
      </c>
      <c r="F142">
        <v>29</v>
      </c>
      <c r="G142">
        <v>8</v>
      </c>
      <c r="H142">
        <v>1403611</v>
      </c>
    </row>
    <row r="143" spans="1:8">
      <c r="A143" t="s">
        <v>620</v>
      </c>
      <c r="B143" t="s">
        <v>375</v>
      </c>
      <c r="C143" t="s">
        <v>347</v>
      </c>
      <c r="D143">
        <v>81</v>
      </c>
      <c r="E143">
        <v>240</v>
      </c>
      <c r="F143">
        <v>28</v>
      </c>
      <c r="G143">
        <v>9</v>
      </c>
      <c r="H143">
        <v>26540100</v>
      </c>
    </row>
    <row r="144" spans="1:8">
      <c r="A144" t="s">
        <v>623</v>
      </c>
      <c r="B144" t="s">
        <v>375</v>
      </c>
      <c r="C144" t="s">
        <v>341</v>
      </c>
      <c r="D144">
        <v>81</v>
      </c>
      <c r="E144">
        <v>220</v>
      </c>
      <c r="F144">
        <v>20</v>
      </c>
      <c r="G144">
        <v>1</v>
      </c>
      <c r="H144">
        <v>1182840</v>
      </c>
    </row>
    <row r="145" spans="1:8">
      <c r="A145" t="s">
        <v>625</v>
      </c>
      <c r="B145" t="s">
        <v>375</v>
      </c>
      <c r="C145" t="s">
        <v>361</v>
      </c>
      <c r="D145">
        <v>79</v>
      </c>
      <c r="E145">
        <v>215</v>
      </c>
      <c r="F145">
        <v>26</v>
      </c>
      <c r="G145">
        <v>5</v>
      </c>
      <c r="H145">
        <v>16663575</v>
      </c>
    </row>
    <row r="146" spans="1:8">
      <c r="A146" t="s">
        <v>668</v>
      </c>
      <c r="B146" t="s">
        <v>375</v>
      </c>
      <c r="C146" t="s">
        <v>347</v>
      </c>
      <c r="D146">
        <v>79</v>
      </c>
      <c r="E146">
        <v>226</v>
      </c>
      <c r="F146">
        <v>36</v>
      </c>
      <c r="G146">
        <v>13</v>
      </c>
      <c r="H146">
        <v>383351</v>
      </c>
    </row>
    <row r="147" spans="1:8">
      <c r="A147" t="s">
        <v>710</v>
      </c>
      <c r="B147" t="s">
        <v>375</v>
      </c>
      <c r="C147" t="s">
        <v>361</v>
      </c>
      <c r="D147">
        <v>79</v>
      </c>
      <c r="E147">
        <v>185</v>
      </c>
      <c r="F147">
        <v>21</v>
      </c>
      <c r="G147">
        <v>0</v>
      </c>
      <c r="H147">
        <v>543471</v>
      </c>
    </row>
    <row r="148" spans="1:8">
      <c r="A148" t="s">
        <v>755</v>
      </c>
      <c r="B148" t="s">
        <v>375</v>
      </c>
      <c r="C148" t="s">
        <v>344</v>
      </c>
      <c r="D148">
        <v>79</v>
      </c>
      <c r="E148">
        <v>192</v>
      </c>
      <c r="F148">
        <v>31</v>
      </c>
      <c r="G148">
        <v>11</v>
      </c>
      <c r="H148">
        <v>5782450</v>
      </c>
    </row>
    <row r="149" spans="1:8">
      <c r="A149" t="s">
        <v>764</v>
      </c>
      <c r="B149" t="s">
        <v>375</v>
      </c>
      <c r="C149" t="s">
        <v>344</v>
      </c>
      <c r="D149">
        <v>75</v>
      </c>
      <c r="E149">
        <v>190</v>
      </c>
      <c r="F149">
        <v>28</v>
      </c>
      <c r="G149">
        <v>7</v>
      </c>
      <c r="H149">
        <v>12112359</v>
      </c>
    </row>
    <row r="150" spans="1:8">
      <c r="A150" t="s">
        <v>820</v>
      </c>
      <c r="B150" t="s">
        <v>375</v>
      </c>
      <c r="C150" t="s">
        <v>341</v>
      </c>
      <c r="D150">
        <v>83</v>
      </c>
      <c r="E150">
        <v>270</v>
      </c>
      <c r="F150">
        <v>32</v>
      </c>
      <c r="G150">
        <v>13</v>
      </c>
      <c r="H150">
        <v>2898000</v>
      </c>
    </row>
    <row r="151" spans="1:8">
      <c r="A151" t="s">
        <v>403</v>
      </c>
      <c r="B151" t="s">
        <v>404</v>
      </c>
      <c r="C151" t="s">
        <v>344</v>
      </c>
      <c r="D151">
        <v>74</v>
      </c>
      <c r="E151">
        <v>175</v>
      </c>
      <c r="F151">
        <v>32</v>
      </c>
      <c r="G151">
        <v>2</v>
      </c>
      <c r="H151">
        <v>680534</v>
      </c>
    </row>
    <row r="152" spans="1:8">
      <c r="A152" t="s">
        <v>440</v>
      </c>
      <c r="B152" t="s">
        <v>404</v>
      </c>
      <c r="C152" t="s">
        <v>341</v>
      </c>
      <c r="D152">
        <v>82</v>
      </c>
      <c r="E152">
        <v>245</v>
      </c>
      <c r="F152">
        <v>20</v>
      </c>
      <c r="G152">
        <v>0</v>
      </c>
      <c r="H152">
        <v>543471</v>
      </c>
    </row>
    <row r="153" spans="1:8">
      <c r="A153" t="s">
        <v>444</v>
      </c>
      <c r="B153" t="s">
        <v>404</v>
      </c>
      <c r="C153" t="s">
        <v>341</v>
      </c>
      <c r="D153">
        <v>82</v>
      </c>
      <c r="E153">
        <v>240</v>
      </c>
      <c r="F153">
        <v>22</v>
      </c>
      <c r="G153">
        <v>2</v>
      </c>
      <c r="H153">
        <v>1296240</v>
      </c>
    </row>
    <row r="154" spans="1:8">
      <c r="A154" t="s">
        <v>513</v>
      </c>
      <c r="B154" t="s">
        <v>404</v>
      </c>
      <c r="C154" t="s">
        <v>361</v>
      </c>
      <c r="D154">
        <v>76</v>
      </c>
      <c r="E154">
        <v>215</v>
      </c>
      <c r="F154">
        <v>28</v>
      </c>
      <c r="G154">
        <v>8</v>
      </c>
      <c r="H154">
        <v>12385364</v>
      </c>
    </row>
    <row r="155" spans="1:8">
      <c r="A155" t="s">
        <v>539</v>
      </c>
      <c r="B155" t="s">
        <v>404</v>
      </c>
      <c r="C155" t="s">
        <v>344</v>
      </c>
      <c r="D155">
        <v>75</v>
      </c>
      <c r="E155">
        <v>170</v>
      </c>
      <c r="F155">
        <v>22</v>
      </c>
      <c r="G155">
        <v>0</v>
      </c>
      <c r="H155">
        <v>255000</v>
      </c>
    </row>
    <row r="156" spans="1:8">
      <c r="A156" t="s">
        <v>556</v>
      </c>
      <c r="B156" t="s">
        <v>404</v>
      </c>
      <c r="C156" t="s">
        <v>344</v>
      </c>
      <c r="D156">
        <v>77</v>
      </c>
      <c r="E156">
        <v>220</v>
      </c>
      <c r="F156">
        <v>27</v>
      </c>
      <c r="G156">
        <v>7</v>
      </c>
      <c r="H156">
        <v>26540100</v>
      </c>
    </row>
    <row r="157" spans="1:8">
      <c r="A157" t="s">
        <v>635</v>
      </c>
      <c r="B157" t="s">
        <v>404</v>
      </c>
      <c r="C157" t="s">
        <v>349</v>
      </c>
      <c r="D157">
        <v>82</v>
      </c>
      <c r="E157">
        <v>240</v>
      </c>
      <c r="F157">
        <v>24</v>
      </c>
      <c r="G157">
        <v>0</v>
      </c>
      <c r="H157">
        <v>543471</v>
      </c>
    </row>
    <row r="158" spans="1:8">
      <c r="A158" t="s">
        <v>645</v>
      </c>
      <c r="B158" t="s">
        <v>404</v>
      </c>
      <c r="C158" t="s">
        <v>361</v>
      </c>
      <c r="D158">
        <v>73</v>
      </c>
      <c r="E158">
        <v>175</v>
      </c>
      <c r="F158">
        <v>30</v>
      </c>
      <c r="G158">
        <v>11</v>
      </c>
      <c r="H158" s="68">
        <v>7000000</v>
      </c>
    </row>
    <row r="159" spans="1:8">
      <c r="A159" t="s">
        <v>686</v>
      </c>
      <c r="B159" t="s">
        <v>404</v>
      </c>
      <c r="C159" t="s">
        <v>341</v>
      </c>
      <c r="D159">
        <v>80</v>
      </c>
      <c r="E159">
        <v>240</v>
      </c>
      <c r="F159">
        <v>23</v>
      </c>
      <c r="G159">
        <v>1</v>
      </c>
      <c r="H159" s="68">
        <v>1000000</v>
      </c>
    </row>
    <row r="160" spans="1:8">
      <c r="A160" t="s">
        <v>709</v>
      </c>
      <c r="B160" t="s">
        <v>404</v>
      </c>
      <c r="C160" t="s">
        <v>361</v>
      </c>
      <c r="D160">
        <v>73</v>
      </c>
      <c r="E160">
        <v>185</v>
      </c>
      <c r="F160">
        <v>28</v>
      </c>
      <c r="G160">
        <v>4</v>
      </c>
      <c r="H160" s="68">
        <v>6000000</v>
      </c>
    </row>
    <row r="161" spans="1:8">
      <c r="A161" t="s">
        <v>743</v>
      </c>
      <c r="B161" t="s">
        <v>404</v>
      </c>
      <c r="C161" t="s">
        <v>349</v>
      </c>
      <c r="D161">
        <v>82</v>
      </c>
      <c r="E161">
        <v>240</v>
      </c>
      <c r="F161">
        <v>28</v>
      </c>
      <c r="G161">
        <v>8</v>
      </c>
      <c r="H161">
        <v>18735364</v>
      </c>
    </row>
    <row r="162" spans="1:8">
      <c r="A162" t="s">
        <v>746</v>
      </c>
      <c r="B162" t="s">
        <v>404</v>
      </c>
      <c r="C162" t="s">
        <v>347</v>
      </c>
      <c r="D162">
        <v>81</v>
      </c>
      <c r="E162">
        <v>230</v>
      </c>
      <c r="F162">
        <v>22</v>
      </c>
      <c r="G162">
        <v>1</v>
      </c>
      <c r="H162">
        <v>1720560</v>
      </c>
    </row>
    <row r="163" spans="1:8">
      <c r="A163" t="s">
        <v>789</v>
      </c>
      <c r="B163" t="s">
        <v>404</v>
      </c>
      <c r="C163" t="s">
        <v>347</v>
      </c>
      <c r="D163">
        <v>80</v>
      </c>
      <c r="E163">
        <v>215</v>
      </c>
      <c r="F163">
        <v>31</v>
      </c>
      <c r="G163">
        <v>12</v>
      </c>
      <c r="H163">
        <v>7806971</v>
      </c>
    </row>
    <row r="164" spans="1:8">
      <c r="A164" t="s">
        <v>795</v>
      </c>
      <c r="B164" t="s">
        <v>404</v>
      </c>
      <c r="C164" t="s">
        <v>347</v>
      </c>
      <c r="D164">
        <v>79</v>
      </c>
      <c r="E164">
        <v>218</v>
      </c>
      <c r="F164">
        <v>22</v>
      </c>
      <c r="G164">
        <v>0</v>
      </c>
      <c r="H164">
        <v>150000</v>
      </c>
    </row>
    <row r="165" spans="1:8">
      <c r="A165" t="s">
        <v>342</v>
      </c>
      <c r="B165" t="s">
        <v>343</v>
      </c>
      <c r="C165" t="s">
        <v>344</v>
      </c>
      <c r="D165">
        <v>72</v>
      </c>
      <c r="E165">
        <v>161</v>
      </c>
      <c r="F165">
        <v>32</v>
      </c>
      <c r="G165">
        <v>8</v>
      </c>
      <c r="H165">
        <v>2700000</v>
      </c>
    </row>
    <row r="166" spans="1:8">
      <c r="A166" t="s">
        <v>352</v>
      </c>
      <c r="B166" t="s">
        <v>343</v>
      </c>
      <c r="C166" t="s">
        <v>341</v>
      </c>
      <c r="D166">
        <v>82</v>
      </c>
      <c r="E166">
        <v>289</v>
      </c>
      <c r="F166">
        <v>32</v>
      </c>
      <c r="G166">
        <v>12</v>
      </c>
      <c r="H166">
        <v>10230179</v>
      </c>
    </row>
    <row r="167" spans="1:8">
      <c r="A167" t="s">
        <v>429</v>
      </c>
      <c r="B167" t="s">
        <v>343</v>
      </c>
      <c r="C167" t="s">
        <v>347</v>
      </c>
      <c r="D167">
        <v>78</v>
      </c>
      <c r="E167">
        <v>225</v>
      </c>
      <c r="F167">
        <v>29</v>
      </c>
      <c r="G167">
        <v>11</v>
      </c>
      <c r="H167">
        <v>4583450</v>
      </c>
    </row>
    <row r="168" spans="1:8">
      <c r="A168" t="s">
        <v>522</v>
      </c>
      <c r="B168" t="s">
        <v>343</v>
      </c>
      <c r="C168" t="s">
        <v>349</v>
      </c>
      <c r="D168">
        <v>80</v>
      </c>
      <c r="E168">
        <v>230</v>
      </c>
      <c r="F168">
        <v>23</v>
      </c>
      <c r="G168">
        <v>0</v>
      </c>
      <c r="H168">
        <v>650000</v>
      </c>
    </row>
    <row r="169" spans="1:8">
      <c r="A169" t="s">
        <v>570</v>
      </c>
      <c r="B169" t="s">
        <v>343</v>
      </c>
      <c r="C169" t="s">
        <v>344</v>
      </c>
      <c r="D169">
        <v>74</v>
      </c>
      <c r="E169">
        <v>186</v>
      </c>
      <c r="F169">
        <v>28</v>
      </c>
      <c r="G169">
        <v>7</v>
      </c>
      <c r="H169">
        <v>8800000</v>
      </c>
    </row>
    <row r="170" spans="1:8">
      <c r="A170" t="s">
        <v>583</v>
      </c>
      <c r="B170" t="s">
        <v>343</v>
      </c>
      <c r="C170" t="s">
        <v>344</v>
      </c>
      <c r="D170">
        <v>74</v>
      </c>
      <c r="E170">
        <v>180</v>
      </c>
      <c r="F170">
        <v>24</v>
      </c>
      <c r="G170">
        <v>1</v>
      </c>
      <c r="H170">
        <v>1052342</v>
      </c>
    </row>
    <row r="171" spans="1:8">
      <c r="A171" t="s">
        <v>622</v>
      </c>
      <c r="B171" t="s">
        <v>343</v>
      </c>
      <c r="C171" t="s">
        <v>349</v>
      </c>
      <c r="D171">
        <v>81</v>
      </c>
      <c r="E171">
        <v>285</v>
      </c>
      <c r="F171">
        <v>27</v>
      </c>
      <c r="G171">
        <v>6</v>
      </c>
      <c r="H171">
        <v>1800000</v>
      </c>
    </row>
    <row r="172" spans="1:8">
      <c r="A172" t="s">
        <v>638</v>
      </c>
      <c r="B172" t="s">
        <v>343</v>
      </c>
      <c r="C172" t="s">
        <v>361</v>
      </c>
      <c r="D172">
        <v>77</v>
      </c>
      <c r="E172">
        <v>230</v>
      </c>
      <c r="F172">
        <v>26</v>
      </c>
      <c r="G172">
        <v>6</v>
      </c>
      <c r="H172" s="68">
        <v>4000000</v>
      </c>
    </row>
    <row r="173" spans="1:8">
      <c r="A173" t="s">
        <v>642</v>
      </c>
      <c r="B173" t="s">
        <v>343</v>
      </c>
      <c r="C173" t="s">
        <v>349</v>
      </c>
      <c r="D173">
        <v>81</v>
      </c>
      <c r="E173">
        <v>260</v>
      </c>
      <c r="F173">
        <v>27</v>
      </c>
      <c r="G173">
        <v>5</v>
      </c>
      <c r="H173" s="68">
        <v>4000000</v>
      </c>
    </row>
    <row r="174" spans="1:8">
      <c r="A174" t="s">
        <v>685</v>
      </c>
      <c r="B174" t="s">
        <v>343</v>
      </c>
      <c r="C174" t="s">
        <v>361</v>
      </c>
      <c r="D174">
        <v>75</v>
      </c>
      <c r="E174">
        <v>185</v>
      </c>
      <c r="F174">
        <v>31</v>
      </c>
      <c r="G174">
        <v>11</v>
      </c>
      <c r="H174">
        <v>10770000</v>
      </c>
    </row>
    <row r="175" spans="1:8">
      <c r="A175" t="s">
        <v>687</v>
      </c>
      <c r="B175" t="s">
        <v>343</v>
      </c>
      <c r="C175" t="s">
        <v>341</v>
      </c>
      <c r="D175">
        <v>83</v>
      </c>
      <c r="E175">
        <v>243</v>
      </c>
      <c r="F175">
        <v>20</v>
      </c>
      <c r="G175">
        <v>1</v>
      </c>
      <c r="H175">
        <v>2463840</v>
      </c>
    </row>
    <row r="176" spans="1:8">
      <c r="A176" t="s">
        <v>714</v>
      </c>
      <c r="B176" t="s">
        <v>343</v>
      </c>
      <c r="C176" t="s">
        <v>347</v>
      </c>
      <c r="D176">
        <v>81</v>
      </c>
      <c r="E176">
        <v>220</v>
      </c>
      <c r="F176">
        <v>26</v>
      </c>
      <c r="G176">
        <v>6</v>
      </c>
      <c r="H176">
        <v>18314532</v>
      </c>
    </row>
    <row r="177" spans="1:8">
      <c r="A177" t="s">
        <v>721</v>
      </c>
      <c r="B177" t="s">
        <v>343</v>
      </c>
      <c r="C177" t="s">
        <v>349</v>
      </c>
      <c r="D177">
        <v>81</v>
      </c>
      <c r="E177">
        <v>250</v>
      </c>
      <c r="F177">
        <v>25</v>
      </c>
      <c r="G177">
        <v>1</v>
      </c>
      <c r="H177">
        <v>1052342</v>
      </c>
    </row>
    <row r="178" spans="1:8">
      <c r="A178" t="s">
        <v>774</v>
      </c>
      <c r="B178" t="s">
        <v>343</v>
      </c>
      <c r="C178" t="s">
        <v>349</v>
      </c>
      <c r="D178">
        <v>80</v>
      </c>
      <c r="E178">
        <v>221</v>
      </c>
      <c r="F178">
        <v>28</v>
      </c>
      <c r="G178">
        <v>9</v>
      </c>
      <c r="H178">
        <v>14153652</v>
      </c>
    </row>
    <row r="179" spans="1:8">
      <c r="A179" t="s">
        <v>355</v>
      </c>
      <c r="B179" t="s">
        <v>356</v>
      </c>
      <c r="C179" t="s">
        <v>347</v>
      </c>
      <c r="D179">
        <v>78</v>
      </c>
      <c r="E179">
        <v>220</v>
      </c>
      <c r="F179">
        <v>34</v>
      </c>
      <c r="G179">
        <v>7</v>
      </c>
      <c r="H179">
        <v>1315448</v>
      </c>
    </row>
    <row r="180" spans="1:8">
      <c r="A180" t="s">
        <v>392</v>
      </c>
      <c r="B180" t="s">
        <v>356</v>
      </c>
      <c r="C180" t="s">
        <v>361</v>
      </c>
      <c r="D180">
        <v>76</v>
      </c>
      <c r="E180">
        <v>200</v>
      </c>
      <c r="F180">
        <v>24</v>
      </c>
      <c r="G180">
        <v>4</v>
      </c>
      <c r="H180" s="68">
        <v>11000000</v>
      </c>
    </row>
    <row r="181" spans="1:8">
      <c r="A181" t="s">
        <v>400</v>
      </c>
      <c r="B181" t="s">
        <v>356</v>
      </c>
      <c r="C181" t="s">
        <v>349</v>
      </c>
      <c r="D181">
        <v>82</v>
      </c>
      <c r="E181">
        <v>251</v>
      </c>
      <c r="F181">
        <v>27</v>
      </c>
      <c r="G181">
        <v>6</v>
      </c>
      <c r="H181">
        <v>20140838</v>
      </c>
    </row>
    <row r="182" spans="1:8">
      <c r="A182" t="s">
        <v>412</v>
      </c>
      <c r="B182" t="s">
        <v>356</v>
      </c>
      <c r="C182" t="s">
        <v>349</v>
      </c>
      <c r="D182">
        <v>80</v>
      </c>
      <c r="E182">
        <v>250</v>
      </c>
      <c r="F182">
        <v>31</v>
      </c>
      <c r="G182">
        <v>11</v>
      </c>
      <c r="H182">
        <v>1551659</v>
      </c>
    </row>
    <row r="183" spans="1:8">
      <c r="A183" t="s">
        <v>421</v>
      </c>
      <c r="B183" t="s">
        <v>356</v>
      </c>
      <c r="C183" t="s">
        <v>349</v>
      </c>
      <c r="D183">
        <v>82</v>
      </c>
      <c r="E183">
        <v>230</v>
      </c>
      <c r="F183">
        <v>22</v>
      </c>
      <c r="G183">
        <v>0</v>
      </c>
      <c r="H183">
        <v>1273920</v>
      </c>
    </row>
    <row r="184" spans="1:8">
      <c r="A184" t="s">
        <v>442</v>
      </c>
      <c r="B184" t="s">
        <v>356</v>
      </c>
      <c r="C184" t="s">
        <v>344</v>
      </c>
      <c r="D184">
        <v>72</v>
      </c>
      <c r="E184">
        <v>175</v>
      </c>
      <c r="F184">
        <v>31</v>
      </c>
      <c r="G184">
        <v>11</v>
      </c>
      <c r="H184">
        <v>22868828</v>
      </c>
    </row>
    <row r="185" spans="1:8">
      <c r="A185" t="s">
        <v>471</v>
      </c>
      <c r="B185" t="s">
        <v>356</v>
      </c>
      <c r="C185" t="s">
        <v>341</v>
      </c>
      <c r="D185">
        <v>83</v>
      </c>
      <c r="E185">
        <v>265</v>
      </c>
      <c r="F185">
        <v>28</v>
      </c>
      <c r="G185">
        <v>8</v>
      </c>
      <c r="H185">
        <v>21165675</v>
      </c>
    </row>
    <row r="186" spans="1:8">
      <c r="A186" t="s">
        <v>492</v>
      </c>
      <c r="B186" t="s">
        <v>356</v>
      </c>
      <c r="C186" t="s">
        <v>341</v>
      </c>
      <c r="D186">
        <v>83</v>
      </c>
      <c r="E186">
        <v>255</v>
      </c>
      <c r="F186">
        <v>19</v>
      </c>
      <c r="G186">
        <v>0</v>
      </c>
      <c r="H186">
        <v>543471</v>
      </c>
    </row>
    <row r="187" spans="1:8">
      <c r="A187" t="s">
        <v>545</v>
      </c>
      <c r="B187" t="s">
        <v>356</v>
      </c>
      <c r="C187" t="s">
        <v>361</v>
      </c>
      <c r="D187">
        <v>76</v>
      </c>
      <c r="E187">
        <v>190</v>
      </c>
      <c r="F187">
        <v>32</v>
      </c>
      <c r="G187">
        <v>10</v>
      </c>
      <c r="H187">
        <v>7377500</v>
      </c>
    </row>
    <row r="188" spans="1:8">
      <c r="A188" t="s">
        <v>552</v>
      </c>
      <c r="B188" t="s">
        <v>356</v>
      </c>
      <c r="C188" t="s">
        <v>361</v>
      </c>
      <c r="D188">
        <v>77</v>
      </c>
      <c r="E188">
        <v>200</v>
      </c>
      <c r="F188">
        <v>36</v>
      </c>
      <c r="G188">
        <v>16</v>
      </c>
      <c r="H188">
        <v>13253012</v>
      </c>
    </row>
    <row r="189" spans="1:8">
      <c r="A189" t="s">
        <v>646</v>
      </c>
      <c r="B189" t="s">
        <v>356</v>
      </c>
      <c r="C189" t="s">
        <v>347</v>
      </c>
      <c r="D189">
        <v>80</v>
      </c>
      <c r="E189">
        <v>230</v>
      </c>
      <c r="F189">
        <v>30</v>
      </c>
      <c r="G189">
        <v>8</v>
      </c>
      <c r="H189">
        <v>2203000</v>
      </c>
    </row>
    <row r="190" spans="1:8">
      <c r="A190" t="s">
        <v>664</v>
      </c>
      <c r="B190" t="s">
        <v>356</v>
      </c>
      <c r="C190" t="s">
        <v>341</v>
      </c>
      <c r="D190">
        <v>82</v>
      </c>
      <c r="E190">
        <v>255</v>
      </c>
      <c r="F190">
        <v>29</v>
      </c>
      <c r="G190">
        <v>8</v>
      </c>
      <c r="H190">
        <v>1403611</v>
      </c>
    </row>
    <row r="191" spans="1:8">
      <c r="A191" t="s">
        <v>716</v>
      </c>
      <c r="B191" t="s">
        <v>356</v>
      </c>
      <c r="C191" t="s">
        <v>347</v>
      </c>
      <c r="D191">
        <v>79</v>
      </c>
      <c r="E191">
        <v>235</v>
      </c>
      <c r="F191">
        <v>39</v>
      </c>
      <c r="G191">
        <v>18</v>
      </c>
      <c r="H191">
        <v>3500000</v>
      </c>
    </row>
    <row r="192" spans="1:8">
      <c r="A192" t="s">
        <v>726</v>
      </c>
      <c r="B192" t="s">
        <v>356</v>
      </c>
      <c r="C192" t="s">
        <v>344</v>
      </c>
      <c r="D192">
        <v>73</v>
      </c>
      <c r="E192">
        <v>205</v>
      </c>
      <c r="F192">
        <v>32</v>
      </c>
      <c r="G192">
        <v>11</v>
      </c>
      <c r="H192">
        <v>1551659</v>
      </c>
    </row>
    <row r="193" spans="1:8">
      <c r="A193" t="s">
        <v>810</v>
      </c>
      <c r="B193" t="s">
        <v>356</v>
      </c>
      <c r="C193" t="s">
        <v>347</v>
      </c>
      <c r="D193">
        <v>79</v>
      </c>
      <c r="E193">
        <v>215</v>
      </c>
      <c r="F193">
        <v>29</v>
      </c>
      <c r="G193">
        <v>6</v>
      </c>
      <c r="H193">
        <v>5628000</v>
      </c>
    </row>
    <row r="194" spans="1:8">
      <c r="A194" t="s">
        <v>413</v>
      </c>
      <c r="B194" t="s">
        <v>414</v>
      </c>
      <c r="C194" t="s">
        <v>347</v>
      </c>
      <c r="D194">
        <v>81</v>
      </c>
      <c r="E194">
        <v>190</v>
      </c>
      <c r="F194">
        <v>19</v>
      </c>
      <c r="G194">
        <v>0</v>
      </c>
      <c r="H194">
        <v>5281680</v>
      </c>
    </row>
    <row r="195" spans="1:8">
      <c r="A195" t="s">
        <v>447</v>
      </c>
      <c r="B195" t="s">
        <v>414</v>
      </c>
      <c r="C195" t="s">
        <v>347</v>
      </c>
      <c r="D195">
        <v>81</v>
      </c>
      <c r="E195">
        <v>186</v>
      </c>
      <c r="F195">
        <v>30</v>
      </c>
      <c r="G195">
        <v>9</v>
      </c>
      <c r="H195">
        <v>7600000</v>
      </c>
    </row>
    <row r="196" spans="1:8">
      <c r="A196" t="s">
        <v>452</v>
      </c>
      <c r="B196" t="s">
        <v>414</v>
      </c>
      <c r="C196" t="s">
        <v>344</v>
      </c>
      <c r="D196">
        <v>77</v>
      </c>
      <c r="E196">
        <v>195</v>
      </c>
      <c r="F196">
        <v>20</v>
      </c>
      <c r="G196">
        <v>1</v>
      </c>
      <c r="H196">
        <v>5332800</v>
      </c>
    </row>
    <row r="197" spans="1:8">
      <c r="A197" t="s">
        <v>468</v>
      </c>
      <c r="B197" t="s">
        <v>414</v>
      </c>
      <c r="C197" t="s">
        <v>361</v>
      </c>
      <c r="D197">
        <v>76</v>
      </c>
      <c r="E197">
        <v>209</v>
      </c>
      <c r="F197">
        <v>24</v>
      </c>
      <c r="G197">
        <v>0</v>
      </c>
      <c r="H197">
        <v>73528</v>
      </c>
    </row>
    <row r="198" spans="1:8">
      <c r="A198" t="s">
        <v>543</v>
      </c>
      <c r="B198" t="s">
        <v>414</v>
      </c>
      <c r="C198" t="s">
        <v>341</v>
      </c>
      <c r="D198">
        <v>85</v>
      </c>
      <c r="E198">
        <v>265</v>
      </c>
      <c r="F198">
        <v>19</v>
      </c>
      <c r="G198">
        <v>0</v>
      </c>
      <c r="H198">
        <v>1034956</v>
      </c>
    </row>
    <row r="199" spans="1:8">
      <c r="A199" t="s">
        <v>595</v>
      </c>
      <c r="B199" t="s">
        <v>414</v>
      </c>
      <c r="C199" t="s">
        <v>361</v>
      </c>
      <c r="D199">
        <v>77</v>
      </c>
      <c r="E199">
        <v>194</v>
      </c>
      <c r="F199">
        <v>24</v>
      </c>
      <c r="G199">
        <v>2</v>
      </c>
      <c r="H199">
        <v>12500000</v>
      </c>
    </row>
    <row r="200" spans="1:8">
      <c r="A200" t="s">
        <v>605</v>
      </c>
      <c r="B200" t="s">
        <v>414</v>
      </c>
      <c r="C200" t="s">
        <v>349</v>
      </c>
      <c r="D200">
        <v>81</v>
      </c>
      <c r="E200">
        <v>250</v>
      </c>
      <c r="F200">
        <v>22</v>
      </c>
      <c r="G200">
        <v>2</v>
      </c>
      <c r="H200">
        <v>3267120</v>
      </c>
    </row>
    <row r="201" spans="1:8">
      <c r="A201" t="s">
        <v>641</v>
      </c>
      <c r="B201" t="s">
        <v>414</v>
      </c>
      <c r="C201" t="s">
        <v>349</v>
      </c>
      <c r="D201">
        <v>81</v>
      </c>
      <c r="E201">
        <v>230</v>
      </c>
      <c r="F201">
        <v>24</v>
      </c>
      <c r="G201">
        <v>1</v>
      </c>
      <c r="H201">
        <v>1207680</v>
      </c>
    </row>
    <row r="202" spans="1:8">
      <c r="A202" t="s">
        <v>649</v>
      </c>
      <c r="B202" t="s">
        <v>414</v>
      </c>
      <c r="C202" t="s">
        <v>347</v>
      </c>
      <c r="D202">
        <v>81</v>
      </c>
      <c r="E202">
        <v>220</v>
      </c>
      <c r="F202">
        <v>31</v>
      </c>
      <c r="G202">
        <v>12</v>
      </c>
      <c r="H202" s="68">
        <v>18000000</v>
      </c>
    </row>
    <row r="203" spans="1:8">
      <c r="A203" t="s">
        <v>672</v>
      </c>
      <c r="B203" t="s">
        <v>414</v>
      </c>
      <c r="C203" t="s">
        <v>347</v>
      </c>
      <c r="D203">
        <v>78</v>
      </c>
      <c r="E203">
        <v>260</v>
      </c>
      <c r="F203">
        <v>37</v>
      </c>
      <c r="G203">
        <v>16</v>
      </c>
      <c r="H203">
        <v>1551659</v>
      </c>
    </row>
    <row r="204" spans="1:8">
      <c r="A204" t="s">
        <v>691</v>
      </c>
      <c r="B204" t="s">
        <v>414</v>
      </c>
      <c r="C204" t="s">
        <v>361</v>
      </c>
      <c r="D204">
        <v>79</v>
      </c>
      <c r="E204">
        <v>210</v>
      </c>
      <c r="F204">
        <v>31</v>
      </c>
      <c r="G204">
        <v>9</v>
      </c>
      <c r="H204">
        <v>5443918</v>
      </c>
    </row>
    <row r="205" spans="1:8">
      <c r="A205" t="s">
        <v>770</v>
      </c>
      <c r="B205" t="s">
        <v>414</v>
      </c>
      <c r="C205" t="s">
        <v>341</v>
      </c>
      <c r="D205">
        <v>81</v>
      </c>
      <c r="E205">
        <v>250</v>
      </c>
      <c r="F205">
        <v>25</v>
      </c>
      <c r="G205">
        <v>2</v>
      </c>
      <c r="H205">
        <v>6191000</v>
      </c>
    </row>
    <row r="206" spans="1:8">
      <c r="A206" t="s">
        <v>775</v>
      </c>
      <c r="B206" t="s">
        <v>414</v>
      </c>
      <c r="C206" t="s">
        <v>349</v>
      </c>
      <c r="D206">
        <v>82</v>
      </c>
      <c r="E206">
        <v>237</v>
      </c>
      <c r="F206">
        <v>25</v>
      </c>
      <c r="G206">
        <v>4</v>
      </c>
      <c r="H206">
        <v>1050961</v>
      </c>
    </row>
    <row r="207" spans="1:8">
      <c r="A207" t="s">
        <v>781</v>
      </c>
      <c r="B207" t="s">
        <v>414</v>
      </c>
      <c r="C207" t="s">
        <v>341</v>
      </c>
      <c r="D207">
        <v>85</v>
      </c>
      <c r="E207">
        <v>275</v>
      </c>
      <c r="F207">
        <v>30</v>
      </c>
      <c r="G207">
        <v>6</v>
      </c>
      <c r="H207" s="68">
        <v>16000000</v>
      </c>
    </row>
    <row r="208" spans="1:8">
      <c r="A208" t="s">
        <v>797</v>
      </c>
      <c r="B208" t="s">
        <v>414</v>
      </c>
      <c r="C208" t="s">
        <v>344</v>
      </c>
      <c r="D208">
        <v>75</v>
      </c>
      <c r="E208">
        <v>194</v>
      </c>
      <c r="F208">
        <v>22</v>
      </c>
      <c r="G208">
        <v>2</v>
      </c>
      <c r="H208">
        <v>1733880</v>
      </c>
    </row>
    <row r="209" spans="1:8">
      <c r="A209" t="s">
        <v>377</v>
      </c>
      <c r="B209" t="s">
        <v>378</v>
      </c>
      <c r="C209" t="s">
        <v>344</v>
      </c>
      <c r="D209">
        <v>78</v>
      </c>
      <c r="E209">
        <v>213</v>
      </c>
      <c r="F209">
        <v>22</v>
      </c>
      <c r="G209">
        <v>0</v>
      </c>
      <c r="H209">
        <v>945000</v>
      </c>
    </row>
    <row r="210" spans="1:8">
      <c r="A210" t="s">
        <v>411</v>
      </c>
      <c r="B210" t="s">
        <v>378</v>
      </c>
      <c r="C210" t="s">
        <v>349</v>
      </c>
      <c r="D210">
        <v>82</v>
      </c>
      <c r="E210">
        <v>210</v>
      </c>
      <c r="F210">
        <v>29</v>
      </c>
      <c r="G210">
        <v>8</v>
      </c>
      <c r="H210">
        <v>5700000</v>
      </c>
    </row>
    <row r="211" spans="1:8">
      <c r="A211" t="s">
        <v>435</v>
      </c>
      <c r="B211" t="s">
        <v>378</v>
      </c>
      <c r="C211" t="s">
        <v>347</v>
      </c>
      <c r="D211">
        <v>82</v>
      </c>
      <c r="E211">
        <v>230</v>
      </c>
      <c r="F211">
        <v>28</v>
      </c>
      <c r="G211">
        <v>5</v>
      </c>
      <c r="H211">
        <v>22116750</v>
      </c>
    </row>
    <row r="212" spans="1:8">
      <c r="A212" t="s">
        <v>491</v>
      </c>
      <c r="B212" t="s">
        <v>378</v>
      </c>
      <c r="C212" t="s">
        <v>341</v>
      </c>
      <c r="D212">
        <v>83</v>
      </c>
      <c r="E212">
        <v>237</v>
      </c>
      <c r="F212">
        <v>20</v>
      </c>
      <c r="G212">
        <v>0</v>
      </c>
      <c r="H212">
        <v>1369229</v>
      </c>
    </row>
    <row r="213" spans="1:8">
      <c r="A213" t="s">
        <v>555</v>
      </c>
      <c r="B213" t="s">
        <v>378</v>
      </c>
      <c r="C213" t="s">
        <v>347</v>
      </c>
      <c r="D213">
        <v>79</v>
      </c>
      <c r="E213">
        <v>210</v>
      </c>
      <c r="F213">
        <v>26</v>
      </c>
      <c r="G213">
        <v>2</v>
      </c>
      <c r="H213">
        <v>2898000</v>
      </c>
    </row>
    <row r="214" spans="1:8">
      <c r="A214" t="s">
        <v>561</v>
      </c>
      <c r="B214" t="s">
        <v>378</v>
      </c>
      <c r="C214" t="s">
        <v>349</v>
      </c>
      <c r="D214">
        <v>81</v>
      </c>
      <c r="E214">
        <v>227</v>
      </c>
      <c r="F214">
        <v>26</v>
      </c>
      <c r="G214">
        <v>2</v>
      </c>
      <c r="H214">
        <v>980431</v>
      </c>
    </row>
    <row r="215" spans="1:8">
      <c r="A215" t="s">
        <v>563</v>
      </c>
      <c r="B215" t="s">
        <v>378</v>
      </c>
      <c r="C215" t="s">
        <v>349</v>
      </c>
      <c r="D215">
        <v>82</v>
      </c>
      <c r="E215">
        <v>239</v>
      </c>
      <c r="F215">
        <v>22</v>
      </c>
      <c r="G215">
        <v>1</v>
      </c>
      <c r="H215">
        <v>1286160</v>
      </c>
    </row>
    <row r="216" spans="1:8">
      <c r="A216" t="s">
        <v>655</v>
      </c>
      <c r="B216" t="s">
        <v>378</v>
      </c>
      <c r="C216" t="s">
        <v>341</v>
      </c>
      <c r="D216">
        <v>85</v>
      </c>
      <c r="E216">
        <v>255</v>
      </c>
      <c r="F216">
        <v>32</v>
      </c>
      <c r="G216">
        <v>8</v>
      </c>
      <c r="H216">
        <v>21165675</v>
      </c>
    </row>
    <row r="217" spans="1:8">
      <c r="A217" t="s">
        <v>678</v>
      </c>
      <c r="B217" t="s">
        <v>378</v>
      </c>
      <c r="C217" t="s">
        <v>344</v>
      </c>
      <c r="D217">
        <v>73</v>
      </c>
      <c r="E217">
        <v>175</v>
      </c>
      <c r="F217">
        <v>29</v>
      </c>
      <c r="G217">
        <v>9</v>
      </c>
      <c r="H217">
        <v>26540100</v>
      </c>
    </row>
    <row r="218" spans="1:8">
      <c r="A218" t="s">
        <v>785</v>
      </c>
      <c r="B218" t="s">
        <v>378</v>
      </c>
      <c r="C218" t="s">
        <v>361</v>
      </c>
      <c r="D218">
        <v>76</v>
      </c>
      <c r="E218">
        <v>213</v>
      </c>
      <c r="F218">
        <v>35</v>
      </c>
      <c r="G218">
        <v>12</v>
      </c>
      <c r="H218">
        <v>5505618</v>
      </c>
    </row>
    <row r="219" spans="1:8">
      <c r="A219" t="s">
        <v>794</v>
      </c>
      <c r="B219" t="s">
        <v>378</v>
      </c>
      <c r="C219" t="s">
        <v>361</v>
      </c>
      <c r="D219">
        <v>76</v>
      </c>
      <c r="E219">
        <v>205</v>
      </c>
      <c r="F219">
        <v>25</v>
      </c>
      <c r="G219">
        <v>3</v>
      </c>
      <c r="H219">
        <v>3332940</v>
      </c>
    </row>
    <row r="220" spans="1:8">
      <c r="A220" t="s">
        <v>806</v>
      </c>
      <c r="B220" t="s">
        <v>378</v>
      </c>
      <c r="C220" t="s">
        <v>347</v>
      </c>
      <c r="D220">
        <v>78</v>
      </c>
      <c r="E220">
        <v>220</v>
      </c>
      <c r="F220">
        <v>40</v>
      </c>
      <c r="G220">
        <v>18</v>
      </c>
      <c r="H220">
        <v>4264057</v>
      </c>
    </row>
    <row r="221" spans="1:8">
      <c r="A221" t="s">
        <v>807</v>
      </c>
      <c r="B221" t="s">
        <v>378</v>
      </c>
      <c r="C221" t="s">
        <v>344</v>
      </c>
      <c r="D221">
        <v>76</v>
      </c>
      <c r="E221">
        <v>202</v>
      </c>
      <c r="F221">
        <v>20</v>
      </c>
      <c r="G221">
        <v>0</v>
      </c>
      <c r="H221">
        <v>1793760</v>
      </c>
    </row>
    <row r="222" spans="1:8">
      <c r="A222" t="s">
        <v>809</v>
      </c>
      <c r="B222" t="s">
        <v>378</v>
      </c>
      <c r="C222" t="s">
        <v>361</v>
      </c>
      <c r="D222">
        <v>77</v>
      </c>
      <c r="E222">
        <v>230</v>
      </c>
      <c r="F222">
        <v>22</v>
      </c>
      <c r="G222">
        <v>0</v>
      </c>
      <c r="H222">
        <v>83119</v>
      </c>
    </row>
    <row r="223" spans="1:8">
      <c r="A223" t="s">
        <v>819</v>
      </c>
      <c r="B223" t="s">
        <v>378</v>
      </c>
      <c r="C223" t="s">
        <v>349</v>
      </c>
      <c r="D223">
        <v>81</v>
      </c>
      <c r="E223">
        <v>260</v>
      </c>
      <c r="F223">
        <v>35</v>
      </c>
      <c r="G223">
        <v>15</v>
      </c>
      <c r="H223">
        <v>10361445</v>
      </c>
    </row>
    <row r="224" spans="1:8">
      <c r="A224" t="s">
        <v>493</v>
      </c>
      <c r="B224" t="s">
        <v>494</v>
      </c>
      <c r="C224" t="s">
        <v>361</v>
      </c>
      <c r="D224">
        <v>76</v>
      </c>
      <c r="E224">
        <v>225</v>
      </c>
      <c r="F224">
        <v>25</v>
      </c>
      <c r="G224">
        <v>4</v>
      </c>
      <c r="H224">
        <v>2898000</v>
      </c>
    </row>
    <row r="225" spans="1:8">
      <c r="A225" t="s">
        <v>528</v>
      </c>
      <c r="B225" t="s">
        <v>494</v>
      </c>
      <c r="C225" t="s">
        <v>344</v>
      </c>
      <c r="D225">
        <v>75</v>
      </c>
      <c r="E225">
        <v>190</v>
      </c>
      <c r="F225">
        <v>30</v>
      </c>
      <c r="G225">
        <v>8</v>
      </c>
      <c r="H225">
        <v>15890000</v>
      </c>
    </row>
    <row r="226" spans="1:8">
      <c r="A226" t="s">
        <v>533</v>
      </c>
      <c r="B226" t="s">
        <v>494</v>
      </c>
      <c r="C226" t="s">
        <v>341</v>
      </c>
      <c r="D226">
        <v>84</v>
      </c>
      <c r="E226">
        <v>265</v>
      </c>
      <c r="F226">
        <v>27</v>
      </c>
      <c r="G226">
        <v>4</v>
      </c>
      <c r="H226">
        <v>22116750</v>
      </c>
    </row>
    <row r="227" spans="1:8">
      <c r="A227" t="s">
        <v>557</v>
      </c>
      <c r="B227" t="s">
        <v>494</v>
      </c>
      <c r="C227" t="s">
        <v>349</v>
      </c>
      <c r="D227">
        <v>81</v>
      </c>
      <c r="E227">
        <v>250</v>
      </c>
      <c r="F227">
        <v>29</v>
      </c>
      <c r="G227">
        <v>7</v>
      </c>
      <c r="H227" s="68">
        <v>4000000</v>
      </c>
    </row>
    <row r="228" spans="1:8">
      <c r="A228" t="s">
        <v>601</v>
      </c>
      <c r="B228" t="s">
        <v>494</v>
      </c>
      <c r="C228" t="s">
        <v>349</v>
      </c>
      <c r="D228">
        <v>82</v>
      </c>
      <c r="E228">
        <v>240</v>
      </c>
      <c r="F228">
        <v>29</v>
      </c>
      <c r="G228">
        <v>9</v>
      </c>
      <c r="H228">
        <v>5782450</v>
      </c>
    </row>
    <row r="229" spans="1:8">
      <c r="A229" t="s">
        <v>602</v>
      </c>
      <c r="B229" t="s">
        <v>494</v>
      </c>
      <c r="C229" t="s">
        <v>361</v>
      </c>
      <c r="D229">
        <v>78</v>
      </c>
      <c r="E229">
        <v>200</v>
      </c>
      <c r="F229">
        <v>23</v>
      </c>
      <c r="G229">
        <v>1</v>
      </c>
      <c r="H229">
        <v>874636</v>
      </c>
    </row>
    <row r="230" spans="1:8">
      <c r="A230" t="s">
        <v>609</v>
      </c>
      <c r="B230" t="s">
        <v>494</v>
      </c>
      <c r="C230" t="s">
        <v>347</v>
      </c>
      <c r="D230">
        <v>79</v>
      </c>
      <c r="E230">
        <v>225</v>
      </c>
      <c r="F230">
        <v>20</v>
      </c>
      <c r="G230">
        <v>1</v>
      </c>
      <c r="H230">
        <v>2593440</v>
      </c>
    </row>
    <row r="231" spans="1:8">
      <c r="A231" t="s">
        <v>648</v>
      </c>
      <c r="B231" t="s">
        <v>494</v>
      </c>
      <c r="C231" t="s">
        <v>347</v>
      </c>
      <c r="D231">
        <v>81</v>
      </c>
      <c r="E231">
        <v>225</v>
      </c>
      <c r="F231">
        <v>27</v>
      </c>
      <c r="G231">
        <v>6</v>
      </c>
      <c r="H231">
        <v>1227000</v>
      </c>
    </row>
    <row r="232" spans="1:8">
      <c r="A232" t="s">
        <v>701</v>
      </c>
      <c r="B232" t="s">
        <v>494</v>
      </c>
      <c r="C232" t="s">
        <v>349</v>
      </c>
      <c r="D232">
        <v>80</v>
      </c>
      <c r="E232">
        <v>204</v>
      </c>
      <c r="F232">
        <v>24</v>
      </c>
      <c r="G232">
        <v>0</v>
      </c>
      <c r="H232">
        <v>210995</v>
      </c>
    </row>
    <row r="233" spans="1:8">
      <c r="A233" t="s">
        <v>735</v>
      </c>
      <c r="B233" t="s">
        <v>494</v>
      </c>
      <c r="C233" t="s">
        <v>361</v>
      </c>
      <c r="D233">
        <v>76</v>
      </c>
      <c r="E233">
        <v>205</v>
      </c>
      <c r="F233">
        <v>25</v>
      </c>
      <c r="G233">
        <v>0</v>
      </c>
      <c r="H233">
        <v>543471</v>
      </c>
    </row>
    <row r="234" spans="1:8">
      <c r="A234" t="s">
        <v>798</v>
      </c>
      <c r="B234" t="s">
        <v>494</v>
      </c>
      <c r="C234" t="s">
        <v>344</v>
      </c>
      <c r="D234">
        <v>76</v>
      </c>
      <c r="E234">
        <v>186</v>
      </c>
      <c r="F234">
        <v>24</v>
      </c>
      <c r="G234">
        <v>2</v>
      </c>
      <c r="H234">
        <v>5628000</v>
      </c>
    </row>
    <row r="235" spans="1:8">
      <c r="A235" t="s">
        <v>804</v>
      </c>
      <c r="B235" t="s">
        <v>494</v>
      </c>
      <c r="C235" t="s">
        <v>341</v>
      </c>
      <c r="D235">
        <v>80</v>
      </c>
      <c r="E235">
        <v>235</v>
      </c>
      <c r="F235">
        <v>36</v>
      </c>
      <c r="G235">
        <v>13</v>
      </c>
      <c r="H235" s="68">
        <v>4000000</v>
      </c>
    </row>
    <row r="236" spans="1:8">
      <c r="A236" t="s">
        <v>808</v>
      </c>
      <c r="B236" t="s">
        <v>494</v>
      </c>
      <c r="C236" t="s">
        <v>361</v>
      </c>
      <c r="D236">
        <v>76</v>
      </c>
      <c r="E236">
        <v>200</v>
      </c>
      <c r="F236">
        <v>29</v>
      </c>
      <c r="G236">
        <v>7</v>
      </c>
      <c r="H236" s="68">
        <v>6000000</v>
      </c>
    </row>
    <row r="237" spans="1:8">
      <c r="A237" t="s">
        <v>814</v>
      </c>
      <c r="B237" t="s">
        <v>494</v>
      </c>
      <c r="C237" t="s">
        <v>341</v>
      </c>
      <c r="D237">
        <v>82</v>
      </c>
      <c r="E237">
        <v>220</v>
      </c>
      <c r="F237">
        <v>26</v>
      </c>
      <c r="G237">
        <v>1</v>
      </c>
      <c r="H237">
        <v>1015696</v>
      </c>
    </row>
    <row r="238" spans="1:8">
      <c r="A238" t="s">
        <v>526</v>
      </c>
      <c r="B238" t="s">
        <v>527</v>
      </c>
      <c r="C238" t="s">
        <v>347</v>
      </c>
      <c r="D238">
        <v>83</v>
      </c>
      <c r="E238">
        <v>222</v>
      </c>
      <c r="F238">
        <v>22</v>
      </c>
      <c r="G238">
        <v>3</v>
      </c>
      <c r="H238">
        <v>2995421</v>
      </c>
    </row>
    <row r="239" spans="1:8">
      <c r="A239" t="s">
        <v>531</v>
      </c>
      <c r="B239" t="s">
        <v>527</v>
      </c>
      <c r="C239" t="s">
        <v>341</v>
      </c>
      <c r="D239">
        <v>83</v>
      </c>
      <c r="E239">
        <v>265</v>
      </c>
      <c r="F239">
        <v>26</v>
      </c>
      <c r="G239">
        <v>6</v>
      </c>
      <c r="H239">
        <v>17100000</v>
      </c>
    </row>
    <row r="240" spans="1:8">
      <c r="A240" t="s">
        <v>547</v>
      </c>
      <c r="B240" t="s">
        <v>527</v>
      </c>
      <c r="C240" t="s">
        <v>349</v>
      </c>
      <c r="D240">
        <v>80</v>
      </c>
      <c r="E240">
        <v>250</v>
      </c>
      <c r="F240">
        <v>21</v>
      </c>
      <c r="G240">
        <v>2</v>
      </c>
      <c r="H240">
        <v>5374320</v>
      </c>
    </row>
    <row r="241" spans="1:8">
      <c r="A241" t="s">
        <v>566</v>
      </c>
      <c r="B241" t="s">
        <v>527</v>
      </c>
      <c r="C241" t="s">
        <v>361</v>
      </c>
      <c r="D241">
        <v>74</v>
      </c>
      <c r="E241">
        <v>185</v>
      </c>
      <c r="F241">
        <v>39</v>
      </c>
      <c r="G241">
        <v>17</v>
      </c>
      <c r="H241">
        <v>1551659</v>
      </c>
    </row>
    <row r="242" spans="1:8">
      <c r="A242" t="s">
        <v>588</v>
      </c>
      <c r="B242" t="s">
        <v>527</v>
      </c>
      <c r="C242" t="s">
        <v>341</v>
      </c>
      <c r="D242">
        <v>83</v>
      </c>
      <c r="E242">
        <v>229</v>
      </c>
      <c r="F242">
        <v>26</v>
      </c>
      <c r="G242">
        <v>4</v>
      </c>
      <c r="H242">
        <v>12517606</v>
      </c>
    </row>
    <row r="243" spans="1:8">
      <c r="A243" t="s">
        <v>624</v>
      </c>
      <c r="B243" t="s">
        <v>527</v>
      </c>
      <c r="C243" t="s">
        <v>347</v>
      </c>
      <c r="D243">
        <v>80</v>
      </c>
      <c r="E243">
        <v>234</v>
      </c>
      <c r="F243">
        <v>25</v>
      </c>
      <c r="G243">
        <v>4</v>
      </c>
      <c r="H243">
        <v>15200000</v>
      </c>
    </row>
    <row r="244" spans="1:8">
      <c r="A244" t="s">
        <v>651</v>
      </c>
      <c r="B244" t="s">
        <v>527</v>
      </c>
      <c r="C244" t="s">
        <v>361</v>
      </c>
      <c r="D244">
        <v>77</v>
      </c>
      <c r="E244">
        <v>215</v>
      </c>
      <c r="F244">
        <v>24</v>
      </c>
      <c r="G244">
        <v>0</v>
      </c>
      <c r="H244">
        <v>925000</v>
      </c>
    </row>
    <row r="245" spans="1:8">
      <c r="A245" t="s">
        <v>669</v>
      </c>
      <c r="B245" t="s">
        <v>527</v>
      </c>
      <c r="C245" t="s">
        <v>344</v>
      </c>
      <c r="D245">
        <v>76</v>
      </c>
      <c r="E245">
        <v>198</v>
      </c>
      <c r="F245">
        <v>26</v>
      </c>
      <c r="G245">
        <v>3</v>
      </c>
      <c r="H245">
        <v>9607500</v>
      </c>
    </row>
    <row r="246" spans="1:8">
      <c r="A246" t="s">
        <v>674</v>
      </c>
      <c r="B246" t="s">
        <v>527</v>
      </c>
      <c r="C246" t="s">
        <v>349</v>
      </c>
      <c r="D246">
        <v>81</v>
      </c>
      <c r="E246">
        <v>235</v>
      </c>
      <c r="F246">
        <v>28</v>
      </c>
      <c r="G246">
        <v>8</v>
      </c>
      <c r="H246">
        <v>1403611</v>
      </c>
    </row>
    <row r="247" spans="1:8">
      <c r="A247" t="s">
        <v>684</v>
      </c>
      <c r="B247" t="s">
        <v>527</v>
      </c>
      <c r="C247" t="s">
        <v>349</v>
      </c>
      <c r="D247">
        <v>81</v>
      </c>
      <c r="E247">
        <v>242</v>
      </c>
      <c r="F247">
        <v>31</v>
      </c>
      <c r="G247">
        <v>4</v>
      </c>
      <c r="H247">
        <v>10500000</v>
      </c>
    </row>
    <row r="248" spans="1:8">
      <c r="A248" t="s">
        <v>724</v>
      </c>
      <c r="B248" t="s">
        <v>527</v>
      </c>
      <c r="C248" t="s">
        <v>361</v>
      </c>
      <c r="D248">
        <v>78</v>
      </c>
      <c r="E248">
        <v>202</v>
      </c>
      <c r="F248">
        <v>20</v>
      </c>
      <c r="G248">
        <v>1</v>
      </c>
      <c r="H248">
        <v>1811040</v>
      </c>
    </row>
    <row r="249" spans="1:8">
      <c r="A249" t="s">
        <v>762</v>
      </c>
      <c r="B249" t="s">
        <v>527</v>
      </c>
      <c r="C249" t="s">
        <v>349</v>
      </c>
      <c r="D249">
        <v>85</v>
      </c>
      <c r="E249">
        <v>245</v>
      </c>
      <c r="F249">
        <v>28</v>
      </c>
      <c r="G249">
        <v>9</v>
      </c>
      <c r="H249">
        <v>6348759</v>
      </c>
    </row>
    <row r="250" spans="1:8">
      <c r="A250" t="s">
        <v>776</v>
      </c>
      <c r="B250" t="s">
        <v>527</v>
      </c>
      <c r="C250" t="s">
        <v>341</v>
      </c>
      <c r="D250">
        <v>85</v>
      </c>
      <c r="E250">
        <v>216</v>
      </c>
      <c r="F250">
        <v>19</v>
      </c>
      <c r="G250">
        <v>0</v>
      </c>
      <c r="H250">
        <v>2568600</v>
      </c>
    </row>
    <row r="251" spans="1:8">
      <c r="A251" t="s">
        <v>787</v>
      </c>
      <c r="B251" t="s">
        <v>527</v>
      </c>
      <c r="C251" t="s">
        <v>361</v>
      </c>
      <c r="D251">
        <v>79</v>
      </c>
      <c r="E251">
        <v>200</v>
      </c>
      <c r="F251">
        <v>25</v>
      </c>
      <c r="G251">
        <v>3</v>
      </c>
      <c r="H251">
        <v>2368327</v>
      </c>
    </row>
    <row r="252" spans="1:8">
      <c r="A252" t="s">
        <v>348</v>
      </c>
      <c r="B252" t="s">
        <v>279</v>
      </c>
      <c r="C252" t="s">
        <v>349</v>
      </c>
      <c r="D252">
        <v>82</v>
      </c>
      <c r="E252">
        <v>237</v>
      </c>
      <c r="F252">
        <v>25</v>
      </c>
      <c r="G252">
        <v>2</v>
      </c>
      <c r="H252">
        <v>2022240</v>
      </c>
    </row>
    <row r="253" spans="1:8">
      <c r="A253" t="s">
        <v>381</v>
      </c>
      <c r="B253" t="s">
        <v>279</v>
      </c>
      <c r="C253" t="s">
        <v>347</v>
      </c>
      <c r="D253">
        <v>80</v>
      </c>
      <c r="E253">
        <v>199</v>
      </c>
      <c r="F253">
        <v>21</v>
      </c>
      <c r="G253">
        <v>2</v>
      </c>
      <c r="H253">
        <v>6006600</v>
      </c>
    </row>
    <row r="254" spans="1:8">
      <c r="A254" t="s">
        <v>417</v>
      </c>
      <c r="B254" t="s">
        <v>279</v>
      </c>
      <c r="C254" t="s">
        <v>361</v>
      </c>
      <c r="D254">
        <v>78</v>
      </c>
      <c r="E254">
        <v>220</v>
      </c>
      <c r="F254">
        <v>31</v>
      </c>
      <c r="G254">
        <v>8</v>
      </c>
      <c r="H254">
        <v>3500000</v>
      </c>
    </row>
    <row r="255" spans="1:8">
      <c r="A255" t="s">
        <v>446</v>
      </c>
      <c r="B255" t="s">
        <v>279</v>
      </c>
      <c r="C255" t="s">
        <v>341</v>
      </c>
      <c r="D255">
        <v>83</v>
      </c>
      <c r="E255">
        <v>250</v>
      </c>
      <c r="F255">
        <v>28</v>
      </c>
      <c r="G255">
        <v>6</v>
      </c>
      <c r="H255">
        <v>7643979</v>
      </c>
    </row>
    <row r="256" spans="1:8">
      <c r="A256" t="s">
        <v>530</v>
      </c>
      <c r="B256" t="s">
        <v>279</v>
      </c>
      <c r="C256" t="s">
        <v>349</v>
      </c>
      <c r="D256">
        <v>83</v>
      </c>
      <c r="E256">
        <v>241</v>
      </c>
      <c r="F256">
        <v>27</v>
      </c>
      <c r="G256">
        <v>3</v>
      </c>
      <c r="H256">
        <v>2348783</v>
      </c>
    </row>
    <row r="257" spans="1:8">
      <c r="A257" t="s">
        <v>597</v>
      </c>
      <c r="B257" t="s">
        <v>279</v>
      </c>
      <c r="C257" t="s">
        <v>341</v>
      </c>
      <c r="D257">
        <v>82</v>
      </c>
      <c r="E257">
        <v>235</v>
      </c>
      <c r="F257">
        <v>29</v>
      </c>
      <c r="G257">
        <v>7</v>
      </c>
      <c r="H257">
        <v>3911380</v>
      </c>
    </row>
    <row r="258" spans="1:8">
      <c r="A258" t="s">
        <v>612</v>
      </c>
      <c r="B258" t="s">
        <v>279</v>
      </c>
      <c r="C258" t="s">
        <v>341</v>
      </c>
      <c r="D258">
        <v>84</v>
      </c>
      <c r="E258">
        <v>244</v>
      </c>
      <c r="F258">
        <v>21</v>
      </c>
      <c r="G258">
        <v>1</v>
      </c>
      <c r="H258">
        <v>5960160</v>
      </c>
    </row>
    <row r="259" spans="1:8">
      <c r="A259" t="s">
        <v>627</v>
      </c>
      <c r="B259" t="s">
        <v>279</v>
      </c>
      <c r="C259" t="s">
        <v>344</v>
      </c>
      <c r="D259">
        <v>76</v>
      </c>
      <c r="E259">
        <v>210</v>
      </c>
      <c r="F259">
        <v>22</v>
      </c>
      <c r="G259">
        <v>0</v>
      </c>
      <c r="H259">
        <v>3872520</v>
      </c>
    </row>
    <row r="260" spans="1:8">
      <c r="A260" t="s">
        <v>688</v>
      </c>
      <c r="B260" t="s">
        <v>279</v>
      </c>
      <c r="C260" t="s">
        <v>349</v>
      </c>
      <c r="D260">
        <v>82</v>
      </c>
      <c r="E260">
        <v>240</v>
      </c>
      <c r="F260">
        <v>28</v>
      </c>
      <c r="G260">
        <v>1</v>
      </c>
      <c r="H260">
        <v>3800000</v>
      </c>
    </row>
    <row r="261" spans="1:8">
      <c r="A261" t="s">
        <v>703</v>
      </c>
      <c r="B261" t="s">
        <v>279</v>
      </c>
      <c r="C261" t="s">
        <v>347</v>
      </c>
      <c r="D261">
        <v>81</v>
      </c>
      <c r="E261">
        <v>225</v>
      </c>
      <c r="F261">
        <v>28</v>
      </c>
      <c r="G261">
        <v>7</v>
      </c>
      <c r="H261">
        <v>138414</v>
      </c>
    </row>
    <row r="262" spans="1:8">
      <c r="A262" t="s">
        <v>731</v>
      </c>
      <c r="B262" t="s">
        <v>279</v>
      </c>
      <c r="C262" t="s">
        <v>344</v>
      </c>
      <c r="D262">
        <v>76</v>
      </c>
      <c r="E262">
        <v>194</v>
      </c>
      <c r="F262">
        <v>26</v>
      </c>
      <c r="G262">
        <v>5</v>
      </c>
      <c r="H262">
        <v>13550000</v>
      </c>
    </row>
    <row r="263" spans="1:8">
      <c r="A263" t="s">
        <v>753</v>
      </c>
      <c r="B263" t="s">
        <v>279</v>
      </c>
      <c r="C263" t="s">
        <v>347</v>
      </c>
      <c r="D263">
        <v>78</v>
      </c>
      <c r="E263">
        <v>223</v>
      </c>
      <c r="F263">
        <v>24</v>
      </c>
      <c r="G263">
        <v>3</v>
      </c>
      <c r="H263">
        <v>3046299</v>
      </c>
    </row>
    <row r="264" spans="1:8">
      <c r="A264" t="s">
        <v>803</v>
      </c>
      <c r="B264" t="s">
        <v>279</v>
      </c>
      <c r="C264" t="s">
        <v>344</v>
      </c>
      <c r="D264">
        <v>74</v>
      </c>
      <c r="E264">
        <v>195</v>
      </c>
      <c r="F264">
        <v>20</v>
      </c>
      <c r="G264">
        <v>1</v>
      </c>
      <c r="H264">
        <v>1339680</v>
      </c>
    </row>
    <row r="265" spans="1:8">
      <c r="A265" t="s">
        <v>818</v>
      </c>
      <c r="B265" t="s">
        <v>279</v>
      </c>
      <c r="C265" t="s">
        <v>361</v>
      </c>
      <c r="D265">
        <v>77</v>
      </c>
      <c r="E265">
        <v>189</v>
      </c>
      <c r="F265">
        <v>21</v>
      </c>
      <c r="G265">
        <v>2</v>
      </c>
      <c r="H265">
        <v>2240880</v>
      </c>
    </row>
    <row r="266" spans="1:8">
      <c r="A266" t="s">
        <v>368</v>
      </c>
      <c r="B266" t="s">
        <v>369</v>
      </c>
      <c r="C266" t="s">
        <v>341</v>
      </c>
      <c r="D266">
        <v>86</v>
      </c>
      <c r="E266">
        <v>248</v>
      </c>
      <c r="F266">
        <v>28</v>
      </c>
      <c r="G266">
        <v>6</v>
      </c>
      <c r="H266">
        <v>4600000</v>
      </c>
    </row>
    <row r="267" spans="1:8">
      <c r="A267" t="s">
        <v>382</v>
      </c>
      <c r="B267" t="s">
        <v>369</v>
      </c>
      <c r="C267" t="s">
        <v>341</v>
      </c>
      <c r="D267">
        <v>82</v>
      </c>
      <c r="E267">
        <v>253</v>
      </c>
      <c r="F267">
        <v>23</v>
      </c>
      <c r="G267">
        <v>4</v>
      </c>
      <c r="H267">
        <v>22116750</v>
      </c>
    </row>
    <row r="268" spans="1:8">
      <c r="A268" t="s">
        <v>395</v>
      </c>
      <c r="B268" t="s">
        <v>369</v>
      </c>
      <c r="C268" t="s">
        <v>347</v>
      </c>
      <c r="D268">
        <v>79</v>
      </c>
      <c r="E268">
        <v>197</v>
      </c>
      <c r="F268">
        <v>24</v>
      </c>
      <c r="G268">
        <v>1</v>
      </c>
      <c r="H268">
        <v>20580</v>
      </c>
    </row>
    <row r="269" spans="1:8">
      <c r="A269" t="s">
        <v>439</v>
      </c>
      <c r="B269" t="s">
        <v>369</v>
      </c>
      <c r="C269" t="s">
        <v>349</v>
      </c>
      <c r="D269">
        <v>81</v>
      </c>
      <c r="E269">
        <v>220</v>
      </c>
      <c r="F269">
        <v>20</v>
      </c>
      <c r="G269">
        <v>0</v>
      </c>
      <c r="H269">
        <v>543471</v>
      </c>
    </row>
    <row r="270" spans="1:8">
      <c r="A270" t="s">
        <v>461</v>
      </c>
      <c r="B270" t="s">
        <v>369</v>
      </c>
      <c r="C270" t="s">
        <v>347</v>
      </c>
      <c r="D270">
        <v>80</v>
      </c>
      <c r="E270">
        <v>230</v>
      </c>
      <c r="F270">
        <v>29</v>
      </c>
      <c r="G270">
        <v>7</v>
      </c>
      <c r="H270">
        <v>2978250</v>
      </c>
    </row>
    <row r="271" spans="1:8">
      <c r="A271" t="s">
        <v>478</v>
      </c>
      <c r="B271" t="s">
        <v>369</v>
      </c>
      <c r="C271" t="s">
        <v>341</v>
      </c>
      <c r="D271">
        <v>83</v>
      </c>
      <c r="E271">
        <v>270</v>
      </c>
      <c r="F271">
        <v>26</v>
      </c>
      <c r="G271">
        <v>6</v>
      </c>
      <c r="H271">
        <v>16957900</v>
      </c>
    </row>
    <row r="272" spans="1:8">
      <c r="A272" t="s">
        <v>497</v>
      </c>
      <c r="B272" t="s">
        <v>369</v>
      </c>
      <c r="C272" t="s">
        <v>349</v>
      </c>
      <c r="D272">
        <v>84</v>
      </c>
      <c r="E272">
        <v>222</v>
      </c>
      <c r="F272">
        <v>26</v>
      </c>
      <c r="G272">
        <v>4</v>
      </c>
      <c r="H272">
        <v>576724</v>
      </c>
    </row>
    <row r="273" spans="1:8">
      <c r="A273" t="s">
        <v>505</v>
      </c>
      <c r="B273" t="s">
        <v>369</v>
      </c>
      <c r="C273" t="s">
        <v>361</v>
      </c>
      <c r="D273">
        <v>76</v>
      </c>
      <c r="E273">
        <v>191</v>
      </c>
      <c r="F273">
        <v>27</v>
      </c>
      <c r="G273">
        <v>5</v>
      </c>
      <c r="H273">
        <v>8081363</v>
      </c>
    </row>
    <row r="274" spans="1:8">
      <c r="A274" t="s">
        <v>596</v>
      </c>
      <c r="B274" t="s">
        <v>369</v>
      </c>
      <c r="C274" t="s">
        <v>361</v>
      </c>
      <c r="D274">
        <v>76</v>
      </c>
      <c r="E274">
        <v>195</v>
      </c>
      <c r="F274">
        <v>28</v>
      </c>
      <c r="G274">
        <v>4</v>
      </c>
      <c r="H274">
        <v>173094</v>
      </c>
    </row>
    <row r="275" spans="1:8">
      <c r="A275" t="s">
        <v>603</v>
      </c>
      <c r="B275" t="s">
        <v>369</v>
      </c>
      <c r="C275" t="s">
        <v>344</v>
      </c>
      <c r="D275">
        <v>76</v>
      </c>
      <c r="E275">
        <v>205</v>
      </c>
      <c r="F275">
        <v>26</v>
      </c>
      <c r="G275">
        <v>7</v>
      </c>
      <c r="H275">
        <v>11286518</v>
      </c>
    </row>
    <row r="276" spans="1:8">
      <c r="A276" t="s">
        <v>702</v>
      </c>
      <c r="B276" t="s">
        <v>369</v>
      </c>
      <c r="C276" t="s">
        <v>341</v>
      </c>
      <c r="D276">
        <v>84</v>
      </c>
      <c r="E276">
        <v>255</v>
      </c>
      <c r="F276">
        <v>30</v>
      </c>
      <c r="G276">
        <v>6</v>
      </c>
      <c r="H276">
        <v>9904494</v>
      </c>
    </row>
    <row r="277" spans="1:8">
      <c r="A277" t="s">
        <v>719</v>
      </c>
      <c r="B277" t="s">
        <v>369</v>
      </c>
      <c r="C277" t="s">
        <v>344</v>
      </c>
      <c r="D277">
        <v>74</v>
      </c>
      <c r="E277">
        <v>184</v>
      </c>
      <c r="F277">
        <v>23</v>
      </c>
      <c r="G277">
        <v>0</v>
      </c>
      <c r="H277">
        <v>63938</v>
      </c>
    </row>
    <row r="278" spans="1:8">
      <c r="A278" t="s">
        <v>760</v>
      </c>
      <c r="B278" t="s">
        <v>369</v>
      </c>
      <c r="C278" t="s">
        <v>347</v>
      </c>
      <c r="D278">
        <v>79</v>
      </c>
      <c r="E278">
        <v>225</v>
      </c>
      <c r="F278">
        <v>25</v>
      </c>
      <c r="G278">
        <v>3</v>
      </c>
      <c r="H278">
        <v>11241218</v>
      </c>
    </row>
    <row r="279" spans="1:8">
      <c r="A279" t="s">
        <v>778</v>
      </c>
      <c r="B279" t="s">
        <v>369</v>
      </c>
      <c r="C279" t="s">
        <v>344</v>
      </c>
      <c r="D279">
        <v>73</v>
      </c>
      <c r="E279">
        <v>170</v>
      </c>
      <c r="F279">
        <v>26</v>
      </c>
      <c r="G279">
        <v>2</v>
      </c>
      <c r="H279">
        <v>2090000</v>
      </c>
    </row>
    <row r="280" spans="1:8">
      <c r="A280" t="s">
        <v>433</v>
      </c>
      <c r="B280" t="s">
        <v>434</v>
      </c>
      <c r="C280" t="s">
        <v>347</v>
      </c>
      <c r="D280">
        <v>80</v>
      </c>
      <c r="E280">
        <v>240</v>
      </c>
      <c r="F280">
        <v>32</v>
      </c>
      <c r="G280">
        <v>13</v>
      </c>
      <c r="H280">
        <v>24559380</v>
      </c>
    </row>
    <row r="281" spans="1:8">
      <c r="A281" t="s">
        <v>438</v>
      </c>
      <c r="B281" t="s">
        <v>434</v>
      </c>
      <c r="C281" t="s">
        <v>344</v>
      </c>
      <c r="D281">
        <v>74</v>
      </c>
      <c r="E281">
        <v>185</v>
      </c>
      <c r="F281">
        <v>23</v>
      </c>
      <c r="G281">
        <v>0</v>
      </c>
      <c r="H281">
        <v>143860</v>
      </c>
    </row>
    <row r="282" spans="1:8">
      <c r="A282" t="s">
        <v>449</v>
      </c>
      <c r="B282" t="s">
        <v>434</v>
      </c>
      <c r="C282" t="s">
        <v>361</v>
      </c>
      <c r="D282">
        <v>77</v>
      </c>
      <c r="E282">
        <v>200</v>
      </c>
      <c r="F282">
        <v>31</v>
      </c>
      <c r="G282">
        <v>8</v>
      </c>
      <c r="H282">
        <v>11242000</v>
      </c>
    </row>
    <row r="283" spans="1:8">
      <c r="A283" t="s">
        <v>486</v>
      </c>
      <c r="B283" t="s">
        <v>434</v>
      </c>
      <c r="C283" t="s">
        <v>344</v>
      </c>
      <c r="D283">
        <v>75</v>
      </c>
      <c r="E283">
        <v>190</v>
      </c>
      <c r="F283">
        <v>28</v>
      </c>
      <c r="G283">
        <v>7</v>
      </c>
      <c r="H283">
        <v>21323250</v>
      </c>
    </row>
    <row r="284" spans="1:8">
      <c r="A284" t="s">
        <v>578</v>
      </c>
      <c r="B284" t="s">
        <v>434</v>
      </c>
      <c r="C284" t="s">
        <v>341</v>
      </c>
      <c r="D284">
        <v>83</v>
      </c>
      <c r="E284">
        <v>230</v>
      </c>
      <c r="F284">
        <v>31</v>
      </c>
      <c r="G284">
        <v>9</v>
      </c>
      <c r="H284" s="68">
        <v>17000000</v>
      </c>
    </row>
    <row r="285" spans="1:8">
      <c r="A285" t="s">
        <v>608</v>
      </c>
      <c r="B285" t="s">
        <v>434</v>
      </c>
      <c r="C285" t="s">
        <v>361</v>
      </c>
      <c r="D285">
        <v>78</v>
      </c>
      <c r="E285">
        <v>185</v>
      </c>
      <c r="F285">
        <v>27</v>
      </c>
      <c r="G285">
        <v>3</v>
      </c>
      <c r="H285">
        <v>1015696</v>
      </c>
    </row>
    <row r="286" spans="1:8">
      <c r="A286" t="s">
        <v>629</v>
      </c>
      <c r="B286" t="s">
        <v>434</v>
      </c>
      <c r="C286" t="s">
        <v>349</v>
      </c>
      <c r="D286">
        <v>87</v>
      </c>
      <c r="E286">
        <v>240</v>
      </c>
      <c r="F286">
        <v>21</v>
      </c>
      <c r="G286">
        <v>1</v>
      </c>
      <c r="H286">
        <v>4317720</v>
      </c>
    </row>
    <row r="287" spans="1:8">
      <c r="A287" t="s">
        <v>633</v>
      </c>
      <c r="B287" t="s">
        <v>434</v>
      </c>
      <c r="C287" t="s">
        <v>341</v>
      </c>
      <c r="D287">
        <v>82</v>
      </c>
      <c r="E287">
        <v>250</v>
      </c>
      <c r="F287">
        <v>26</v>
      </c>
      <c r="G287">
        <v>4</v>
      </c>
      <c r="H287">
        <v>3900000</v>
      </c>
    </row>
    <row r="288" spans="1:8">
      <c r="A288" t="s">
        <v>639</v>
      </c>
      <c r="B288" t="s">
        <v>434</v>
      </c>
      <c r="C288" t="s">
        <v>349</v>
      </c>
      <c r="D288">
        <v>80</v>
      </c>
      <c r="E288">
        <v>235</v>
      </c>
      <c r="F288">
        <v>28</v>
      </c>
      <c r="G288">
        <v>5</v>
      </c>
      <c r="H288">
        <v>6191000</v>
      </c>
    </row>
    <row r="289" spans="1:8">
      <c r="A289" t="s">
        <v>665</v>
      </c>
      <c r="B289" t="s">
        <v>434</v>
      </c>
      <c r="C289" t="s">
        <v>341</v>
      </c>
      <c r="D289">
        <v>84</v>
      </c>
      <c r="E289">
        <v>250</v>
      </c>
      <c r="F289">
        <v>24</v>
      </c>
      <c r="G289">
        <v>0</v>
      </c>
      <c r="H289">
        <v>543471</v>
      </c>
    </row>
    <row r="290" spans="1:8">
      <c r="A290" t="s">
        <v>671</v>
      </c>
      <c r="B290" t="s">
        <v>434</v>
      </c>
      <c r="C290" t="s">
        <v>349</v>
      </c>
      <c r="D290">
        <v>81</v>
      </c>
      <c r="E290">
        <v>200</v>
      </c>
      <c r="F290">
        <v>24</v>
      </c>
      <c r="G290">
        <v>0</v>
      </c>
      <c r="H290">
        <v>543471</v>
      </c>
    </row>
    <row r="291" spans="1:8">
      <c r="A291" t="s">
        <v>683</v>
      </c>
      <c r="B291" t="s">
        <v>434</v>
      </c>
      <c r="C291" t="s">
        <v>347</v>
      </c>
      <c r="D291">
        <v>81</v>
      </c>
      <c r="E291">
        <v>215</v>
      </c>
      <c r="F291">
        <v>27</v>
      </c>
      <c r="G291">
        <v>0</v>
      </c>
      <c r="H291">
        <v>2898000</v>
      </c>
    </row>
    <row r="292" spans="1:8">
      <c r="A292" t="s">
        <v>736</v>
      </c>
      <c r="B292" t="s">
        <v>434</v>
      </c>
      <c r="C292" t="s">
        <v>361</v>
      </c>
      <c r="D292">
        <v>76</v>
      </c>
      <c r="E292">
        <v>220</v>
      </c>
      <c r="F292">
        <v>23</v>
      </c>
      <c r="G292">
        <v>0</v>
      </c>
      <c r="H292">
        <v>543471</v>
      </c>
    </row>
    <row r="293" spans="1:8">
      <c r="A293" t="s">
        <v>747</v>
      </c>
      <c r="B293" t="s">
        <v>434</v>
      </c>
      <c r="C293" t="s">
        <v>361</v>
      </c>
      <c r="D293">
        <v>79</v>
      </c>
      <c r="E293">
        <v>195</v>
      </c>
      <c r="F293">
        <v>32</v>
      </c>
      <c r="G293">
        <v>9</v>
      </c>
      <c r="H293">
        <v>1410598</v>
      </c>
    </row>
    <row r="294" spans="1:8">
      <c r="A294" t="s">
        <v>815</v>
      </c>
      <c r="B294" t="s">
        <v>434</v>
      </c>
      <c r="C294" t="s">
        <v>341</v>
      </c>
      <c r="D294">
        <v>83</v>
      </c>
      <c r="E294">
        <v>240</v>
      </c>
      <c r="F294">
        <v>22</v>
      </c>
      <c r="G294">
        <v>0</v>
      </c>
      <c r="H294">
        <v>1375000</v>
      </c>
    </row>
    <row r="295" spans="1:8">
      <c r="A295" t="s">
        <v>362</v>
      </c>
      <c r="B295" t="s">
        <v>363</v>
      </c>
      <c r="C295" t="s">
        <v>361</v>
      </c>
      <c r="D295">
        <v>78</v>
      </c>
      <c r="E295">
        <v>190</v>
      </c>
      <c r="F295">
        <v>23</v>
      </c>
      <c r="G295">
        <v>0</v>
      </c>
      <c r="H295">
        <v>5994764</v>
      </c>
    </row>
    <row r="296" spans="1:8">
      <c r="A296" t="s">
        <v>376</v>
      </c>
      <c r="B296" t="s">
        <v>363</v>
      </c>
      <c r="C296" t="s">
        <v>347</v>
      </c>
      <c r="D296">
        <v>79</v>
      </c>
      <c r="E296">
        <v>210</v>
      </c>
      <c r="F296">
        <v>25</v>
      </c>
      <c r="G296">
        <v>3</v>
      </c>
      <c r="H296">
        <v>2183072</v>
      </c>
    </row>
    <row r="297" spans="1:8">
      <c r="A297" t="s">
        <v>496</v>
      </c>
      <c r="B297" t="s">
        <v>363</v>
      </c>
      <c r="C297" t="s">
        <v>349</v>
      </c>
      <c r="D297">
        <v>83</v>
      </c>
      <c r="E297">
        <v>240</v>
      </c>
      <c r="F297">
        <v>20</v>
      </c>
      <c r="G297">
        <v>0</v>
      </c>
      <c r="H297">
        <v>2440200</v>
      </c>
    </row>
    <row r="298" spans="1:8">
      <c r="A298" t="s">
        <v>499</v>
      </c>
      <c r="B298" t="s">
        <v>363</v>
      </c>
      <c r="C298" t="s">
        <v>347</v>
      </c>
      <c r="D298">
        <v>80</v>
      </c>
      <c r="E298">
        <v>225</v>
      </c>
      <c r="F298">
        <v>25</v>
      </c>
      <c r="G298">
        <v>2</v>
      </c>
      <c r="H298">
        <v>2483040</v>
      </c>
    </row>
    <row r="299" spans="1:8">
      <c r="A299" t="s">
        <v>511</v>
      </c>
      <c r="B299" t="s">
        <v>363</v>
      </c>
      <c r="C299" t="s">
        <v>341</v>
      </c>
      <c r="D299">
        <v>83</v>
      </c>
      <c r="E299">
        <v>245</v>
      </c>
      <c r="F299">
        <v>24</v>
      </c>
      <c r="G299">
        <v>5</v>
      </c>
      <c r="H299">
        <v>17145838</v>
      </c>
    </row>
    <row r="300" spans="1:8">
      <c r="A300" t="s">
        <v>572</v>
      </c>
      <c r="B300" t="s">
        <v>363</v>
      </c>
      <c r="C300" t="s">
        <v>347</v>
      </c>
      <c r="D300">
        <v>80</v>
      </c>
      <c r="E300">
        <v>210</v>
      </c>
      <c r="F300">
        <v>22</v>
      </c>
      <c r="G300">
        <v>2</v>
      </c>
      <c r="H300">
        <v>980431</v>
      </c>
    </row>
    <row r="301" spans="1:8">
      <c r="A301" t="s">
        <v>600</v>
      </c>
      <c r="B301" t="s">
        <v>363</v>
      </c>
      <c r="C301" t="s">
        <v>349</v>
      </c>
      <c r="D301">
        <v>79</v>
      </c>
      <c r="E301">
        <v>230</v>
      </c>
      <c r="F301">
        <v>25</v>
      </c>
      <c r="G301">
        <v>1</v>
      </c>
      <c r="H301">
        <v>1191480</v>
      </c>
    </row>
    <row r="302" spans="1:8">
      <c r="A302" t="s">
        <v>634</v>
      </c>
      <c r="B302" t="s">
        <v>363</v>
      </c>
      <c r="C302" t="s">
        <v>347</v>
      </c>
      <c r="D302">
        <v>80</v>
      </c>
      <c r="E302">
        <v>228</v>
      </c>
      <c r="F302">
        <v>28</v>
      </c>
      <c r="G302">
        <v>4</v>
      </c>
      <c r="H302">
        <v>4837500</v>
      </c>
    </row>
    <row r="303" spans="1:8">
      <c r="A303" t="s">
        <v>690</v>
      </c>
      <c r="B303" t="s">
        <v>363</v>
      </c>
      <c r="C303" t="s">
        <v>349</v>
      </c>
      <c r="D303">
        <v>82</v>
      </c>
      <c r="E303">
        <v>255</v>
      </c>
      <c r="F303">
        <v>36</v>
      </c>
      <c r="G303">
        <v>12</v>
      </c>
      <c r="H303">
        <v>3750000</v>
      </c>
    </row>
    <row r="304" spans="1:8">
      <c r="A304" t="s">
        <v>700</v>
      </c>
      <c r="B304" t="s">
        <v>363</v>
      </c>
      <c r="C304" t="s">
        <v>344</v>
      </c>
      <c r="D304">
        <v>74</v>
      </c>
      <c r="E304">
        <v>175</v>
      </c>
      <c r="F304">
        <v>28</v>
      </c>
      <c r="G304">
        <v>5</v>
      </c>
      <c r="H304">
        <v>247991</v>
      </c>
    </row>
    <row r="305" spans="1:8">
      <c r="A305" t="s">
        <v>742</v>
      </c>
      <c r="B305" t="s">
        <v>363</v>
      </c>
      <c r="C305" t="s">
        <v>344</v>
      </c>
      <c r="D305">
        <v>75</v>
      </c>
      <c r="E305">
        <v>200</v>
      </c>
      <c r="F305">
        <v>28</v>
      </c>
      <c r="G305">
        <v>8</v>
      </c>
      <c r="H305">
        <v>26540100</v>
      </c>
    </row>
    <row r="306" spans="1:8">
      <c r="A306" t="s">
        <v>749</v>
      </c>
      <c r="B306" t="s">
        <v>363</v>
      </c>
      <c r="C306" t="s">
        <v>344</v>
      </c>
      <c r="D306">
        <v>75</v>
      </c>
      <c r="E306">
        <v>190</v>
      </c>
      <c r="F306">
        <v>24</v>
      </c>
      <c r="G306">
        <v>0</v>
      </c>
      <c r="H306">
        <v>543471</v>
      </c>
    </row>
    <row r="307" spans="1:8">
      <c r="A307" t="s">
        <v>766</v>
      </c>
      <c r="B307" t="s">
        <v>363</v>
      </c>
      <c r="C307" t="s">
        <v>341</v>
      </c>
      <c r="D307">
        <v>84</v>
      </c>
      <c r="E307">
        <v>255</v>
      </c>
      <c r="F307">
        <v>23</v>
      </c>
      <c r="G307">
        <v>3</v>
      </c>
      <c r="H307">
        <v>3140517</v>
      </c>
    </row>
    <row r="308" spans="1:8">
      <c r="A308" t="s">
        <v>769</v>
      </c>
      <c r="B308" t="s">
        <v>363</v>
      </c>
      <c r="C308" t="s">
        <v>349</v>
      </c>
      <c r="D308">
        <v>81</v>
      </c>
      <c r="E308">
        <v>225</v>
      </c>
      <c r="F308">
        <v>31</v>
      </c>
      <c r="G308">
        <v>7</v>
      </c>
      <c r="H308">
        <v>8950000</v>
      </c>
    </row>
    <row r="309" spans="1:8">
      <c r="A309" t="s">
        <v>805</v>
      </c>
      <c r="B309" t="s">
        <v>363</v>
      </c>
      <c r="C309" t="s">
        <v>361</v>
      </c>
      <c r="D309">
        <v>76</v>
      </c>
      <c r="E309">
        <v>210</v>
      </c>
      <c r="F309">
        <v>24</v>
      </c>
      <c r="G309">
        <v>3</v>
      </c>
      <c r="H309">
        <v>6552960</v>
      </c>
    </row>
    <row r="310" spans="1:8">
      <c r="A310" t="s">
        <v>345</v>
      </c>
      <c r="B310" t="s">
        <v>346</v>
      </c>
      <c r="C310" t="s">
        <v>347</v>
      </c>
      <c r="D310">
        <v>81</v>
      </c>
      <c r="E310">
        <v>220</v>
      </c>
      <c r="F310">
        <v>21</v>
      </c>
      <c r="G310">
        <v>2</v>
      </c>
      <c r="H310">
        <v>4351320</v>
      </c>
    </row>
    <row r="311" spans="1:8">
      <c r="A311" t="s">
        <v>399</v>
      </c>
      <c r="B311" t="s">
        <v>346</v>
      </c>
      <c r="C311" t="s">
        <v>341</v>
      </c>
      <c r="D311">
        <v>81</v>
      </c>
      <c r="E311">
        <v>255</v>
      </c>
      <c r="F311">
        <v>24</v>
      </c>
      <c r="G311">
        <v>5</v>
      </c>
      <c r="H311" s="68">
        <v>17000000</v>
      </c>
    </row>
    <row r="312" spans="1:8">
      <c r="A312" t="s">
        <v>430</v>
      </c>
      <c r="B312" t="s">
        <v>346</v>
      </c>
      <c r="C312" t="s">
        <v>344</v>
      </c>
      <c r="D312">
        <v>74</v>
      </c>
      <c r="E312">
        <v>175</v>
      </c>
      <c r="F312">
        <v>32</v>
      </c>
      <c r="G312">
        <v>9</v>
      </c>
      <c r="H312" s="68">
        <v>5000000</v>
      </c>
    </row>
    <row r="313" spans="1:8">
      <c r="A313" t="s">
        <v>451</v>
      </c>
      <c r="B313" t="s">
        <v>346</v>
      </c>
      <c r="C313" t="s">
        <v>344</v>
      </c>
      <c r="D313">
        <v>72</v>
      </c>
      <c r="E313">
        <v>183</v>
      </c>
      <c r="F313">
        <v>29</v>
      </c>
      <c r="G313">
        <v>8</v>
      </c>
      <c r="H313">
        <v>7250000</v>
      </c>
    </row>
    <row r="314" spans="1:8">
      <c r="A314" t="s">
        <v>456</v>
      </c>
      <c r="B314" t="s">
        <v>346</v>
      </c>
      <c r="C314" t="s">
        <v>347</v>
      </c>
      <c r="D314">
        <v>82</v>
      </c>
      <c r="E314">
        <v>228</v>
      </c>
      <c r="F314">
        <v>30</v>
      </c>
      <c r="G314">
        <v>2</v>
      </c>
      <c r="H314">
        <v>980431</v>
      </c>
    </row>
    <row r="315" spans="1:8">
      <c r="A315" t="s">
        <v>508</v>
      </c>
      <c r="B315" t="s">
        <v>346</v>
      </c>
      <c r="C315" t="s">
        <v>344</v>
      </c>
      <c r="D315">
        <v>76</v>
      </c>
      <c r="E315">
        <v>185</v>
      </c>
      <c r="F315">
        <v>22</v>
      </c>
      <c r="G315">
        <v>2</v>
      </c>
      <c r="H315">
        <v>2613600</v>
      </c>
    </row>
    <row r="316" spans="1:8">
      <c r="A316" t="s">
        <v>515</v>
      </c>
      <c r="B316" t="s">
        <v>346</v>
      </c>
      <c r="C316" t="s">
        <v>361</v>
      </c>
      <c r="D316">
        <v>79</v>
      </c>
      <c r="E316">
        <v>205</v>
      </c>
      <c r="F316">
        <v>24</v>
      </c>
      <c r="G316">
        <v>4</v>
      </c>
      <c r="H316" s="68">
        <v>17000000</v>
      </c>
    </row>
    <row r="317" spans="1:8">
      <c r="A317" t="s">
        <v>569</v>
      </c>
      <c r="B317" t="s">
        <v>346</v>
      </c>
      <c r="C317" t="s">
        <v>349</v>
      </c>
      <c r="D317">
        <v>81</v>
      </c>
      <c r="E317">
        <v>235</v>
      </c>
      <c r="F317">
        <v>30</v>
      </c>
      <c r="G317">
        <v>8</v>
      </c>
      <c r="H317" s="68">
        <v>15000000</v>
      </c>
    </row>
    <row r="318" spans="1:8">
      <c r="A318" t="s">
        <v>579</v>
      </c>
      <c r="B318" t="s">
        <v>346</v>
      </c>
      <c r="C318" t="s">
        <v>361</v>
      </c>
      <c r="D318">
        <v>76</v>
      </c>
      <c r="E318">
        <v>210</v>
      </c>
      <c r="F318">
        <v>29</v>
      </c>
      <c r="G318">
        <v>7</v>
      </c>
      <c r="H318">
        <v>6540000</v>
      </c>
    </row>
    <row r="319" spans="1:8">
      <c r="A319" t="s">
        <v>658</v>
      </c>
      <c r="B319" t="s">
        <v>346</v>
      </c>
      <c r="C319" t="s">
        <v>361</v>
      </c>
      <c r="D319">
        <v>77</v>
      </c>
      <c r="E319">
        <v>216</v>
      </c>
      <c r="F319">
        <v>22</v>
      </c>
      <c r="G319">
        <v>0</v>
      </c>
      <c r="H319">
        <v>31969</v>
      </c>
    </row>
    <row r="320" spans="1:8">
      <c r="A320" t="s">
        <v>661</v>
      </c>
      <c r="B320" t="s">
        <v>346</v>
      </c>
      <c r="C320" t="s">
        <v>347</v>
      </c>
      <c r="D320">
        <v>80</v>
      </c>
      <c r="E320">
        <v>215</v>
      </c>
      <c r="F320">
        <v>21</v>
      </c>
      <c r="G320">
        <v>1</v>
      </c>
      <c r="H320">
        <v>3909840</v>
      </c>
    </row>
    <row r="321" spans="1:8">
      <c r="A321" t="s">
        <v>697</v>
      </c>
      <c r="B321" t="s">
        <v>346</v>
      </c>
      <c r="C321" t="s">
        <v>341</v>
      </c>
      <c r="D321">
        <v>84</v>
      </c>
      <c r="E321">
        <v>260</v>
      </c>
      <c r="F321">
        <v>26</v>
      </c>
      <c r="G321">
        <v>5</v>
      </c>
      <c r="H321">
        <v>11750000</v>
      </c>
    </row>
    <row r="322" spans="1:8">
      <c r="A322" t="s">
        <v>708</v>
      </c>
      <c r="B322" t="s">
        <v>346</v>
      </c>
      <c r="C322" t="s">
        <v>361</v>
      </c>
      <c r="D322">
        <v>78</v>
      </c>
      <c r="E322">
        <v>210</v>
      </c>
      <c r="F322">
        <v>23</v>
      </c>
      <c r="G322">
        <v>0</v>
      </c>
      <c r="H322">
        <v>31969</v>
      </c>
    </row>
    <row r="323" spans="1:8">
      <c r="A323" t="s">
        <v>765</v>
      </c>
      <c r="B323" t="s">
        <v>346</v>
      </c>
      <c r="C323" t="s">
        <v>341</v>
      </c>
      <c r="D323">
        <v>84</v>
      </c>
      <c r="E323">
        <v>240</v>
      </c>
      <c r="F323">
        <v>20</v>
      </c>
      <c r="G323">
        <v>0</v>
      </c>
      <c r="H323">
        <v>950000</v>
      </c>
    </row>
    <row r="324" spans="1:8">
      <c r="A324" t="s">
        <v>771</v>
      </c>
      <c r="B324" t="s">
        <v>346</v>
      </c>
      <c r="C324" t="s">
        <v>347</v>
      </c>
      <c r="D324">
        <v>79</v>
      </c>
      <c r="E324">
        <v>206</v>
      </c>
      <c r="F324">
        <v>25</v>
      </c>
      <c r="G324">
        <v>4</v>
      </c>
      <c r="H324" s="68">
        <v>10000000</v>
      </c>
    </row>
    <row r="325" spans="1:8">
      <c r="A325" t="s">
        <v>366</v>
      </c>
      <c r="B325" t="s">
        <v>367</v>
      </c>
      <c r="C325" t="s">
        <v>349</v>
      </c>
      <c r="D325">
        <v>79</v>
      </c>
      <c r="E325">
        <v>238</v>
      </c>
      <c r="F325">
        <v>23</v>
      </c>
      <c r="G325">
        <v>0</v>
      </c>
      <c r="H325">
        <v>31969</v>
      </c>
    </row>
    <row r="326" spans="1:8">
      <c r="A326" t="s">
        <v>463</v>
      </c>
      <c r="B326" t="s">
        <v>367</v>
      </c>
      <c r="C326" t="s">
        <v>349</v>
      </c>
      <c r="D326">
        <v>82</v>
      </c>
      <c r="E326">
        <v>223</v>
      </c>
      <c r="F326">
        <v>22</v>
      </c>
      <c r="G326">
        <v>0</v>
      </c>
      <c r="H326">
        <v>2318280</v>
      </c>
    </row>
    <row r="327" spans="1:8">
      <c r="A327" t="s">
        <v>525</v>
      </c>
      <c r="B327" t="s">
        <v>367</v>
      </c>
      <c r="C327" t="s">
        <v>361</v>
      </c>
      <c r="D327">
        <v>77</v>
      </c>
      <c r="E327">
        <v>215</v>
      </c>
      <c r="F327">
        <v>29</v>
      </c>
      <c r="G327">
        <v>7</v>
      </c>
      <c r="H327" s="68">
        <v>9000000</v>
      </c>
    </row>
    <row r="328" spans="1:8">
      <c r="A328" t="s">
        <v>549</v>
      </c>
      <c r="B328" t="s">
        <v>367</v>
      </c>
      <c r="C328" t="s">
        <v>341</v>
      </c>
      <c r="D328">
        <v>83</v>
      </c>
      <c r="E328">
        <v>275</v>
      </c>
      <c r="F328">
        <v>21</v>
      </c>
      <c r="G328">
        <v>1</v>
      </c>
      <c r="H328">
        <v>4788840</v>
      </c>
    </row>
    <row r="329" spans="1:8">
      <c r="A329" t="s">
        <v>576</v>
      </c>
      <c r="B329" t="s">
        <v>367</v>
      </c>
      <c r="C329" t="s">
        <v>344</v>
      </c>
      <c r="D329">
        <v>75</v>
      </c>
      <c r="E329">
        <v>200</v>
      </c>
      <c r="F329">
        <v>28</v>
      </c>
      <c r="G329">
        <v>8</v>
      </c>
      <c r="H329">
        <v>9424084</v>
      </c>
    </row>
    <row r="330" spans="1:8">
      <c r="A330" t="s">
        <v>586</v>
      </c>
      <c r="B330" t="s">
        <v>367</v>
      </c>
      <c r="C330" t="s">
        <v>341</v>
      </c>
      <c r="D330">
        <v>84</v>
      </c>
      <c r="E330">
        <v>250</v>
      </c>
      <c r="F330">
        <v>22</v>
      </c>
      <c r="G330">
        <v>0</v>
      </c>
      <c r="H330">
        <v>4826160</v>
      </c>
    </row>
    <row r="331" spans="1:8">
      <c r="A331" t="s">
        <v>606</v>
      </c>
      <c r="B331" t="s">
        <v>367</v>
      </c>
      <c r="C331" t="s">
        <v>347</v>
      </c>
      <c r="D331">
        <v>78</v>
      </c>
      <c r="E331">
        <v>228</v>
      </c>
      <c r="F331">
        <v>23</v>
      </c>
      <c r="G331">
        <v>1</v>
      </c>
      <c r="H331">
        <v>1514160</v>
      </c>
    </row>
    <row r="332" spans="1:8">
      <c r="A332" t="s">
        <v>694</v>
      </c>
      <c r="B332" t="s">
        <v>367</v>
      </c>
      <c r="C332" t="s">
        <v>361</v>
      </c>
      <c r="D332">
        <v>78</v>
      </c>
      <c r="E332">
        <v>205</v>
      </c>
      <c r="F332">
        <v>23</v>
      </c>
      <c r="G332">
        <v>2</v>
      </c>
      <c r="H332">
        <v>2993040</v>
      </c>
    </row>
    <row r="333" spans="1:8">
      <c r="A333" t="s">
        <v>730</v>
      </c>
      <c r="B333" t="s">
        <v>367</v>
      </c>
      <c r="C333" t="s">
        <v>341</v>
      </c>
      <c r="D333">
        <v>82</v>
      </c>
      <c r="E333">
        <v>245</v>
      </c>
      <c r="F333">
        <v>23</v>
      </c>
      <c r="G333">
        <v>1</v>
      </c>
      <c r="H333">
        <v>1025831</v>
      </c>
    </row>
    <row r="334" spans="1:8">
      <c r="A334" t="s">
        <v>732</v>
      </c>
      <c r="B334" t="s">
        <v>367</v>
      </c>
      <c r="C334" t="s">
        <v>347</v>
      </c>
      <c r="D334">
        <v>81</v>
      </c>
      <c r="E334">
        <v>215</v>
      </c>
      <c r="F334">
        <v>26</v>
      </c>
      <c r="G334">
        <v>3</v>
      </c>
      <c r="H334">
        <v>1015696</v>
      </c>
    </row>
    <row r="335" spans="1:8">
      <c r="A335" t="s">
        <v>751</v>
      </c>
      <c r="B335" t="s">
        <v>367</v>
      </c>
      <c r="C335" t="s">
        <v>344</v>
      </c>
      <c r="D335">
        <v>75</v>
      </c>
      <c r="E335">
        <v>176</v>
      </c>
      <c r="F335">
        <v>30</v>
      </c>
      <c r="G335">
        <v>4</v>
      </c>
      <c r="H335" s="68">
        <v>8000000</v>
      </c>
    </row>
    <row r="336" spans="1:8">
      <c r="A336" t="s">
        <v>756</v>
      </c>
      <c r="B336" t="s">
        <v>367</v>
      </c>
      <c r="C336" t="s">
        <v>341</v>
      </c>
      <c r="D336">
        <v>81</v>
      </c>
      <c r="E336">
        <v>255</v>
      </c>
      <c r="F336">
        <v>24</v>
      </c>
      <c r="G336">
        <v>0</v>
      </c>
      <c r="H336">
        <v>89513</v>
      </c>
    </row>
    <row r="337" spans="1:8">
      <c r="A337" t="s">
        <v>767</v>
      </c>
      <c r="B337" t="s">
        <v>367</v>
      </c>
      <c r="C337" t="s">
        <v>344</v>
      </c>
      <c r="D337">
        <v>74</v>
      </c>
      <c r="E337">
        <v>200</v>
      </c>
      <c r="F337">
        <v>24</v>
      </c>
      <c r="G337">
        <v>1</v>
      </c>
      <c r="H337">
        <v>874636</v>
      </c>
    </row>
    <row r="338" spans="1:8">
      <c r="A338" t="s">
        <v>777</v>
      </c>
      <c r="B338" t="s">
        <v>367</v>
      </c>
      <c r="C338" t="s">
        <v>341</v>
      </c>
      <c r="D338">
        <v>83</v>
      </c>
      <c r="E338">
        <v>245</v>
      </c>
      <c r="F338">
        <v>32</v>
      </c>
      <c r="G338">
        <v>6</v>
      </c>
      <c r="H338">
        <v>8550000</v>
      </c>
    </row>
    <row r="339" spans="1:8">
      <c r="A339" t="s">
        <v>782</v>
      </c>
      <c r="B339" t="s">
        <v>367</v>
      </c>
      <c r="C339" t="s">
        <v>347</v>
      </c>
      <c r="D339">
        <v>78</v>
      </c>
      <c r="E339">
        <v>205</v>
      </c>
      <c r="F339">
        <v>21</v>
      </c>
      <c r="G339">
        <v>0</v>
      </c>
      <c r="H339">
        <v>1326960</v>
      </c>
    </row>
    <row r="340" spans="1:8">
      <c r="A340" t="s">
        <v>357</v>
      </c>
      <c r="B340" t="s">
        <v>358</v>
      </c>
      <c r="C340" t="s">
        <v>341</v>
      </c>
      <c r="D340">
        <v>80</v>
      </c>
      <c r="E340">
        <v>260</v>
      </c>
      <c r="F340">
        <v>24</v>
      </c>
      <c r="G340">
        <v>1</v>
      </c>
      <c r="H340">
        <v>874636</v>
      </c>
    </row>
    <row r="341" spans="1:8">
      <c r="A341" t="s">
        <v>364</v>
      </c>
      <c r="B341" t="s">
        <v>358</v>
      </c>
      <c r="C341" t="s">
        <v>341</v>
      </c>
      <c r="D341">
        <v>85</v>
      </c>
      <c r="E341">
        <v>260</v>
      </c>
      <c r="F341">
        <v>23</v>
      </c>
      <c r="G341">
        <v>3</v>
      </c>
      <c r="H341">
        <v>4823621</v>
      </c>
    </row>
    <row r="342" spans="1:8">
      <c r="A342" t="s">
        <v>416</v>
      </c>
      <c r="B342" t="s">
        <v>358</v>
      </c>
      <c r="C342" t="s">
        <v>361</v>
      </c>
      <c r="D342">
        <v>75</v>
      </c>
      <c r="E342">
        <v>189</v>
      </c>
      <c r="F342">
        <v>25</v>
      </c>
      <c r="G342">
        <v>5</v>
      </c>
      <c r="H342">
        <v>12606250</v>
      </c>
    </row>
    <row r="343" spans="1:8">
      <c r="A343" t="s">
        <v>485</v>
      </c>
      <c r="B343" t="s">
        <v>358</v>
      </c>
      <c r="C343" t="s">
        <v>347</v>
      </c>
      <c r="D343">
        <v>79</v>
      </c>
      <c r="E343">
        <v>190</v>
      </c>
      <c r="F343">
        <v>19</v>
      </c>
      <c r="G343">
        <v>0</v>
      </c>
      <c r="H343">
        <v>543471</v>
      </c>
    </row>
    <row r="344" spans="1:8">
      <c r="A344" t="s">
        <v>488</v>
      </c>
      <c r="B344" t="s">
        <v>358</v>
      </c>
      <c r="C344" t="s">
        <v>361</v>
      </c>
      <c r="D344">
        <v>78</v>
      </c>
      <c r="E344">
        <v>206</v>
      </c>
      <c r="F344">
        <v>20</v>
      </c>
      <c r="G344">
        <v>1</v>
      </c>
      <c r="H344">
        <v>2223600</v>
      </c>
    </row>
    <row r="345" spans="1:8">
      <c r="A345" t="s">
        <v>500</v>
      </c>
      <c r="B345" t="s">
        <v>358</v>
      </c>
      <c r="C345" t="s">
        <v>349</v>
      </c>
      <c r="D345">
        <v>85</v>
      </c>
      <c r="E345">
        <v>225</v>
      </c>
      <c r="F345">
        <v>19</v>
      </c>
      <c r="G345">
        <v>0</v>
      </c>
      <c r="H345">
        <v>4276320</v>
      </c>
    </row>
    <row r="346" spans="1:8">
      <c r="A346" t="s">
        <v>509</v>
      </c>
      <c r="B346" t="s">
        <v>358</v>
      </c>
      <c r="C346" t="s">
        <v>361</v>
      </c>
      <c r="D346">
        <v>78</v>
      </c>
      <c r="E346">
        <v>225</v>
      </c>
      <c r="F346">
        <v>29</v>
      </c>
      <c r="G346">
        <v>2</v>
      </c>
      <c r="H346">
        <v>23069</v>
      </c>
    </row>
    <row r="347" spans="1:8">
      <c r="A347" t="s">
        <v>512</v>
      </c>
      <c r="B347" t="s">
        <v>358</v>
      </c>
      <c r="C347" t="s">
        <v>344</v>
      </c>
      <c r="D347">
        <v>73</v>
      </c>
      <c r="E347">
        <v>190</v>
      </c>
      <c r="F347">
        <v>27</v>
      </c>
      <c r="G347">
        <v>6</v>
      </c>
      <c r="H347" s="68">
        <v>14000000</v>
      </c>
    </row>
    <row r="348" spans="1:8">
      <c r="A348" t="s">
        <v>562</v>
      </c>
      <c r="B348" t="s">
        <v>358</v>
      </c>
      <c r="C348" t="s">
        <v>349</v>
      </c>
      <c r="D348">
        <v>79</v>
      </c>
      <c r="E348">
        <v>225</v>
      </c>
      <c r="F348">
        <v>31</v>
      </c>
      <c r="G348">
        <v>9</v>
      </c>
      <c r="H348">
        <v>10470000</v>
      </c>
    </row>
    <row r="349" spans="1:8">
      <c r="A349" t="s">
        <v>643</v>
      </c>
      <c r="B349" t="s">
        <v>358</v>
      </c>
      <c r="C349" t="s">
        <v>361</v>
      </c>
      <c r="D349">
        <v>75</v>
      </c>
      <c r="E349">
        <v>194</v>
      </c>
      <c r="F349">
        <v>34</v>
      </c>
      <c r="G349">
        <v>13</v>
      </c>
      <c r="H349" s="68">
        <v>4000000</v>
      </c>
    </row>
    <row r="350" spans="1:8">
      <c r="A350" t="s">
        <v>663</v>
      </c>
      <c r="B350" t="s">
        <v>358</v>
      </c>
      <c r="C350" t="s">
        <v>349</v>
      </c>
      <c r="D350">
        <v>82</v>
      </c>
      <c r="E350">
        <v>233</v>
      </c>
      <c r="F350">
        <v>19</v>
      </c>
      <c r="G350">
        <v>0</v>
      </c>
      <c r="H350">
        <v>2941440</v>
      </c>
    </row>
    <row r="351" spans="1:8">
      <c r="A351" t="s">
        <v>738</v>
      </c>
      <c r="B351" t="s">
        <v>358</v>
      </c>
      <c r="C351" t="s">
        <v>344</v>
      </c>
      <c r="D351">
        <v>74</v>
      </c>
      <c r="E351">
        <v>190</v>
      </c>
      <c r="F351">
        <v>33</v>
      </c>
      <c r="G351">
        <v>11</v>
      </c>
      <c r="H351">
        <v>282595</v>
      </c>
    </row>
    <row r="352" spans="1:8">
      <c r="A352" t="s">
        <v>768</v>
      </c>
      <c r="B352" t="s">
        <v>358</v>
      </c>
      <c r="C352" t="s">
        <v>347</v>
      </c>
      <c r="D352">
        <v>80</v>
      </c>
      <c r="E352">
        <v>230</v>
      </c>
      <c r="F352">
        <v>23</v>
      </c>
      <c r="G352">
        <v>2</v>
      </c>
      <c r="H352">
        <v>2128920</v>
      </c>
    </row>
    <row r="353" spans="1:8">
      <c r="A353" t="s">
        <v>799</v>
      </c>
      <c r="B353" t="s">
        <v>358</v>
      </c>
      <c r="C353" t="s">
        <v>344</v>
      </c>
      <c r="D353">
        <v>70</v>
      </c>
      <c r="E353">
        <v>150</v>
      </c>
      <c r="F353">
        <v>21</v>
      </c>
      <c r="G353">
        <v>0</v>
      </c>
      <c r="H353">
        <v>918369</v>
      </c>
    </row>
    <row r="354" spans="1:8">
      <c r="A354" t="s">
        <v>802</v>
      </c>
      <c r="B354" t="s">
        <v>358</v>
      </c>
      <c r="C354" t="s">
        <v>341</v>
      </c>
      <c r="D354">
        <v>85</v>
      </c>
      <c r="E354">
        <v>240</v>
      </c>
      <c r="F354">
        <v>34</v>
      </c>
      <c r="G354">
        <v>15</v>
      </c>
      <c r="H354">
        <v>12415000</v>
      </c>
    </row>
    <row r="355" spans="1:8">
      <c r="A355" t="s">
        <v>353</v>
      </c>
      <c r="B355" t="s">
        <v>354</v>
      </c>
      <c r="C355" t="s">
        <v>347</v>
      </c>
      <c r="D355">
        <v>81</v>
      </c>
      <c r="E355">
        <v>220</v>
      </c>
      <c r="F355">
        <v>26</v>
      </c>
      <c r="G355">
        <v>6</v>
      </c>
      <c r="H355">
        <v>7680965</v>
      </c>
    </row>
    <row r="356" spans="1:8">
      <c r="A356" t="s">
        <v>370</v>
      </c>
      <c r="B356" t="s">
        <v>354</v>
      </c>
      <c r="C356" t="s">
        <v>361</v>
      </c>
      <c r="D356">
        <v>78</v>
      </c>
      <c r="E356">
        <v>210</v>
      </c>
      <c r="F356">
        <v>24</v>
      </c>
      <c r="G356">
        <v>3</v>
      </c>
      <c r="H356">
        <v>18500000</v>
      </c>
    </row>
    <row r="357" spans="1:8">
      <c r="A357" t="s">
        <v>428</v>
      </c>
      <c r="B357" t="s">
        <v>354</v>
      </c>
      <c r="C357" t="s">
        <v>361</v>
      </c>
      <c r="D357">
        <v>76</v>
      </c>
      <c r="E357">
        <v>200</v>
      </c>
      <c r="F357">
        <v>25</v>
      </c>
      <c r="G357">
        <v>3</v>
      </c>
      <c r="H357">
        <v>3219579</v>
      </c>
    </row>
    <row r="358" spans="1:8">
      <c r="A358" t="s">
        <v>455</v>
      </c>
      <c r="B358" t="s">
        <v>354</v>
      </c>
      <c r="C358" t="s">
        <v>344</v>
      </c>
      <c r="D358">
        <v>75</v>
      </c>
      <c r="E358">
        <v>195</v>
      </c>
      <c r="F358">
        <v>26</v>
      </c>
      <c r="G358">
        <v>4</v>
      </c>
      <c r="H358">
        <v>24328425</v>
      </c>
    </row>
    <row r="359" spans="1:8">
      <c r="A359" t="s">
        <v>506</v>
      </c>
      <c r="B359" t="s">
        <v>354</v>
      </c>
      <c r="C359" t="s">
        <v>349</v>
      </c>
      <c r="D359">
        <v>82</v>
      </c>
      <c r="E359">
        <v>240</v>
      </c>
      <c r="F359">
        <v>27</v>
      </c>
      <c r="G359">
        <v>6</v>
      </c>
      <c r="H359">
        <v>6666667</v>
      </c>
    </row>
    <row r="360" spans="1:8">
      <c r="A360" t="s">
        <v>516</v>
      </c>
      <c r="B360" t="s">
        <v>354</v>
      </c>
      <c r="C360" t="s">
        <v>347</v>
      </c>
      <c r="D360">
        <v>79</v>
      </c>
      <c r="E360">
        <v>220</v>
      </c>
      <c r="F360">
        <v>28</v>
      </c>
      <c r="G360">
        <v>6</v>
      </c>
      <c r="H360">
        <v>16393443</v>
      </c>
    </row>
    <row r="361" spans="1:8">
      <c r="A361" t="s">
        <v>550</v>
      </c>
      <c r="B361" t="s">
        <v>354</v>
      </c>
      <c r="C361" t="s">
        <v>347</v>
      </c>
      <c r="D361">
        <v>81</v>
      </c>
      <c r="E361">
        <v>210</v>
      </c>
      <c r="F361">
        <v>22</v>
      </c>
      <c r="G361">
        <v>0</v>
      </c>
      <c r="H361" s="68">
        <v>600000</v>
      </c>
    </row>
    <row r="362" spans="1:8">
      <c r="A362" t="s">
        <v>610</v>
      </c>
      <c r="B362" t="s">
        <v>354</v>
      </c>
      <c r="C362" t="s">
        <v>341</v>
      </c>
      <c r="D362">
        <v>84</v>
      </c>
      <c r="E362">
        <v>280</v>
      </c>
      <c r="F362">
        <v>22</v>
      </c>
      <c r="G362">
        <v>2</v>
      </c>
      <c r="H362">
        <v>1921320</v>
      </c>
    </row>
    <row r="363" spans="1:8">
      <c r="A363" t="s">
        <v>670</v>
      </c>
      <c r="B363" t="s">
        <v>354</v>
      </c>
      <c r="C363" t="s">
        <v>347</v>
      </c>
      <c r="D363">
        <v>81</v>
      </c>
      <c r="E363">
        <v>215</v>
      </c>
      <c r="F363">
        <v>23</v>
      </c>
      <c r="G363">
        <v>4</v>
      </c>
      <c r="H363">
        <v>8988764</v>
      </c>
    </row>
    <row r="364" spans="1:8">
      <c r="A364" t="s">
        <v>673</v>
      </c>
      <c r="B364" t="s">
        <v>354</v>
      </c>
      <c r="C364" t="s">
        <v>349</v>
      </c>
      <c r="D364">
        <v>85</v>
      </c>
      <c r="E364">
        <v>245</v>
      </c>
      <c r="F364">
        <v>24</v>
      </c>
      <c r="G364">
        <v>4</v>
      </c>
      <c r="H364">
        <v>9213484</v>
      </c>
    </row>
    <row r="365" spans="1:8">
      <c r="A365" t="s">
        <v>698</v>
      </c>
      <c r="B365" t="s">
        <v>354</v>
      </c>
      <c r="C365" t="s">
        <v>349</v>
      </c>
      <c r="D365">
        <v>82</v>
      </c>
      <c r="E365">
        <v>240</v>
      </c>
      <c r="F365">
        <v>21</v>
      </c>
      <c r="G365">
        <v>2</v>
      </c>
      <c r="H365">
        <v>2751360</v>
      </c>
    </row>
    <row r="366" spans="1:8">
      <c r="A366" t="s">
        <v>707</v>
      </c>
      <c r="B366" t="s">
        <v>354</v>
      </c>
      <c r="C366" t="s">
        <v>361</v>
      </c>
      <c r="D366">
        <v>77</v>
      </c>
      <c r="E366">
        <v>206</v>
      </c>
      <c r="F366">
        <v>24</v>
      </c>
      <c r="G366">
        <v>1</v>
      </c>
      <c r="H366">
        <v>874636</v>
      </c>
    </row>
    <row r="367" spans="1:8">
      <c r="A367" t="s">
        <v>754</v>
      </c>
      <c r="B367" t="s">
        <v>354</v>
      </c>
      <c r="C367" t="s">
        <v>344</v>
      </c>
      <c r="D367">
        <v>73</v>
      </c>
      <c r="E367">
        <v>175</v>
      </c>
      <c r="F367">
        <v>25</v>
      </c>
      <c r="G367">
        <v>2</v>
      </c>
      <c r="H367">
        <v>1350120</v>
      </c>
    </row>
    <row r="368" spans="1:8">
      <c r="A368" t="s">
        <v>780</v>
      </c>
      <c r="B368" t="s">
        <v>354</v>
      </c>
      <c r="C368" t="s">
        <v>361</v>
      </c>
      <c r="D368">
        <v>78</v>
      </c>
      <c r="E368">
        <v>195</v>
      </c>
      <c r="F368">
        <v>22</v>
      </c>
      <c r="G368">
        <v>0</v>
      </c>
      <c r="H368">
        <v>543471</v>
      </c>
    </row>
    <row r="369" spans="1:8">
      <c r="A369" t="s">
        <v>385</v>
      </c>
      <c r="B369" t="s">
        <v>386</v>
      </c>
      <c r="C369" t="s">
        <v>349</v>
      </c>
      <c r="D369">
        <v>80</v>
      </c>
      <c r="E369">
        <v>240</v>
      </c>
      <c r="F369">
        <v>31</v>
      </c>
      <c r="G369">
        <v>8</v>
      </c>
      <c r="H369" s="68">
        <v>8000000</v>
      </c>
    </row>
    <row r="370" spans="1:8">
      <c r="A370" t="s">
        <v>390</v>
      </c>
      <c r="B370" t="s">
        <v>386</v>
      </c>
      <c r="C370" t="s">
        <v>361</v>
      </c>
      <c r="D370">
        <v>77</v>
      </c>
      <c r="E370">
        <v>210</v>
      </c>
      <c r="F370">
        <v>31</v>
      </c>
      <c r="G370">
        <v>9</v>
      </c>
      <c r="H370">
        <v>12500000</v>
      </c>
    </row>
    <row r="371" spans="1:8">
      <c r="A371" t="s">
        <v>397</v>
      </c>
      <c r="B371" t="s">
        <v>386</v>
      </c>
      <c r="C371" t="s">
        <v>361</v>
      </c>
      <c r="D371">
        <v>77</v>
      </c>
      <c r="E371">
        <v>195</v>
      </c>
      <c r="F371">
        <v>23</v>
      </c>
      <c r="G371">
        <v>3</v>
      </c>
      <c r="H371">
        <v>4008882</v>
      </c>
    </row>
    <row r="372" spans="1:8">
      <c r="A372" t="s">
        <v>427</v>
      </c>
      <c r="B372" t="s">
        <v>386</v>
      </c>
      <c r="C372" t="s">
        <v>361</v>
      </c>
      <c r="D372">
        <v>76</v>
      </c>
      <c r="E372">
        <v>214</v>
      </c>
      <c r="F372">
        <v>23</v>
      </c>
      <c r="G372">
        <v>0</v>
      </c>
      <c r="H372">
        <v>3517200</v>
      </c>
    </row>
    <row r="373" spans="1:8">
      <c r="A373" t="s">
        <v>465</v>
      </c>
      <c r="B373" t="s">
        <v>386</v>
      </c>
      <c r="C373" t="s">
        <v>344</v>
      </c>
      <c r="D373">
        <v>72</v>
      </c>
      <c r="E373">
        <v>175</v>
      </c>
      <c r="F373">
        <v>29</v>
      </c>
      <c r="G373">
        <v>7</v>
      </c>
      <c r="H373">
        <v>5229454</v>
      </c>
    </row>
    <row r="374" spans="1:8">
      <c r="A374" t="s">
        <v>519</v>
      </c>
      <c r="B374" t="s">
        <v>386</v>
      </c>
      <c r="C374" t="s">
        <v>361</v>
      </c>
      <c r="D374">
        <v>78</v>
      </c>
      <c r="E374">
        <v>195</v>
      </c>
      <c r="F374">
        <v>30</v>
      </c>
      <c r="G374">
        <v>6</v>
      </c>
      <c r="H374" s="68">
        <v>8000000</v>
      </c>
    </row>
    <row r="375" spans="1:8">
      <c r="A375" t="s">
        <v>523</v>
      </c>
      <c r="B375" t="s">
        <v>386</v>
      </c>
      <c r="C375" t="s">
        <v>341</v>
      </c>
      <c r="D375">
        <v>85</v>
      </c>
      <c r="E375">
        <v>240</v>
      </c>
      <c r="F375">
        <v>19</v>
      </c>
      <c r="G375">
        <v>0</v>
      </c>
      <c r="H375">
        <v>2202240</v>
      </c>
    </row>
    <row r="376" spans="1:8">
      <c r="A376" t="s">
        <v>626</v>
      </c>
      <c r="B376" t="s">
        <v>386</v>
      </c>
      <c r="C376" t="s">
        <v>341</v>
      </c>
      <c r="D376">
        <v>84</v>
      </c>
      <c r="E376">
        <v>265</v>
      </c>
      <c r="F376">
        <v>27</v>
      </c>
      <c r="G376">
        <v>8</v>
      </c>
      <c r="H376">
        <v>8046500</v>
      </c>
    </row>
    <row r="377" spans="1:8">
      <c r="A377" t="s">
        <v>640</v>
      </c>
      <c r="B377" t="s">
        <v>386</v>
      </c>
      <c r="C377" t="s">
        <v>344</v>
      </c>
      <c r="D377">
        <v>74</v>
      </c>
      <c r="E377">
        <v>200</v>
      </c>
      <c r="F377">
        <v>25</v>
      </c>
      <c r="G377">
        <v>2</v>
      </c>
      <c r="H377">
        <v>5200000</v>
      </c>
    </row>
    <row r="378" spans="1:8">
      <c r="A378" t="s">
        <v>650</v>
      </c>
      <c r="B378" t="s">
        <v>386</v>
      </c>
      <c r="C378" t="s">
        <v>361</v>
      </c>
      <c r="D378">
        <v>78</v>
      </c>
      <c r="E378">
        <v>205</v>
      </c>
      <c r="F378">
        <v>21</v>
      </c>
      <c r="G378">
        <v>0</v>
      </c>
      <c r="H378">
        <v>1439880</v>
      </c>
    </row>
    <row r="379" spans="1:8">
      <c r="A379" t="s">
        <v>740</v>
      </c>
      <c r="B379" t="s">
        <v>386</v>
      </c>
      <c r="C379" t="s">
        <v>347</v>
      </c>
      <c r="D379">
        <v>80</v>
      </c>
      <c r="E379">
        <v>230</v>
      </c>
      <c r="F379">
        <v>30</v>
      </c>
      <c r="G379">
        <v>10</v>
      </c>
      <c r="H379">
        <v>13333333</v>
      </c>
    </row>
    <row r="380" spans="1:8">
      <c r="A380" t="s">
        <v>759</v>
      </c>
      <c r="B380" t="s">
        <v>386</v>
      </c>
      <c r="C380" t="s">
        <v>349</v>
      </c>
      <c r="D380">
        <v>83</v>
      </c>
      <c r="E380">
        <v>225</v>
      </c>
      <c r="F380">
        <v>20</v>
      </c>
      <c r="G380">
        <v>0</v>
      </c>
      <c r="H380">
        <v>1188840</v>
      </c>
    </row>
    <row r="381" spans="1:8">
      <c r="A381" t="s">
        <v>796</v>
      </c>
      <c r="B381" t="s">
        <v>386</v>
      </c>
      <c r="C381" t="s">
        <v>344</v>
      </c>
      <c r="D381">
        <v>71</v>
      </c>
      <c r="E381">
        <v>195</v>
      </c>
      <c r="F381">
        <v>29</v>
      </c>
      <c r="G381">
        <v>7</v>
      </c>
      <c r="H381">
        <v>1315448</v>
      </c>
    </row>
    <row r="382" spans="1:8">
      <c r="A382" t="s">
        <v>801</v>
      </c>
      <c r="B382" t="s">
        <v>386</v>
      </c>
      <c r="C382" t="s">
        <v>347</v>
      </c>
      <c r="D382">
        <v>78</v>
      </c>
      <c r="E382">
        <v>220</v>
      </c>
      <c r="F382">
        <v>27</v>
      </c>
      <c r="G382">
        <v>7</v>
      </c>
      <c r="H382">
        <v>10661286</v>
      </c>
    </row>
    <row r="383" spans="1:8">
      <c r="A383" t="s">
        <v>813</v>
      </c>
      <c r="B383" t="s">
        <v>386</v>
      </c>
      <c r="C383" t="s">
        <v>341</v>
      </c>
      <c r="D383">
        <v>84</v>
      </c>
      <c r="E383">
        <v>240</v>
      </c>
      <c r="F383">
        <v>23</v>
      </c>
      <c r="G383">
        <v>1</v>
      </c>
      <c r="H383">
        <v>3551160</v>
      </c>
    </row>
    <row r="384" spans="1:8">
      <c r="A384" t="s">
        <v>425</v>
      </c>
      <c r="B384" t="s">
        <v>426</v>
      </c>
      <c r="C384" t="s">
        <v>361</v>
      </c>
      <c r="D384">
        <v>75</v>
      </c>
      <c r="E384">
        <v>190</v>
      </c>
      <c r="F384">
        <v>23</v>
      </c>
      <c r="G384">
        <v>0</v>
      </c>
      <c r="H384">
        <v>543471</v>
      </c>
    </row>
    <row r="385" spans="1:8">
      <c r="A385" t="s">
        <v>460</v>
      </c>
      <c r="B385" t="s">
        <v>426</v>
      </c>
      <c r="C385" t="s">
        <v>361</v>
      </c>
      <c r="D385">
        <v>78</v>
      </c>
      <c r="E385">
        <v>215</v>
      </c>
      <c r="F385">
        <v>29</v>
      </c>
      <c r="G385">
        <v>7</v>
      </c>
      <c r="H385" s="68">
        <v>10000000</v>
      </c>
    </row>
    <row r="386" spans="1:8">
      <c r="A386" t="s">
        <v>467</v>
      </c>
      <c r="B386" t="s">
        <v>426</v>
      </c>
      <c r="C386" t="s">
        <v>349</v>
      </c>
      <c r="D386">
        <v>81</v>
      </c>
      <c r="E386">
        <v>245</v>
      </c>
      <c r="F386">
        <v>33</v>
      </c>
      <c r="G386">
        <v>11</v>
      </c>
      <c r="H386">
        <v>1551659</v>
      </c>
    </row>
    <row r="387" spans="1:8">
      <c r="A387" t="s">
        <v>470</v>
      </c>
      <c r="B387" t="s">
        <v>426</v>
      </c>
      <c r="C387" t="s">
        <v>349</v>
      </c>
      <c r="D387">
        <v>82</v>
      </c>
      <c r="E387">
        <v>210</v>
      </c>
      <c r="F387">
        <v>24</v>
      </c>
      <c r="G387">
        <v>0</v>
      </c>
      <c r="H387">
        <v>543471</v>
      </c>
    </row>
    <row r="388" spans="1:8">
      <c r="A388" t="s">
        <v>475</v>
      </c>
      <c r="B388" t="s">
        <v>426</v>
      </c>
      <c r="C388" t="s">
        <v>344</v>
      </c>
      <c r="D388">
        <v>77</v>
      </c>
      <c r="E388">
        <v>170</v>
      </c>
      <c r="F388">
        <v>20</v>
      </c>
      <c r="G388">
        <v>0</v>
      </c>
      <c r="H388">
        <v>1180080</v>
      </c>
    </row>
    <row r="389" spans="1:8">
      <c r="A389" t="s">
        <v>490</v>
      </c>
      <c r="B389" t="s">
        <v>426</v>
      </c>
      <c r="C389" t="s">
        <v>341</v>
      </c>
      <c r="D389">
        <v>84</v>
      </c>
      <c r="E389">
        <v>245</v>
      </c>
      <c r="F389">
        <v>27</v>
      </c>
      <c r="G389">
        <v>3</v>
      </c>
      <c r="H389">
        <v>2898000</v>
      </c>
    </row>
    <row r="390" spans="1:8">
      <c r="A390" t="s">
        <v>584</v>
      </c>
      <c r="B390" t="s">
        <v>426</v>
      </c>
      <c r="C390" t="s">
        <v>341</v>
      </c>
      <c r="D390">
        <v>81</v>
      </c>
      <c r="E390">
        <v>245</v>
      </c>
      <c r="F390">
        <v>34</v>
      </c>
      <c r="G390">
        <v>9</v>
      </c>
      <c r="H390">
        <v>165952</v>
      </c>
    </row>
    <row r="391" spans="1:8">
      <c r="A391" t="s">
        <v>594</v>
      </c>
      <c r="B391" t="s">
        <v>426</v>
      </c>
      <c r="C391" t="s">
        <v>361</v>
      </c>
      <c r="D391">
        <v>78</v>
      </c>
      <c r="E391">
        <v>195</v>
      </c>
      <c r="F391">
        <v>27</v>
      </c>
      <c r="G391">
        <v>1</v>
      </c>
      <c r="H391">
        <v>874636</v>
      </c>
    </row>
    <row r="392" spans="1:8">
      <c r="A392" t="s">
        <v>613</v>
      </c>
      <c r="B392" t="s">
        <v>426</v>
      </c>
      <c r="C392" t="s">
        <v>347</v>
      </c>
      <c r="D392">
        <v>79</v>
      </c>
      <c r="E392">
        <v>230</v>
      </c>
      <c r="F392">
        <v>25</v>
      </c>
      <c r="G392">
        <v>5</v>
      </c>
      <c r="H392">
        <v>17638063</v>
      </c>
    </row>
    <row r="393" spans="1:8">
      <c r="A393" t="s">
        <v>630</v>
      </c>
      <c r="B393" t="s">
        <v>426</v>
      </c>
      <c r="C393" t="s">
        <v>361</v>
      </c>
      <c r="D393">
        <v>81</v>
      </c>
      <c r="E393">
        <v>230</v>
      </c>
      <c r="F393">
        <v>23</v>
      </c>
      <c r="G393">
        <v>2</v>
      </c>
      <c r="H393">
        <v>1192080</v>
      </c>
    </row>
    <row r="394" spans="1:8">
      <c r="A394" t="s">
        <v>637</v>
      </c>
      <c r="B394" t="s">
        <v>426</v>
      </c>
      <c r="C394" t="s">
        <v>349</v>
      </c>
      <c r="D394">
        <v>83</v>
      </c>
      <c r="E394">
        <v>260</v>
      </c>
      <c r="F394">
        <v>31</v>
      </c>
      <c r="G394">
        <v>10</v>
      </c>
      <c r="H394">
        <v>20575005</v>
      </c>
    </row>
    <row r="395" spans="1:8">
      <c r="A395" t="s">
        <v>654</v>
      </c>
      <c r="B395" t="s">
        <v>426</v>
      </c>
      <c r="C395" t="s">
        <v>361</v>
      </c>
      <c r="D395">
        <v>78</v>
      </c>
      <c r="E395">
        <v>205</v>
      </c>
      <c r="F395">
        <v>39</v>
      </c>
      <c r="G395">
        <v>14</v>
      </c>
      <c r="H395" s="68">
        <v>14000000</v>
      </c>
    </row>
    <row r="396" spans="1:8">
      <c r="A396" t="s">
        <v>712</v>
      </c>
      <c r="B396" t="s">
        <v>426</v>
      </c>
      <c r="C396" t="s">
        <v>344</v>
      </c>
      <c r="D396">
        <v>72</v>
      </c>
      <c r="E396">
        <v>185</v>
      </c>
      <c r="F396">
        <v>28</v>
      </c>
      <c r="G396">
        <v>7</v>
      </c>
      <c r="H396">
        <v>3578948</v>
      </c>
    </row>
    <row r="397" spans="1:8">
      <c r="A397" t="s">
        <v>713</v>
      </c>
      <c r="B397" t="s">
        <v>426</v>
      </c>
      <c r="C397" t="s">
        <v>341</v>
      </c>
      <c r="D397">
        <v>84</v>
      </c>
      <c r="E397">
        <v>250</v>
      </c>
      <c r="F397">
        <v>36</v>
      </c>
      <c r="G397">
        <v>15</v>
      </c>
      <c r="H397">
        <v>15500000</v>
      </c>
    </row>
    <row r="398" spans="1:8">
      <c r="A398" t="s">
        <v>786</v>
      </c>
      <c r="B398" t="s">
        <v>426</v>
      </c>
      <c r="C398" t="s">
        <v>344</v>
      </c>
      <c r="D398">
        <v>74</v>
      </c>
      <c r="E398">
        <v>185</v>
      </c>
      <c r="F398">
        <v>34</v>
      </c>
      <c r="G398">
        <v>15</v>
      </c>
      <c r="H398">
        <v>14445313</v>
      </c>
    </row>
    <row r="399" spans="1:8">
      <c r="A399" t="s">
        <v>423</v>
      </c>
      <c r="B399" t="s">
        <v>424</v>
      </c>
      <c r="C399" t="s">
        <v>347</v>
      </c>
      <c r="D399">
        <v>81</v>
      </c>
      <c r="E399">
        <v>218</v>
      </c>
      <c r="F399">
        <v>21</v>
      </c>
      <c r="G399">
        <v>2</v>
      </c>
      <c r="H399">
        <v>1589640</v>
      </c>
    </row>
    <row r="400" spans="1:8">
      <c r="A400" t="s">
        <v>448</v>
      </c>
      <c r="B400" t="s">
        <v>424</v>
      </c>
      <c r="C400" t="s">
        <v>361</v>
      </c>
      <c r="D400">
        <v>75</v>
      </c>
      <c r="E400">
        <v>193</v>
      </c>
      <c r="F400">
        <v>25</v>
      </c>
      <c r="G400">
        <v>5</v>
      </c>
      <c r="H400">
        <v>7330000</v>
      </c>
    </row>
    <row r="401" spans="1:8">
      <c r="A401" t="s">
        <v>476</v>
      </c>
      <c r="B401" t="s">
        <v>424</v>
      </c>
      <c r="C401" t="s">
        <v>344</v>
      </c>
      <c r="D401">
        <v>77</v>
      </c>
      <c r="E401">
        <v>183</v>
      </c>
      <c r="F401">
        <v>24</v>
      </c>
      <c r="G401">
        <v>1</v>
      </c>
      <c r="H401">
        <v>1577280</v>
      </c>
    </row>
    <row r="402" spans="1:8">
      <c r="A402" t="s">
        <v>477</v>
      </c>
      <c r="B402" t="s">
        <v>424</v>
      </c>
      <c r="C402" t="s">
        <v>361</v>
      </c>
      <c r="D402">
        <v>79</v>
      </c>
      <c r="E402">
        <v>221</v>
      </c>
      <c r="F402">
        <v>27</v>
      </c>
      <c r="G402">
        <v>7</v>
      </c>
      <c r="H402">
        <v>26540100</v>
      </c>
    </row>
    <row r="403" spans="1:8">
      <c r="A403" t="s">
        <v>479</v>
      </c>
      <c r="B403" t="s">
        <v>424</v>
      </c>
      <c r="C403" t="s">
        <v>347</v>
      </c>
      <c r="D403">
        <v>80</v>
      </c>
      <c r="E403">
        <v>215</v>
      </c>
      <c r="F403">
        <v>30</v>
      </c>
      <c r="G403">
        <v>7</v>
      </c>
      <c r="H403">
        <v>14200000</v>
      </c>
    </row>
    <row r="404" spans="1:8">
      <c r="A404" t="s">
        <v>518</v>
      </c>
      <c r="B404" t="s">
        <v>424</v>
      </c>
      <c r="C404" t="s">
        <v>344</v>
      </c>
      <c r="D404">
        <v>72</v>
      </c>
      <c r="E404">
        <v>195</v>
      </c>
      <c r="F404">
        <v>22</v>
      </c>
      <c r="G404">
        <v>0</v>
      </c>
      <c r="H404">
        <v>543471</v>
      </c>
    </row>
    <row r="405" spans="1:8">
      <c r="A405" t="s">
        <v>551</v>
      </c>
      <c r="B405" t="s">
        <v>424</v>
      </c>
      <c r="C405" t="s">
        <v>341</v>
      </c>
      <c r="D405">
        <v>84</v>
      </c>
      <c r="E405">
        <v>248</v>
      </c>
      <c r="F405">
        <v>21</v>
      </c>
      <c r="G405">
        <v>0</v>
      </c>
      <c r="H405">
        <v>2703960</v>
      </c>
    </row>
    <row r="406" spans="1:8">
      <c r="A406" t="s">
        <v>593</v>
      </c>
      <c r="B406" t="s">
        <v>424</v>
      </c>
      <c r="C406" t="s">
        <v>341</v>
      </c>
      <c r="D406">
        <v>84</v>
      </c>
      <c r="E406">
        <v>265</v>
      </c>
      <c r="F406">
        <v>24</v>
      </c>
      <c r="G406">
        <v>4</v>
      </c>
      <c r="H406">
        <v>14382022</v>
      </c>
    </row>
    <row r="407" spans="1:8">
      <c r="A407" t="s">
        <v>632</v>
      </c>
      <c r="B407" t="s">
        <v>424</v>
      </c>
      <c r="C407" t="s">
        <v>344</v>
      </c>
      <c r="D407">
        <v>72</v>
      </c>
      <c r="E407">
        <v>205</v>
      </c>
      <c r="F407">
        <v>30</v>
      </c>
      <c r="G407">
        <v>10</v>
      </c>
      <c r="H407" s="68">
        <v>12000000</v>
      </c>
    </row>
    <row r="408" spans="1:8">
      <c r="A408" t="s">
        <v>647</v>
      </c>
      <c r="B408" t="s">
        <v>424</v>
      </c>
      <c r="C408" t="s">
        <v>341</v>
      </c>
      <c r="D408">
        <v>84</v>
      </c>
      <c r="E408">
        <v>241</v>
      </c>
      <c r="F408">
        <v>24</v>
      </c>
      <c r="G408">
        <v>2</v>
      </c>
      <c r="H408">
        <v>1921320</v>
      </c>
    </row>
    <row r="409" spans="1:8">
      <c r="A409" t="s">
        <v>699</v>
      </c>
      <c r="B409" t="s">
        <v>424</v>
      </c>
      <c r="C409" t="s">
        <v>361</v>
      </c>
      <c r="D409">
        <v>76</v>
      </c>
      <c r="E409">
        <v>215</v>
      </c>
      <c r="F409">
        <v>23</v>
      </c>
      <c r="G409">
        <v>1</v>
      </c>
      <c r="H409">
        <v>874636</v>
      </c>
    </row>
    <row r="410" spans="1:8">
      <c r="A410" t="s">
        <v>705</v>
      </c>
      <c r="B410" t="s">
        <v>424</v>
      </c>
      <c r="C410" t="s">
        <v>347</v>
      </c>
      <c r="D410">
        <v>78</v>
      </c>
      <c r="E410">
        <v>245</v>
      </c>
      <c r="F410">
        <v>31</v>
      </c>
      <c r="G410">
        <v>5</v>
      </c>
      <c r="H410">
        <v>5300000</v>
      </c>
    </row>
    <row r="411" spans="1:8">
      <c r="A411" t="s">
        <v>706</v>
      </c>
      <c r="B411" t="s">
        <v>424</v>
      </c>
      <c r="C411" t="s">
        <v>349</v>
      </c>
      <c r="D411">
        <v>81</v>
      </c>
      <c r="E411">
        <v>230</v>
      </c>
      <c r="F411">
        <v>22</v>
      </c>
      <c r="G411">
        <v>0</v>
      </c>
      <c r="H411">
        <v>1196040</v>
      </c>
    </row>
    <row r="412" spans="1:8">
      <c r="A412" t="s">
        <v>711</v>
      </c>
      <c r="B412" t="s">
        <v>424</v>
      </c>
      <c r="C412" t="s">
        <v>349</v>
      </c>
      <c r="D412">
        <v>81</v>
      </c>
      <c r="E412">
        <v>230</v>
      </c>
      <c r="F412">
        <v>27</v>
      </c>
      <c r="G412">
        <v>6</v>
      </c>
      <c r="H412">
        <v>6050000</v>
      </c>
    </row>
    <row r="413" spans="1:8">
      <c r="A413" t="s">
        <v>750</v>
      </c>
      <c r="B413" t="s">
        <v>424</v>
      </c>
      <c r="C413" t="s">
        <v>349</v>
      </c>
      <c r="D413">
        <v>82</v>
      </c>
      <c r="E413">
        <v>235</v>
      </c>
      <c r="F413">
        <v>27</v>
      </c>
      <c r="G413">
        <v>7</v>
      </c>
      <c r="H413">
        <v>12250000</v>
      </c>
    </row>
    <row r="414" spans="1:8">
      <c r="A414" t="s">
        <v>359</v>
      </c>
      <c r="B414" t="s">
        <v>360</v>
      </c>
      <c r="C414" t="s">
        <v>361</v>
      </c>
      <c r="D414">
        <v>78</v>
      </c>
      <c r="E414">
        <v>214</v>
      </c>
      <c r="F414">
        <v>25</v>
      </c>
      <c r="G414">
        <v>5</v>
      </c>
      <c r="H414">
        <v>10154495</v>
      </c>
    </row>
    <row r="415" spans="1:8">
      <c r="A415" t="s">
        <v>409</v>
      </c>
      <c r="B415" t="s">
        <v>360</v>
      </c>
      <c r="C415" t="s">
        <v>349</v>
      </c>
      <c r="D415">
        <v>80</v>
      </c>
      <c r="E415">
        <v>250</v>
      </c>
      <c r="F415">
        <v>34</v>
      </c>
      <c r="G415">
        <v>13</v>
      </c>
      <c r="H415" s="68">
        <v>7000000</v>
      </c>
    </row>
    <row r="416" spans="1:8">
      <c r="A416" t="s">
        <v>462</v>
      </c>
      <c r="B416" t="s">
        <v>360</v>
      </c>
      <c r="C416" t="s">
        <v>344</v>
      </c>
      <c r="D416">
        <v>78</v>
      </c>
      <c r="E416">
        <v>190</v>
      </c>
      <c r="F416">
        <v>21</v>
      </c>
      <c r="G416">
        <v>1</v>
      </c>
      <c r="H416">
        <v>3940320</v>
      </c>
    </row>
    <row r="417" spans="1:8">
      <c r="A417" t="s">
        <v>484</v>
      </c>
      <c r="B417" t="s">
        <v>360</v>
      </c>
      <c r="C417" t="s">
        <v>349</v>
      </c>
      <c r="D417">
        <v>82</v>
      </c>
      <c r="E417">
        <v>265</v>
      </c>
      <c r="F417">
        <v>25</v>
      </c>
      <c r="G417">
        <v>6</v>
      </c>
      <c r="H417">
        <v>11050000</v>
      </c>
    </row>
    <row r="418" spans="1:8">
      <c r="A418" t="s">
        <v>521</v>
      </c>
      <c r="B418" t="s">
        <v>360</v>
      </c>
      <c r="C418" t="s">
        <v>344</v>
      </c>
      <c r="D418">
        <v>75</v>
      </c>
      <c r="E418">
        <v>188</v>
      </c>
      <c r="F418">
        <v>30</v>
      </c>
      <c r="G418">
        <v>8</v>
      </c>
      <c r="H418" s="68">
        <v>8000000</v>
      </c>
    </row>
    <row r="419" spans="1:8">
      <c r="A419" t="s">
        <v>529</v>
      </c>
      <c r="B419" t="s">
        <v>360</v>
      </c>
      <c r="C419" t="s">
        <v>347</v>
      </c>
      <c r="D419">
        <v>80</v>
      </c>
      <c r="E419">
        <v>226</v>
      </c>
      <c r="F419">
        <v>26</v>
      </c>
      <c r="G419">
        <v>6</v>
      </c>
      <c r="H419">
        <v>16073140</v>
      </c>
    </row>
    <row r="420" spans="1:8">
      <c r="A420" t="s">
        <v>571</v>
      </c>
      <c r="B420" t="s">
        <v>360</v>
      </c>
      <c r="C420" t="s">
        <v>341</v>
      </c>
      <c r="D420">
        <v>84</v>
      </c>
      <c r="E420">
        <v>231</v>
      </c>
      <c r="F420">
        <v>26</v>
      </c>
      <c r="G420">
        <v>3</v>
      </c>
      <c r="H420">
        <v>1015696</v>
      </c>
    </row>
    <row r="421" spans="1:8">
      <c r="A421" t="s">
        <v>581</v>
      </c>
      <c r="B421" t="s">
        <v>360</v>
      </c>
      <c r="C421" t="s">
        <v>347</v>
      </c>
      <c r="D421">
        <v>80</v>
      </c>
      <c r="E421">
        <v>226</v>
      </c>
      <c r="F421">
        <v>29</v>
      </c>
      <c r="G421">
        <v>2</v>
      </c>
      <c r="H421">
        <v>2250000</v>
      </c>
    </row>
    <row r="422" spans="1:8">
      <c r="A422" t="s">
        <v>582</v>
      </c>
      <c r="B422" t="s">
        <v>360</v>
      </c>
      <c r="C422" t="s">
        <v>347</v>
      </c>
      <c r="D422">
        <v>79</v>
      </c>
      <c r="E422">
        <v>240</v>
      </c>
      <c r="F422">
        <v>35</v>
      </c>
      <c r="G422">
        <v>15</v>
      </c>
      <c r="H422" s="68">
        <v>11000000</v>
      </c>
    </row>
    <row r="423" spans="1:8">
      <c r="A423" t="s">
        <v>585</v>
      </c>
      <c r="B423" t="s">
        <v>360</v>
      </c>
      <c r="C423" t="s">
        <v>349</v>
      </c>
      <c r="D423">
        <v>81</v>
      </c>
      <c r="E423">
        <v>235</v>
      </c>
      <c r="F423">
        <v>23</v>
      </c>
      <c r="G423">
        <v>0</v>
      </c>
      <c r="H423" s="68">
        <v>600000</v>
      </c>
    </row>
    <row r="424" spans="1:8">
      <c r="A424" t="s">
        <v>725</v>
      </c>
      <c r="B424" t="s">
        <v>360</v>
      </c>
      <c r="C424" t="s">
        <v>344</v>
      </c>
      <c r="D424">
        <v>73</v>
      </c>
      <c r="E424">
        <v>179</v>
      </c>
      <c r="F424">
        <v>24</v>
      </c>
      <c r="G424">
        <v>1</v>
      </c>
      <c r="H424">
        <v>937800</v>
      </c>
    </row>
    <row r="425" spans="1:8">
      <c r="A425" t="s">
        <v>734</v>
      </c>
      <c r="B425" t="s">
        <v>360</v>
      </c>
      <c r="C425" t="s">
        <v>361</v>
      </c>
      <c r="D425">
        <v>80</v>
      </c>
      <c r="E425">
        <v>206</v>
      </c>
      <c r="F425">
        <v>24</v>
      </c>
      <c r="G425">
        <v>2</v>
      </c>
      <c r="H425">
        <v>1406520</v>
      </c>
    </row>
    <row r="426" spans="1:8">
      <c r="A426" t="s">
        <v>741</v>
      </c>
      <c r="B426" t="s">
        <v>360</v>
      </c>
      <c r="C426" t="s">
        <v>341</v>
      </c>
      <c r="D426">
        <v>85</v>
      </c>
      <c r="E426">
        <v>245</v>
      </c>
      <c r="F426">
        <v>24</v>
      </c>
      <c r="G426">
        <v>3</v>
      </c>
      <c r="H426">
        <v>2121288</v>
      </c>
    </row>
    <row r="427" spans="1:8">
      <c r="A427" t="s">
        <v>758</v>
      </c>
      <c r="B427" t="s">
        <v>360</v>
      </c>
      <c r="C427" t="s">
        <v>344</v>
      </c>
      <c r="D427">
        <v>75</v>
      </c>
      <c r="E427">
        <v>203</v>
      </c>
      <c r="F427">
        <v>26</v>
      </c>
      <c r="G427">
        <v>5</v>
      </c>
      <c r="H427">
        <v>2433334</v>
      </c>
    </row>
    <row r="428" spans="1:8">
      <c r="A428" t="s">
        <v>792</v>
      </c>
      <c r="B428" t="s">
        <v>360</v>
      </c>
      <c r="C428" t="s">
        <v>349</v>
      </c>
      <c r="D428">
        <v>82</v>
      </c>
      <c r="E428">
        <v>234</v>
      </c>
      <c r="F428">
        <v>21</v>
      </c>
      <c r="G428">
        <v>1</v>
      </c>
      <c r="H428">
        <v>2340600</v>
      </c>
    </row>
    <row r="429" spans="1:8">
      <c r="A429" t="s">
        <v>406</v>
      </c>
      <c r="B429" t="s">
        <v>407</v>
      </c>
      <c r="C429" t="s">
        <v>347</v>
      </c>
      <c r="D429">
        <v>80</v>
      </c>
      <c r="E429">
        <v>216</v>
      </c>
      <c r="F429">
        <v>27</v>
      </c>
      <c r="G429">
        <v>2</v>
      </c>
      <c r="H429">
        <v>3730653</v>
      </c>
    </row>
    <row r="430" spans="1:8">
      <c r="A430" t="s">
        <v>410</v>
      </c>
      <c r="B430" t="s">
        <v>407</v>
      </c>
      <c r="C430" t="s">
        <v>361</v>
      </c>
      <c r="D430">
        <v>77</v>
      </c>
      <c r="E430">
        <v>207</v>
      </c>
      <c r="F430">
        <v>23</v>
      </c>
      <c r="G430">
        <v>4</v>
      </c>
      <c r="H430">
        <v>22116750</v>
      </c>
    </row>
    <row r="431" spans="1:8">
      <c r="A431" t="s">
        <v>415</v>
      </c>
      <c r="B431" t="s">
        <v>407</v>
      </c>
      <c r="C431" t="s">
        <v>344</v>
      </c>
      <c r="D431">
        <v>73</v>
      </c>
      <c r="E431">
        <v>170</v>
      </c>
      <c r="F431">
        <v>27</v>
      </c>
      <c r="G431">
        <v>7</v>
      </c>
      <c r="H431">
        <v>1200000</v>
      </c>
    </row>
    <row r="432" spans="1:8">
      <c r="A432" t="s">
        <v>441</v>
      </c>
      <c r="B432" t="s">
        <v>407</v>
      </c>
      <c r="C432" t="s">
        <v>349</v>
      </c>
      <c r="D432">
        <v>83</v>
      </c>
      <c r="E432">
        <v>200</v>
      </c>
      <c r="F432">
        <v>21</v>
      </c>
      <c r="G432">
        <v>1</v>
      </c>
      <c r="H432">
        <v>1191480</v>
      </c>
    </row>
    <row r="433" spans="1:8">
      <c r="A433" t="s">
        <v>457</v>
      </c>
      <c r="B433" t="s">
        <v>407</v>
      </c>
      <c r="C433" t="s">
        <v>341</v>
      </c>
      <c r="D433">
        <v>83</v>
      </c>
      <c r="E433">
        <v>245</v>
      </c>
      <c r="F433">
        <v>23</v>
      </c>
      <c r="G433">
        <v>0</v>
      </c>
      <c r="H433">
        <v>543471</v>
      </c>
    </row>
    <row r="434" spans="1:8">
      <c r="A434" t="s">
        <v>536</v>
      </c>
      <c r="B434" t="s">
        <v>407</v>
      </c>
      <c r="C434" t="s">
        <v>341</v>
      </c>
      <c r="D434">
        <v>83</v>
      </c>
      <c r="E434">
        <v>250</v>
      </c>
      <c r="F434">
        <v>30</v>
      </c>
      <c r="G434">
        <v>8</v>
      </c>
      <c r="H434">
        <v>15944154</v>
      </c>
    </row>
    <row r="435" spans="1:8">
      <c r="A435" t="s">
        <v>565</v>
      </c>
      <c r="B435" t="s">
        <v>407</v>
      </c>
      <c r="C435" t="s">
        <v>341</v>
      </c>
      <c r="D435">
        <v>84</v>
      </c>
      <c r="E435">
        <v>245</v>
      </c>
      <c r="F435">
        <v>30</v>
      </c>
      <c r="G435">
        <v>8</v>
      </c>
      <c r="H435" s="68">
        <v>5000000</v>
      </c>
    </row>
    <row r="436" spans="1:8">
      <c r="A436" t="s">
        <v>589</v>
      </c>
      <c r="B436" t="s">
        <v>407</v>
      </c>
      <c r="C436" t="s">
        <v>344</v>
      </c>
      <c r="D436">
        <v>76</v>
      </c>
      <c r="E436">
        <v>195</v>
      </c>
      <c r="F436">
        <v>26</v>
      </c>
      <c r="G436">
        <v>6</v>
      </c>
      <c r="H436">
        <v>16957900</v>
      </c>
    </row>
    <row r="437" spans="1:8">
      <c r="A437" t="s">
        <v>656</v>
      </c>
      <c r="B437" t="s">
        <v>407</v>
      </c>
      <c r="C437" t="s">
        <v>341</v>
      </c>
      <c r="D437">
        <v>83</v>
      </c>
      <c r="E437">
        <v>240</v>
      </c>
      <c r="F437">
        <v>32</v>
      </c>
      <c r="G437">
        <v>9</v>
      </c>
      <c r="H437" s="68">
        <v>12000000</v>
      </c>
    </row>
    <row r="438" spans="1:8">
      <c r="A438" t="s">
        <v>662</v>
      </c>
      <c r="B438" t="s">
        <v>407</v>
      </c>
      <c r="C438" t="s">
        <v>349</v>
      </c>
      <c r="D438">
        <v>82</v>
      </c>
      <c r="E438">
        <v>245</v>
      </c>
      <c r="F438">
        <v>27</v>
      </c>
      <c r="G438">
        <v>5</v>
      </c>
      <c r="H438">
        <v>7400000</v>
      </c>
    </row>
    <row r="439" spans="1:8">
      <c r="A439" t="s">
        <v>704</v>
      </c>
      <c r="B439" t="s">
        <v>407</v>
      </c>
      <c r="C439" t="s">
        <v>347</v>
      </c>
      <c r="D439">
        <v>80</v>
      </c>
      <c r="E439">
        <v>198</v>
      </c>
      <c r="F439">
        <v>23</v>
      </c>
      <c r="G439">
        <v>3</v>
      </c>
      <c r="H439">
        <v>5893981</v>
      </c>
    </row>
    <row r="440" spans="1:8">
      <c r="A440" t="s">
        <v>757</v>
      </c>
      <c r="B440" t="s">
        <v>407</v>
      </c>
      <c r="C440" t="s">
        <v>361</v>
      </c>
      <c r="D440">
        <v>77</v>
      </c>
      <c r="E440">
        <v>200</v>
      </c>
      <c r="F440">
        <v>24</v>
      </c>
      <c r="G440">
        <v>0</v>
      </c>
      <c r="H440">
        <v>543471</v>
      </c>
    </row>
    <row r="441" spans="1:8">
      <c r="A441" t="s">
        <v>784</v>
      </c>
      <c r="B441" t="s">
        <v>407</v>
      </c>
      <c r="C441" t="s">
        <v>361</v>
      </c>
      <c r="D441">
        <v>79</v>
      </c>
      <c r="E441">
        <v>210</v>
      </c>
      <c r="F441">
        <v>25</v>
      </c>
      <c r="G441">
        <v>0</v>
      </c>
      <c r="H441">
        <v>2870813</v>
      </c>
    </row>
    <row r="442" spans="1:8">
      <c r="A442" t="s">
        <v>791</v>
      </c>
      <c r="B442" t="s">
        <v>407</v>
      </c>
      <c r="C442" t="s">
        <v>344</v>
      </c>
      <c r="D442">
        <v>73</v>
      </c>
      <c r="E442">
        <v>191</v>
      </c>
      <c r="F442">
        <v>24</v>
      </c>
      <c r="G442">
        <v>3</v>
      </c>
      <c r="H442">
        <v>3386598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32"/>
  <sheetViews>
    <sheetView topLeftCell="M11" workbookViewId="0">
      <selection activeCell="Q19" sqref="Q19"/>
    </sheetView>
  </sheetViews>
  <sheetFormatPr baseColWidth="10" defaultRowHeight="16"/>
  <cols>
    <col min="1" max="1" width="3.5" customWidth="1"/>
    <col min="2" max="2" width="20.83203125" customWidth="1"/>
    <col min="10" max="10" width="3.6640625" customWidth="1"/>
    <col min="11" max="11" width="46.6640625" customWidth="1"/>
    <col min="12" max="12" width="19" customWidth="1"/>
    <col min="13" max="13" width="18.33203125" customWidth="1"/>
    <col min="14" max="14" width="14.1640625" customWidth="1"/>
    <col min="15" max="15" width="14.33203125" customWidth="1"/>
    <col min="16" max="16" width="18.83203125" customWidth="1"/>
    <col min="17" max="17" width="63.33203125" customWidth="1"/>
  </cols>
  <sheetData>
    <row r="1" spans="2:17" ht="17" thickBot="1"/>
    <row r="2" spans="2:17" ht="17" thickBot="1">
      <c r="B2" s="69" t="s">
        <v>330</v>
      </c>
      <c r="C2" s="70" t="s">
        <v>331</v>
      </c>
      <c r="D2" s="70" t="s">
        <v>332</v>
      </c>
      <c r="E2" s="70" t="s">
        <v>333</v>
      </c>
      <c r="F2" s="70" t="s">
        <v>334</v>
      </c>
      <c r="G2" s="70" t="s">
        <v>335</v>
      </c>
      <c r="H2" s="70" t="s">
        <v>336</v>
      </c>
      <c r="I2" s="71" t="s">
        <v>337</v>
      </c>
      <c r="K2" s="136" t="s">
        <v>315</v>
      </c>
      <c r="L2" s="137"/>
      <c r="M2" s="137"/>
      <c r="N2" s="137"/>
      <c r="O2" s="137"/>
      <c r="P2" s="138"/>
    </row>
    <row r="3" spans="2:17" ht="17" thickTop="1">
      <c r="B3" s="72" t="s">
        <v>339</v>
      </c>
      <c r="C3" s="73" t="s">
        <v>340</v>
      </c>
      <c r="D3" s="73" t="s">
        <v>341</v>
      </c>
      <c r="E3" s="73">
        <v>84</v>
      </c>
      <c r="F3" s="73">
        <v>260</v>
      </c>
      <c r="G3" s="73">
        <v>24</v>
      </c>
      <c r="H3" s="73">
        <v>0</v>
      </c>
      <c r="I3" s="74">
        <v>650000</v>
      </c>
      <c r="K3" s="139" t="s">
        <v>316</v>
      </c>
      <c r="L3" s="140"/>
      <c r="M3" s="140"/>
      <c r="N3" s="140"/>
      <c r="O3" s="140"/>
      <c r="P3" s="141"/>
    </row>
    <row r="4" spans="2:17">
      <c r="B4" s="75" t="s">
        <v>374</v>
      </c>
      <c r="C4" s="76" t="s">
        <v>375</v>
      </c>
      <c r="D4" s="76" t="s">
        <v>347</v>
      </c>
      <c r="E4" s="76">
        <v>78</v>
      </c>
      <c r="F4" s="76">
        <v>215</v>
      </c>
      <c r="G4" s="76">
        <v>33</v>
      </c>
      <c r="H4" s="76">
        <v>12</v>
      </c>
      <c r="I4" s="77">
        <v>11131368</v>
      </c>
      <c r="K4" s="142" t="s">
        <v>317</v>
      </c>
      <c r="L4" s="143"/>
      <c r="M4" s="143"/>
      <c r="N4" s="143"/>
      <c r="O4" s="143"/>
      <c r="P4" s="144"/>
    </row>
    <row r="5" spans="2:17">
      <c r="B5" s="75" t="s">
        <v>454</v>
      </c>
      <c r="C5" s="76" t="s">
        <v>375</v>
      </c>
      <c r="D5" s="76" t="s">
        <v>341</v>
      </c>
      <c r="E5" s="76">
        <v>84</v>
      </c>
      <c r="F5" s="76">
        <v>245</v>
      </c>
      <c r="G5" s="76">
        <v>21</v>
      </c>
      <c r="H5" s="76">
        <v>0</v>
      </c>
      <c r="I5" s="77">
        <v>1171560</v>
      </c>
      <c r="K5" s="145" t="s">
        <v>318</v>
      </c>
      <c r="L5" s="146"/>
      <c r="M5" s="146"/>
      <c r="N5" s="146"/>
      <c r="O5" s="146"/>
      <c r="P5" s="147"/>
    </row>
    <row r="6" spans="2:17">
      <c r="B6" s="75" t="s">
        <v>469</v>
      </c>
      <c r="C6" s="76" t="s">
        <v>375</v>
      </c>
      <c r="D6" s="76" t="s">
        <v>341</v>
      </c>
      <c r="E6" s="76">
        <v>81</v>
      </c>
      <c r="F6" s="76">
        <v>250</v>
      </c>
      <c r="G6" s="76">
        <v>36</v>
      </c>
      <c r="H6" s="76">
        <v>13</v>
      </c>
      <c r="I6" s="77">
        <v>1551659</v>
      </c>
      <c r="K6" s="145" t="s">
        <v>319</v>
      </c>
      <c r="L6" s="146"/>
      <c r="M6" s="146"/>
      <c r="N6" s="146"/>
      <c r="O6" s="146"/>
      <c r="P6" s="147"/>
    </row>
    <row r="7" spans="2:17">
      <c r="B7" s="75" t="s">
        <v>501</v>
      </c>
      <c r="C7" s="76" t="s">
        <v>375</v>
      </c>
      <c r="D7" s="76" t="s">
        <v>349</v>
      </c>
      <c r="E7" s="76">
        <v>79</v>
      </c>
      <c r="F7" s="76">
        <v>230</v>
      </c>
      <c r="G7" s="76">
        <v>26</v>
      </c>
      <c r="H7" s="76">
        <v>4</v>
      </c>
      <c r="I7" s="77">
        <v>15330435</v>
      </c>
      <c r="K7" s="133" t="s">
        <v>320</v>
      </c>
      <c r="L7" s="134"/>
      <c r="M7" s="134"/>
      <c r="N7" s="134"/>
      <c r="O7" s="134"/>
      <c r="P7" s="135"/>
    </row>
    <row r="8" spans="2:17" ht="17" thickBot="1">
      <c r="B8" s="75" t="s">
        <v>535</v>
      </c>
      <c r="C8" s="76" t="s">
        <v>375</v>
      </c>
      <c r="D8" s="76" t="s">
        <v>361</v>
      </c>
      <c r="E8" s="76">
        <v>75</v>
      </c>
      <c r="F8" s="76">
        <v>175</v>
      </c>
      <c r="G8" s="76">
        <v>25</v>
      </c>
      <c r="H8" s="76">
        <v>3</v>
      </c>
      <c r="I8" s="77">
        <v>1015696</v>
      </c>
      <c r="K8" s="124" t="s">
        <v>321</v>
      </c>
      <c r="L8" s="125"/>
      <c r="M8" s="125"/>
      <c r="N8" s="125"/>
      <c r="O8" s="125"/>
      <c r="P8" s="126"/>
    </row>
    <row r="9" spans="2:17">
      <c r="B9" s="75" t="s">
        <v>559</v>
      </c>
      <c r="C9" s="76" t="s">
        <v>375</v>
      </c>
      <c r="D9" s="76" t="s">
        <v>349</v>
      </c>
      <c r="E9" s="76">
        <v>81</v>
      </c>
      <c r="F9" s="76">
        <v>230</v>
      </c>
      <c r="G9" s="76">
        <v>24</v>
      </c>
      <c r="H9" s="76">
        <v>2</v>
      </c>
      <c r="I9" s="77">
        <v>980431</v>
      </c>
      <c r="K9" s="78"/>
      <c r="L9" s="78"/>
      <c r="M9" s="78"/>
      <c r="N9" s="78"/>
      <c r="O9" s="78"/>
      <c r="P9" s="78"/>
    </row>
    <row r="10" spans="2:17" ht="17" thickBot="1">
      <c r="B10" s="75" t="s">
        <v>567</v>
      </c>
      <c r="C10" s="76" t="s">
        <v>375</v>
      </c>
      <c r="D10" s="76" t="s">
        <v>341</v>
      </c>
      <c r="E10" s="76">
        <v>84</v>
      </c>
      <c r="F10" s="76">
        <v>270</v>
      </c>
      <c r="G10" s="76">
        <v>29</v>
      </c>
      <c r="H10" s="76">
        <v>8</v>
      </c>
      <c r="I10" s="77">
        <v>1403611</v>
      </c>
      <c r="K10" s="78"/>
      <c r="L10" s="78"/>
      <c r="M10" s="78"/>
      <c r="N10" s="78"/>
      <c r="O10" s="78"/>
      <c r="P10" s="78"/>
    </row>
    <row r="11" spans="2:17" ht="17" thickBot="1">
      <c r="B11" s="75" t="s">
        <v>620</v>
      </c>
      <c r="C11" s="76" t="s">
        <v>375</v>
      </c>
      <c r="D11" s="76" t="s">
        <v>347</v>
      </c>
      <c r="E11" s="76">
        <v>81</v>
      </c>
      <c r="F11" s="76">
        <v>240</v>
      </c>
      <c r="G11" s="76">
        <v>28</v>
      </c>
      <c r="H11" s="76">
        <v>9</v>
      </c>
      <c r="I11" s="77">
        <v>26540100</v>
      </c>
      <c r="K11" s="79" t="s">
        <v>322</v>
      </c>
      <c r="L11" s="80" t="s">
        <v>323</v>
      </c>
      <c r="M11" s="80" t="s">
        <v>324</v>
      </c>
      <c r="N11" s="80" t="s">
        <v>325</v>
      </c>
      <c r="O11" s="80" t="s">
        <v>326</v>
      </c>
      <c r="P11" s="81" t="s">
        <v>327</v>
      </c>
    </row>
    <row r="12" spans="2:17" ht="17" thickTop="1">
      <c r="B12" s="75" t="s">
        <v>623</v>
      </c>
      <c r="C12" s="76" t="s">
        <v>375</v>
      </c>
      <c r="D12" s="76" t="s">
        <v>341</v>
      </c>
      <c r="E12" s="76">
        <v>81</v>
      </c>
      <c r="F12" s="76">
        <v>220</v>
      </c>
      <c r="G12" s="76">
        <v>20</v>
      </c>
      <c r="H12" s="76">
        <v>1</v>
      </c>
      <c r="I12" s="77">
        <v>1182840</v>
      </c>
      <c r="K12" s="82" t="s">
        <v>830</v>
      </c>
      <c r="L12" s="83" t="s">
        <v>764</v>
      </c>
      <c r="M12" s="83" t="s">
        <v>831</v>
      </c>
      <c r="N12" s="83">
        <v>8</v>
      </c>
      <c r="O12" s="83" t="b">
        <v>0</v>
      </c>
      <c r="P12" s="84">
        <f>VLOOKUP(L12,B2:I32,8,FALSE)</f>
        <v>12112359</v>
      </c>
      <c r="Q12" s="4">
        <f>VLOOKUP(L12,B2:I32, N12,O12)</f>
        <v>12112359</v>
      </c>
    </row>
    <row r="13" spans="2:17">
      <c r="B13" s="75" t="s">
        <v>625</v>
      </c>
      <c r="C13" s="76" t="s">
        <v>375</v>
      </c>
      <c r="D13" s="76" t="s">
        <v>361</v>
      </c>
      <c r="E13" s="76">
        <v>79</v>
      </c>
      <c r="F13" s="76">
        <v>215</v>
      </c>
      <c r="G13" s="76">
        <v>26</v>
      </c>
      <c r="H13" s="76">
        <v>5</v>
      </c>
      <c r="I13" s="77">
        <v>16663575</v>
      </c>
      <c r="K13" s="85" t="s">
        <v>832</v>
      </c>
      <c r="L13" s="86" t="s">
        <v>340</v>
      </c>
      <c r="M13" s="83" t="s">
        <v>833</v>
      </c>
      <c r="N13" s="86">
        <v>7</v>
      </c>
      <c r="O13" s="86" t="b">
        <v>0</v>
      </c>
      <c r="P13" s="87">
        <f>VLOOKUP(L13,C2:I32, 7, FALSE)</f>
        <v>650000</v>
      </c>
      <c r="Q13">
        <f>VLOOKUP(L13,C2:I32, N13,O13)</f>
        <v>650000</v>
      </c>
    </row>
    <row r="14" spans="2:17" ht="17" thickBot="1">
      <c r="B14" s="75" t="s">
        <v>668</v>
      </c>
      <c r="C14" s="76" t="s">
        <v>375</v>
      </c>
      <c r="D14" s="76" t="s">
        <v>347</v>
      </c>
      <c r="E14" s="76">
        <v>79</v>
      </c>
      <c r="F14" s="76">
        <v>226</v>
      </c>
      <c r="G14" s="76">
        <v>36</v>
      </c>
      <c r="H14" s="76">
        <v>13</v>
      </c>
      <c r="I14" s="77">
        <v>383351</v>
      </c>
      <c r="K14" s="88" t="s">
        <v>834</v>
      </c>
      <c r="L14" s="89">
        <v>0</v>
      </c>
      <c r="M14" s="89" t="s">
        <v>835</v>
      </c>
      <c r="N14" s="89">
        <v>2</v>
      </c>
      <c r="O14" s="89" t="b">
        <v>0</v>
      </c>
      <c r="P14" s="90">
        <f>VLOOKUP(L14,$H$2:$I$32,2,FALSE)</f>
        <v>650000</v>
      </c>
      <c r="Q14" s="4">
        <f>VLOOKUP(L14,H2:I32,N14, FALSE)</f>
        <v>650000</v>
      </c>
    </row>
    <row r="15" spans="2:17" ht="17" thickBot="1">
      <c r="B15" s="75" t="s">
        <v>710</v>
      </c>
      <c r="C15" s="76" t="s">
        <v>375</v>
      </c>
      <c r="D15" s="76" t="s">
        <v>361</v>
      </c>
      <c r="E15" s="76">
        <v>79</v>
      </c>
      <c r="F15" s="76">
        <v>185</v>
      </c>
      <c r="G15" s="76">
        <v>21</v>
      </c>
      <c r="H15" s="76">
        <v>0</v>
      </c>
      <c r="I15" s="77">
        <v>543471</v>
      </c>
      <c r="K15" s="78"/>
      <c r="L15" s="78"/>
      <c r="M15" s="78"/>
      <c r="N15" s="78"/>
      <c r="O15" s="78"/>
      <c r="P15" s="78"/>
    </row>
    <row r="16" spans="2:17" ht="17" thickBot="1">
      <c r="B16" s="75" t="s">
        <v>755</v>
      </c>
      <c r="C16" s="76" t="s">
        <v>375</v>
      </c>
      <c r="D16" s="76" t="s">
        <v>344</v>
      </c>
      <c r="E16" s="76">
        <v>79</v>
      </c>
      <c r="F16" s="76">
        <v>192</v>
      </c>
      <c r="G16" s="76">
        <v>31</v>
      </c>
      <c r="H16" s="76">
        <v>11</v>
      </c>
      <c r="I16" s="77">
        <v>5782450</v>
      </c>
      <c r="K16" s="127" t="s">
        <v>328</v>
      </c>
      <c r="L16" s="128"/>
      <c r="M16" s="91" t="s">
        <v>854</v>
      </c>
      <c r="N16" s="78"/>
      <c r="O16" s="78"/>
      <c r="P16" s="78"/>
    </row>
    <row r="17" spans="2:16" ht="17" thickTop="1">
      <c r="B17" s="75" t="s">
        <v>764</v>
      </c>
      <c r="C17" s="76" t="s">
        <v>375</v>
      </c>
      <c r="D17" s="76" t="s">
        <v>344</v>
      </c>
      <c r="E17" s="76">
        <v>75</v>
      </c>
      <c r="F17" s="76">
        <v>190</v>
      </c>
      <c r="G17" s="76">
        <v>28</v>
      </c>
      <c r="H17" s="76">
        <v>7</v>
      </c>
      <c r="I17" s="77">
        <v>12112359</v>
      </c>
      <c r="K17" s="129" t="s">
        <v>836</v>
      </c>
      <c r="L17" s="130"/>
      <c r="M17" s="92">
        <f>VLOOKUP("Kevin Durant",B2:I32, 4, FALSE)</f>
        <v>81</v>
      </c>
      <c r="N17" s="78"/>
      <c r="O17" s="78"/>
      <c r="P17" s="78"/>
    </row>
    <row r="18" spans="2:16">
      <c r="B18" s="75" t="s">
        <v>820</v>
      </c>
      <c r="C18" s="76" t="s">
        <v>375</v>
      </c>
      <c r="D18" s="76" t="s">
        <v>341</v>
      </c>
      <c r="E18" s="76">
        <v>83</v>
      </c>
      <c r="F18" s="76">
        <v>270</v>
      </c>
      <c r="G18" s="76">
        <v>32</v>
      </c>
      <c r="H18" s="76">
        <v>13</v>
      </c>
      <c r="I18" s="77">
        <v>2898000</v>
      </c>
      <c r="K18" s="129" t="s">
        <v>837</v>
      </c>
      <c r="L18" s="130"/>
      <c r="M18" s="92">
        <f>VLOOKUP("Klay Thompson", B2:I32, 7, FALSE)</f>
        <v>5</v>
      </c>
      <c r="N18" s="78"/>
      <c r="O18" s="78"/>
      <c r="P18" s="78"/>
    </row>
    <row r="19" spans="2:16" ht="17" thickBot="1">
      <c r="B19" s="75" t="s">
        <v>473</v>
      </c>
      <c r="C19" s="76" t="s">
        <v>474</v>
      </c>
      <c r="D19" s="76" t="s">
        <v>347</v>
      </c>
      <c r="E19" s="76">
        <v>78</v>
      </c>
      <c r="F19" s="76">
        <v>210</v>
      </c>
      <c r="G19" s="76">
        <v>22</v>
      </c>
      <c r="H19" s="76">
        <v>0</v>
      </c>
      <c r="I19" s="77">
        <v>1499760</v>
      </c>
      <c r="K19" s="131" t="s">
        <v>838</v>
      </c>
      <c r="L19" s="132"/>
      <c r="M19" s="93">
        <f>VLOOKUP("Dwight Howard",B2:I32, 6, FALSE)</f>
        <v>31</v>
      </c>
      <c r="N19" s="78"/>
      <c r="O19" s="78"/>
      <c r="P19" s="78"/>
    </row>
    <row r="20" spans="2:16">
      <c r="B20" s="75" t="s">
        <v>481</v>
      </c>
      <c r="C20" s="76" t="s">
        <v>474</v>
      </c>
      <c r="D20" s="76" t="s">
        <v>344</v>
      </c>
      <c r="E20" s="76">
        <v>73</v>
      </c>
      <c r="F20" s="76">
        <v>172</v>
      </c>
      <c r="G20" s="76">
        <v>23</v>
      </c>
      <c r="H20" s="76">
        <v>3</v>
      </c>
      <c r="I20" s="77">
        <v>2708582</v>
      </c>
    </row>
    <row r="21" spans="2:16">
      <c r="B21" s="75" t="s">
        <v>502</v>
      </c>
      <c r="C21" s="76" t="s">
        <v>474</v>
      </c>
      <c r="D21" s="76" t="s">
        <v>341</v>
      </c>
      <c r="E21" s="76">
        <v>83</v>
      </c>
      <c r="F21" s="76">
        <v>265</v>
      </c>
      <c r="G21" s="76">
        <v>31</v>
      </c>
      <c r="H21" s="76">
        <v>12</v>
      </c>
      <c r="I21" s="77">
        <v>23180275</v>
      </c>
    </row>
    <row r="22" spans="2:16">
      <c r="B22" s="75" t="s">
        <v>350</v>
      </c>
      <c r="C22" s="76" t="s">
        <v>351</v>
      </c>
      <c r="D22" s="76" t="s">
        <v>341</v>
      </c>
      <c r="E22" s="76">
        <v>82</v>
      </c>
      <c r="F22" s="76">
        <v>245</v>
      </c>
      <c r="G22" s="76">
        <v>30</v>
      </c>
      <c r="H22" s="76">
        <v>9</v>
      </c>
      <c r="I22" s="77">
        <v>26540100</v>
      </c>
    </row>
    <row r="23" spans="2:16">
      <c r="B23" s="75" t="s">
        <v>379</v>
      </c>
      <c r="C23" s="76" t="s">
        <v>380</v>
      </c>
      <c r="D23" s="76" t="s">
        <v>349</v>
      </c>
      <c r="E23" s="76">
        <v>81</v>
      </c>
      <c r="F23" s="76">
        <v>250</v>
      </c>
      <c r="G23" s="76">
        <v>27</v>
      </c>
      <c r="H23" s="76">
        <v>4</v>
      </c>
      <c r="I23" s="77">
        <v>6088993</v>
      </c>
    </row>
    <row r="24" spans="2:16">
      <c r="B24" s="75" t="s">
        <v>387</v>
      </c>
      <c r="C24" s="76" t="s">
        <v>380</v>
      </c>
      <c r="D24" s="76" t="s">
        <v>361</v>
      </c>
      <c r="E24" s="76">
        <v>77</v>
      </c>
      <c r="F24" s="76">
        <v>200</v>
      </c>
      <c r="G24" s="76">
        <v>22</v>
      </c>
      <c r="H24" s="76">
        <v>3</v>
      </c>
      <c r="I24" s="77">
        <v>119494</v>
      </c>
    </row>
    <row r="25" spans="2:16">
      <c r="B25" s="75" t="s">
        <v>790</v>
      </c>
      <c r="C25" s="76" t="s">
        <v>380</v>
      </c>
      <c r="D25" s="76" t="s">
        <v>349</v>
      </c>
      <c r="E25" s="76">
        <v>80</v>
      </c>
      <c r="F25" s="76">
        <v>228</v>
      </c>
      <c r="G25" s="76">
        <v>29</v>
      </c>
      <c r="H25" s="76">
        <v>6</v>
      </c>
      <c r="I25" s="77">
        <v>9250000</v>
      </c>
    </row>
    <row r="26" spans="2:16">
      <c r="B26" s="75" t="s">
        <v>383</v>
      </c>
      <c r="C26" s="76" t="s">
        <v>384</v>
      </c>
      <c r="D26" s="76" t="s">
        <v>361</v>
      </c>
      <c r="E26" s="76">
        <v>77</v>
      </c>
      <c r="F26" s="76">
        <v>210</v>
      </c>
      <c r="G26" s="76">
        <v>31</v>
      </c>
      <c r="H26" s="76">
        <v>8</v>
      </c>
      <c r="I26" s="77">
        <v>3488000</v>
      </c>
    </row>
    <row r="27" spans="2:16">
      <c r="B27" s="75" t="s">
        <v>405</v>
      </c>
      <c r="C27" s="76" t="s">
        <v>384</v>
      </c>
      <c r="D27" s="76" t="s">
        <v>349</v>
      </c>
      <c r="E27" s="76">
        <v>83</v>
      </c>
      <c r="F27" s="76">
        <v>230</v>
      </c>
      <c r="G27" s="76">
        <v>21</v>
      </c>
      <c r="H27" s="76">
        <v>1</v>
      </c>
      <c r="I27" s="77">
        <v>1453680</v>
      </c>
    </row>
    <row r="28" spans="2:16">
      <c r="B28" s="75" t="s">
        <v>720</v>
      </c>
      <c r="C28" s="76" t="s">
        <v>384</v>
      </c>
      <c r="D28" s="76" t="s">
        <v>344</v>
      </c>
      <c r="E28" s="76">
        <v>73</v>
      </c>
      <c r="F28" s="76">
        <v>186</v>
      </c>
      <c r="G28" s="76">
        <v>30</v>
      </c>
      <c r="H28" s="76">
        <v>10</v>
      </c>
      <c r="I28" s="94">
        <v>14000000</v>
      </c>
    </row>
    <row r="29" spans="2:16">
      <c r="B29" s="75" t="s">
        <v>733</v>
      </c>
      <c r="C29" s="76" t="s">
        <v>384</v>
      </c>
      <c r="D29" s="76" t="s">
        <v>341</v>
      </c>
      <c r="E29" s="76">
        <v>84</v>
      </c>
      <c r="F29" s="76">
        <v>255</v>
      </c>
      <c r="G29" s="76">
        <v>28</v>
      </c>
      <c r="H29" s="76">
        <v>8</v>
      </c>
      <c r="I29" s="77">
        <v>13219250</v>
      </c>
    </row>
    <row r="30" spans="2:16">
      <c r="B30" s="75" t="s">
        <v>418</v>
      </c>
      <c r="C30" s="76" t="s">
        <v>419</v>
      </c>
      <c r="D30" s="76" t="s">
        <v>344</v>
      </c>
      <c r="E30" s="76">
        <v>73</v>
      </c>
      <c r="F30" s="76">
        <v>173</v>
      </c>
      <c r="G30" s="76">
        <v>31</v>
      </c>
      <c r="H30" s="76">
        <v>4</v>
      </c>
      <c r="I30" s="77">
        <v>1050961</v>
      </c>
    </row>
    <row r="31" spans="2:16">
      <c r="B31" s="75" t="s">
        <v>436</v>
      </c>
      <c r="C31" s="76" t="s">
        <v>437</v>
      </c>
      <c r="D31" s="76" t="s">
        <v>341</v>
      </c>
      <c r="E31" s="76">
        <v>83</v>
      </c>
      <c r="F31" s="76">
        <v>255</v>
      </c>
      <c r="G31" s="76">
        <v>33</v>
      </c>
      <c r="H31" s="76">
        <v>10</v>
      </c>
      <c r="I31" s="77">
        <v>7806971</v>
      </c>
    </row>
    <row r="32" spans="2:16" ht="17" thickBot="1">
      <c r="B32" s="95" t="s">
        <v>458</v>
      </c>
      <c r="C32" s="96" t="s">
        <v>459</v>
      </c>
      <c r="D32" s="96" t="s">
        <v>347</v>
      </c>
      <c r="E32" s="96">
        <v>82</v>
      </c>
      <c r="F32" s="96">
        <v>225</v>
      </c>
      <c r="G32" s="96">
        <v>28</v>
      </c>
      <c r="H32" s="96">
        <v>7</v>
      </c>
      <c r="I32" s="97">
        <v>15050000</v>
      </c>
    </row>
  </sheetData>
  <mergeCells count="11">
    <mergeCell ref="K7:P7"/>
    <mergeCell ref="K2:P2"/>
    <mergeCell ref="K3:P3"/>
    <mergeCell ref="K4:P4"/>
    <mergeCell ref="K5:P5"/>
    <mergeCell ref="K6:P6"/>
    <mergeCell ref="K8:P8"/>
    <mergeCell ref="K16:L16"/>
    <mergeCell ref="K17:L17"/>
    <mergeCell ref="K18:L18"/>
    <mergeCell ref="K19:L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20"/>
  <sheetViews>
    <sheetView topLeftCell="B12" zoomScale="163" zoomScaleNormal="75" zoomScalePageLayoutView="75" workbookViewId="0">
      <selection activeCell="G22" sqref="G22"/>
    </sheetView>
  </sheetViews>
  <sheetFormatPr baseColWidth="10" defaultRowHeight="16"/>
  <cols>
    <col min="1" max="1" width="4.33203125" customWidth="1"/>
    <col min="2" max="2" width="19.5" customWidth="1"/>
    <col min="3" max="3" width="14.5" customWidth="1"/>
    <col min="4" max="4" width="14.6640625" customWidth="1"/>
    <col min="5" max="5" width="14.33203125" customWidth="1"/>
    <col min="6" max="6" width="16.6640625" customWidth="1"/>
    <col min="7" max="7" width="13.33203125" customWidth="1"/>
    <col min="8" max="8" width="21.33203125" customWidth="1"/>
    <col min="9" max="9" width="13.83203125" customWidth="1"/>
    <col min="10" max="10" width="13" customWidth="1"/>
    <col min="11" max="11" width="15.33203125" customWidth="1"/>
    <col min="12" max="12" width="14.6640625" customWidth="1"/>
    <col min="13" max="13" width="14.5" customWidth="1"/>
    <col min="14" max="14" width="14.83203125" customWidth="1"/>
    <col min="15" max="15" width="17" customWidth="1"/>
    <col min="16" max="16" width="15.5" customWidth="1"/>
    <col min="17" max="17" width="15.33203125" customWidth="1"/>
    <col min="18" max="18" width="17.33203125" customWidth="1"/>
  </cols>
  <sheetData>
    <row r="1" spans="2:18" ht="17" thickBot="1"/>
    <row r="2" spans="2:18">
      <c r="B2" s="98" t="s">
        <v>330</v>
      </c>
      <c r="C2" s="99" t="s">
        <v>374</v>
      </c>
      <c r="D2" s="100" t="s">
        <v>454</v>
      </c>
      <c r="E2" s="100" t="s">
        <v>469</v>
      </c>
      <c r="F2" s="100" t="s">
        <v>501</v>
      </c>
      <c r="G2" s="100" t="s">
        <v>535</v>
      </c>
      <c r="H2" s="100" t="s">
        <v>559</v>
      </c>
      <c r="I2" s="100" t="s">
        <v>567</v>
      </c>
      <c r="J2" s="100" t="s">
        <v>620</v>
      </c>
      <c r="K2" s="100" t="s">
        <v>623</v>
      </c>
      <c r="L2" s="100" t="s">
        <v>625</v>
      </c>
      <c r="M2" s="100" t="s">
        <v>668</v>
      </c>
      <c r="N2" s="100" t="s">
        <v>710</v>
      </c>
      <c r="O2" s="100" t="s">
        <v>755</v>
      </c>
      <c r="P2" s="100" t="s">
        <v>764</v>
      </c>
      <c r="Q2" s="100" t="s">
        <v>820</v>
      </c>
      <c r="R2" s="101" t="s">
        <v>339</v>
      </c>
    </row>
    <row r="3" spans="2:18">
      <c r="B3" s="102" t="s">
        <v>331</v>
      </c>
      <c r="C3" s="103" t="s">
        <v>375</v>
      </c>
      <c r="D3" s="104" t="s">
        <v>375</v>
      </c>
      <c r="E3" s="104" t="s">
        <v>375</v>
      </c>
      <c r="F3" s="104" t="s">
        <v>375</v>
      </c>
      <c r="G3" s="104" t="s">
        <v>375</v>
      </c>
      <c r="H3" s="104" t="s">
        <v>375</v>
      </c>
      <c r="I3" s="104" t="s">
        <v>375</v>
      </c>
      <c r="J3" s="104" t="s">
        <v>375</v>
      </c>
      <c r="K3" s="104" t="s">
        <v>375</v>
      </c>
      <c r="L3" s="104" t="s">
        <v>375</v>
      </c>
      <c r="M3" s="104" t="s">
        <v>375</v>
      </c>
      <c r="N3" s="104" t="s">
        <v>375</v>
      </c>
      <c r="O3" s="104" t="s">
        <v>375</v>
      </c>
      <c r="P3" s="104" t="s">
        <v>375</v>
      </c>
      <c r="Q3" s="104" t="s">
        <v>375</v>
      </c>
      <c r="R3" s="105" t="s">
        <v>340</v>
      </c>
    </row>
    <row r="4" spans="2:18">
      <c r="B4" s="102" t="s">
        <v>332</v>
      </c>
      <c r="C4" s="103" t="s">
        <v>347</v>
      </c>
      <c r="D4" s="104" t="s">
        <v>341</v>
      </c>
      <c r="E4" s="104" t="s">
        <v>341</v>
      </c>
      <c r="F4" s="104" t="s">
        <v>349</v>
      </c>
      <c r="G4" s="104" t="s">
        <v>361</v>
      </c>
      <c r="H4" s="104" t="s">
        <v>349</v>
      </c>
      <c r="I4" s="104" t="s">
        <v>341</v>
      </c>
      <c r="J4" s="104" t="s">
        <v>347</v>
      </c>
      <c r="K4" s="104" t="s">
        <v>341</v>
      </c>
      <c r="L4" s="104" t="s">
        <v>361</v>
      </c>
      <c r="M4" s="104" t="s">
        <v>347</v>
      </c>
      <c r="N4" s="104" t="s">
        <v>361</v>
      </c>
      <c r="O4" s="104" t="s">
        <v>344</v>
      </c>
      <c r="P4" s="104" t="s">
        <v>344</v>
      </c>
      <c r="Q4" s="104" t="s">
        <v>341</v>
      </c>
      <c r="R4" s="105" t="s">
        <v>341</v>
      </c>
    </row>
    <row r="5" spans="2:18">
      <c r="B5" s="102" t="s">
        <v>333</v>
      </c>
      <c r="C5" s="106">
        <v>78</v>
      </c>
      <c r="D5" s="76">
        <v>84</v>
      </c>
      <c r="E5" s="76">
        <v>81</v>
      </c>
      <c r="F5" s="76">
        <v>79</v>
      </c>
      <c r="G5" s="76">
        <v>75</v>
      </c>
      <c r="H5" s="76">
        <v>81</v>
      </c>
      <c r="I5" s="76">
        <v>84</v>
      </c>
      <c r="J5" s="76">
        <v>81</v>
      </c>
      <c r="K5" s="76">
        <v>81</v>
      </c>
      <c r="L5" s="76">
        <v>79</v>
      </c>
      <c r="M5" s="76">
        <v>79</v>
      </c>
      <c r="N5" s="76">
        <v>79</v>
      </c>
      <c r="O5" s="76">
        <v>79</v>
      </c>
      <c r="P5" s="76">
        <v>75</v>
      </c>
      <c r="Q5" s="76">
        <v>83</v>
      </c>
      <c r="R5" s="77">
        <v>84</v>
      </c>
    </row>
    <row r="6" spans="2:18">
      <c r="B6" s="102" t="s">
        <v>334</v>
      </c>
      <c r="C6" s="106">
        <v>215</v>
      </c>
      <c r="D6" s="76">
        <v>245</v>
      </c>
      <c r="E6" s="76">
        <v>250</v>
      </c>
      <c r="F6" s="76">
        <v>230</v>
      </c>
      <c r="G6" s="76">
        <v>175</v>
      </c>
      <c r="H6" s="76">
        <v>230</v>
      </c>
      <c r="I6" s="76">
        <v>270</v>
      </c>
      <c r="J6" s="76">
        <v>240</v>
      </c>
      <c r="K6" s="76">
        <v>220</v>
      </c>
      <c r="L6" s="76">
        <v>215</v>
      </c>
      <c r="M6" s="76">
        <v>226</v>
      </c>
      <c r="N6" s="76">
        <v>185</v>
      </c>
      <c r="O6" s="76">
        <v>192</v>
      </c>
      <c r="P6" s="76">
        <v>190</v>
      </c>
      <c r="Q6" s="76">
        <v>270</v>
      </c>
      <c r="R6" s="77">
        <v>260</v>
      </c>
    </row>
    <row r="7" spans="2:18">
      <c r="B7" s="102" t="s">
        <v>335</v>
      </c>
      <c r="C7" s="106">
        <v>33</v>
      </c>
      <c r="D7" s="76">
        <v>21</v>
      </c>
      <c r="E7" s="76">
        <v>36</v>
      </c>
      <c r="F7" s="76">
        <v>26</v>
      </c>
      <c r="G7" s="76">
        <v>25</v>
      </c>
      <c r="H7" s="76">
        <v>24</v>
      </c>
      <c r="I7" s="76">
        <v>29</v>
      </c>
      <c r="J7" s="76">
        <v>28</v>
      </c>
      <c r="K7" s="76">
        <v>20</v>
      </c>
      <c r="L7" s="76">
        <v>26</v>
      </c>
      <c r="M7" s="76">
        <v>36</v>
      </c>
      <c r="N7" s="76">
        <v>21</v>
      </c>
      <c r="O7" s="76">
        <v>31</v>
      </c>
      <c r="P7" s="76">
        <v>28</v>
      </c>
      <c r="Q7" s="76">
        <v>32</v>
      </c>
      <c r="R7" s="77">
        <v>24</v>
      </c>
    </row>
    <row r="8" spans="2:18">
      <c r="B8" s="102" t="s">
        <v>336</v>
      </c>
      <c r="C8" s="106">
        <v>12</v>
      </c>
      <c r="D8" s="76">
        <v>0</v>
      </c>
      <c r="E8" s="76">
        <v>13</v>
      </c>
      <c r="F8" s="76">
        <v>4</v>
      </c>
      <c r="G8" s="76">
        <v>3</v>
      </c>
      <c r="H8" s="76">
        <v>2</v>
      </c>
      <c r="I8" s="76">
        <v>8</v>
      </c>
      <c r="J8" s="76">
        <v>9</v>
      </c>
      <c r="K8" s="76">
        <v>1</v>
      </c>
      <c r="L8" s="76">
        <v>5</v>
      </c>
      <c r="M8" s="76">
        <v>13</v>
      </c>
      <c r="N8" s="76">
        <v>0</v>
      </c>
      <c r="O8" s="76">
        <v>11</v>
      </c>
      <c r="P8" s="76">
        <v>7</v>
      </c>
      <c r="Q8" s="76">
        <v>13</v>
      </c>
      <c r="R8" s="77">
        <v>0</v>
      </c>
    </row>
    <row r="9" spans="2:18" ht="17" thickBot="1">
      <c r="B9" s="107" t="s">
        <v>337</v>
      </c>
      <c r="C9" s="108">
        <v>11131368</v>
      </c>
      <c r="D9" s="96">
        <v>1171560</v>
      </c>
      <c r="E9" s="96">
        <v>1551659</v>
      </c>
      <c r="F9" s="96">
        <v>15330435</v>
      </c>
      <c r="G9" s="96">
        <v>1015696</v>
      </c>
      <c r="H9" s="96">
        <v>980431</v>
      </c>
      <c r="I9" s="96">
        <v>1403611</v>
      </c>
      <c r="J9" s="96">
        <v>26540100</v>
      </c>
      <c r="K9" s="96">
        <v>1182840</v>
      </c>
      <c r="L9" s="96">
        <v>16663575</v>
      </c>
      <c r="M9" s="96">
        <v>383351</v>
      </c>
      <c r="N9" s="96">
        <v>543471</v>
      </c>
      <c r="O9" s="96">
        <v>5782450</v>
      </c>
      <c r="P9" s="96">
        <v>12112359</v>
      </c>
      <c r="Q9" s="96">
        <v>2898000</v>
      </c>
      <c r="R9" s="97">
        <v>650000</v>
      </c>
    </row>
    <row r="11" spans="2:18" ht="17" thickBot="1"/>
    <row r="12" spans="2:18" ht="17" thickBot="1">
      <c r="B12" s="150" t="s">
        <v>322</v>
      </c>
      <c r="C12" s="151"/>
      <c r="D12" s="151"/>
      <c r="E12" s="80" t="s">
        <v>323</v>
      </c>
      <c r="F12" s="80" t="s">
        <v>324</v>
      </c>
      <c r="G12" s="80" t="s">
        <v>839</v>
      </c>
      <c r="H12" s="80" t="s">
        <v>326</v>
      </c>
      <c r="I12" s="81" t="s">
        <v>327</v>
      </c>
    </row>
    <row r="13" spans="2:18" ht="17" thickTop="1">
      <c r="B13" s="152" t="s">
        <v>830</v>
      </c>
      <c r="C13" s="153"/>
      <c r="D13" s="153"/>
      <c r="E13" s="109" t="s">
        <v>764</v>
      </c>
      <c r="F13" s="109" t="s">
        <v>840</v>
      </c>
      <c r="G13" s="109">
        <v>8</v>
      </c>
      <c r="H13" s="109" t="b">
        <v>0</v>
      </c>
      <c r="I13" s="110">
        <f>HLOOKUP(E13,$B$2:$R$9,8,FALSE)</f>
        <v>12112359</v>
      </c>
    </row>
    <row r="14" spans="2:18" ht="17" thickBot="1">
      <c r="B14" s="154" t="s">
        <v>832</v>
      </c>
      <c r="C14" s="155"/>
      <c r="D14" s="155"/>
      <c r="E14" s="111" t="s">
        <v>340</v>
      </c>
      <c r="F14" s="111" t="s">
        <v>841</v>
      </c>
      <c r="G14" s="111">
        <v>7</v>
      </c>
      <c r="H14" s="111" t="b">
        <v>0</v>
      </c>
      <c r="I14" s="112">
        <f>HLOOKUP(E14,$B$3:$R$9,7,FALSE)</f>
        <v>650000</v>
      </c>
    </row>
    <row r="16" spans="2:18" ht="17" thickBot="1"/>
    <row r="17" spans="2:5" ht="17" thickBot="1">
      <c r="B17" s="156" t="s">
        <v>328</v>
      </c>
      <c r="C17" s="157"/>
      <c r="D17" s="157"/>
      <c r="E17" s="113" t="s">
        <v>854</v>
      </c>
    </row>
    <row r="18" spans="2:5" ht="17" thickTop="1">
      <c r="B18" s="158" t="s">
        <v>842</v>
      </c>
      <c r="C18" s="159"/>
      <c r="D18" s="159"/>
      <c r="E18" s="114">
        <f>HLOOKUP("Draymond Green",B2:R9,5,FALSE)</f>
        <v>230</v>
      </c>
    </row>
    <row r="19" spans="2:5">
      <c r="B19" s="160" t="s">
        <v>843</v>
      </c>
      <c r="C19" s="161"/>
      <c r="D19" s="161"/>
      <c r="E19" s="115">
        <f>HLOOKUP("Andre Iguodala",B2:R9,7,FALSE)</f>
        <v>12</v>
      </c>
    </row>
    <row r="20" spans="2:5" ht="17" thickBot="1">
      <c r="B20" s="148" t="s">
        <v>844</v>
      </c>
      <c r="C20" s="149"/>
      <c r="D20" s="149"/>
      <c r="E20" s="116">
        <f>HLOOKUP("Stephen Curry", B2:R9,6)</f>
        <v>28</v>
      </c>
    </row>
  </sheetData>
  <mergeCells count="7">
    <mergeCell ref="B20:D20"/>
    <mergeCell ref="B12:D12"/>
    <mergeCell ref="B13:D13"/>
    <mergeCell ref="B14:D14"/>
    <mergeCell ref="B17:D17"/>
    <mergeCell ref="B18:D18"/>
    <mergeCell ref="B19:D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9"/>
  <sheetViews>
    <sheetView zoomScale="85" workbookViewId="0">
      <selection activeCell="K20" sqref="K20"/>
    </sheetView>
  </sheetViews>
  <sheetFormatPr baseColWidth="10" defaultRowHeight="16"/>
  <cols>
    <col min="1" max="1" width="25.33203125" customWidth="1"/>
    <col min="2" max="2" width="12.5" customWidth="1"/>
    <col min="3" max="3" width="13.33203125" customWidth="1"/>
    <col min="4" max="4" width="22" customWidth="1"/>
    <col min="5" max="5" width="25" customWidth="1"/>
    <col min="6" max="9" width="31.1640625" customWidth="1"/>
  </cols>
  <sheetData>
    <row r="1" spans="1:9">
      <c r="A1" t="s">
        <v>0</v>
      </c>
      <c r="B1" t="s">
        <v>267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52</v>
      </c>
      <c r="B2" t="s">
        <v>262</v>
      </c>
      <c r="C2" t="s">
        <v>50</v>
      </c>
      <c r="D2" s="1">
        <v>54500</v>
      </c>
      <c r="E2" s="1">
        <v>107000</v>
      </c>
      <c r="F2" t="s">
        <v>11</v>
      </c>
      <c r="G2" s="1">
        <v>84900</v>
      </c>
      <c r="H2" s="1">
        <v>162000</v>
      </c>
      <c r="I2" t="s">
        <v>11</v>
      </c>
    </row>
    <row r="3" spans="1:9">
      <c r="A3" t="s">
        <v>237</v>
      </c>
      <c r="B3" t="s">
        <v>263</v>
      </c>
      <c r="C3" t="s">
        <v>106</v>
      </c>
      <c r="D3" s="1">
        <v>40400</v>
      </c>
      <c r="E3" s="1">
        <v>69100</v>
      </c>
      <c r="F3" s="1">
        <v>37200</v>
      </c>
      <c r="G3" s="1">
        <v>50400</v>
      </c>
      <c r="H3" s="1">
        <v>90800</v>
      </c>
      <c r="I3" s="1">
        <v>115000</v>
      </c>
    </row>
    <row r="4" spans="1:9">
      <c r="A4" t="s">
        <v>38</v>
      </c>
      <c r="B4" t="s">
        <v>265</v>
      </c>
      <c r="C4" t="s">
        <v>29</v>
      </c>
      <c r="D4" s="1">
        <v>47400</v>
      </c>
      <c r="E4" s="1">
        <v>84100</v>
      </c>
      <c r="F4" s="1">
        <v>44600</v>
      </c>
      <c r="G4" s="1">
        <v>60700</v>
      </c>
      <c r="H4" s="1">
        <v>114000</v>
      </c>
      <c r="I4" s="1">
        <v>163000</v>
      </c>
    </row>
    <row r="5" spans="1:9">
      <c r="A5" t="s">
        <v>252</v>
      </c>
      <c r="B5" t="s">
        <v>263</v>
      </c>
      <c r="C5" t="s">
        <v>106</v>
      </c>
      <c r="D5" s="1">
        <v>38700</v>
      </c>
      <c r="E5" s="1">
        <v>63300</v>
      </c>
      <c r="F5" s="1">
        <v>33600</v>
      </c>
      <c r="G5" s="1">
        <v>45300</v>
      </c>
      <c r="H5" s="1">
        <v>83900</v>
      </c>
      <c r="I5" s="1">
        <v>118000</v>
      </c>
    </row>
    <row r="6" spans="1:9">
      <c r="A6" t="s">
        <v>136</v>
      </c>
      <c r="B6" t="s">
        <v>263</v>
      </c>
      <c r="C6" t="s">
        <v>106</v>
      </c>
      <c r="D6" s="1">
        <v>45400</v>
      </c>
      <c r="E6" s="1">
        <v>84700</v>
      </c>
      <c r="F6" s="1">
        <v>45400</v>
      </c>
      <c r="G6" s="1">
        <v>62700</v>
      </c>
      <c r="H6" s="1">
        <v>109000</v>
      </c>
      <c r="I6" s="1">
        <v>145000</v>
      </c>
    </row>
    <row r="7" spans="1:9">
      <c r="A7" t="s">
        <v>257</v>
      </c>
      <c r="B7" t="s">
        <v>263</v>
      </c>
      <c r="C7" t="s">
        <v>106</v>
      </c>
      <c r="D7" s="1">
        <v>37700</v>
      </c>
      <c r="E7" s="1">
        <v>59200</v>
      </c>
      <c r="F7" s="1">
        <v>32200</v>
      </c>
      <c r="G7" s="1">
        <v>40500</v>
      </c>
      <c r="H7" s="1">
        <v>73900</v>
      </c>
      <c r="I7" s="1">
        <v>96200</v>
      </c>
    </row>
    <row r="8" spans="1:9">
      <c r="A8" t="s">
        <v>248</v>
      </c>
      <c r="B8" t="s">
        <v>264</v>
      </c>
      <c r="C8" t="s">
        <v>106</v>
      </c>
      <c r="D8" s="1">
        <v>39100</v>
      </c>
      <c r="E8" s="1">
        <v>64500</v>
      </c>
      <c r="F8" s="1">
        <v>35500</v>
      </c>
      <c r="G8" s="1">
        <v>48200</v>
      </c>
      <c r="H8" s="1">
        <v>89300</v>
      </c>
      <c r="I8" s="1">
        <v>128000</v>
      </c>
    </row>
    <row r="9" spans="1:9">
      <c r="A9" t="s">
        <v>64</v>
      </c>
      <c r="B9" t="s">
        <v>262</v>
      </c>
      <c r="C9" t="s">
        <v>50</v>
      </c>
      <c r="D9" s="1">
        <v>47300</v>
      </c>
      <c r="E9" s="1">
        <v>96500</v>
      </c>
      <c r="F9" t="s">
        <v>11</v>
      </c>
      <c r="G9" s="1">
        <v>60700</v>
      </c>
      <c r="H9" s="1">
        <v>162000</v>
      </c>
      <c r="I9" t="s">
        <v>11</v>
      </c>
    </row>
    <row r="10" spans="1:9">
      <c r="A10" t="s">
        <v>115</v>
      </c>
      <c r="B10" t="s">
        <v>262</v>
      </c>
      <c r="C10" t="s">
        <v>106</v>
      </c>
      <c r="D10" s="1">
        <v>53600</v>
      </c>
      <c r="E10" s="1">
        <v>95900</v>
      </c>
      <c r="F10" s="1">
        <v>50900</v>
      </c>
      <c r="G10" s="1">
        <v>71200</v>
      </c>
      <c r="H10" s="1">
        <v>146000</v>
      </c>
      <c r="I10" s="1">
        <v>201000</v>
      </c>
    </row>
    <row r="11" spans="1:9">
      <c r="A11" t="s">
        <v>261</v>
      </c>
      <c r="B11" t="s">
        <v>264</v>
      </c>
      <c r="C11" t="s">
        <v>106</v>
      </c>
      <c r="D11" s="1">
        <v>35300</v>
      </c>
      <c r="E11" s="1">
        <v>43900</v>
      </c>
      <c r="F11" s="1">
        <v>27000</v>
      </c>
      <c r="G11" s="1">
        <v>32200</v>
      </c>
      <c r="H11" s="1">
        <v>60900</v>
      </c>
      <c r="I11" s="1">
        <v>87600</v>
      </c>
    </row>
    <row r="12" spans="1:9">
      <c r="A12" t="s">
        <v>234</v>
      </c>
      <c r="B12" t="s">
        <v>265</v>
      </c>
      <c r="C12" t="s">
        <v>106</v>
      </c>
      <c r="D12" s="1">
        <v>40800</v>
      </c>
      <c r="E12" s="1">
        <v>69500</v>
      </c>
      <c r="F12" s="1">
        <v>37400</v>
      </c>
      <c r="G12" s="1">
        <v>48700</v>
      </c>
      <c r="H12" s="1">
        <v>87500</v>
      </c>
      <c r="I12" s="1">
        <v>110000</v>
      </c>
    </row>
    <row r="13" spans="1:9">
      <c r="A13" t="s">
        <v>54</v>
      </c>
      <c r="B13" t="s">
        <v>262</v>
      </c>
      <c r="C13" t="s">
        <v>50</v>
      </c>
      <c r="D13" s="1">
        <v>48100</v>
      </c>
      <c r="E13" s="1">
        <v>107000</v>
      </c>
      <c r="F13" t="s">
        <v>11</v>
      </c>
      <c r="G13" s="1">
        <v>74600</v>
      </c>
      <c r="H13" s="1">
        <v>146000</v>
      </c>
      <c r="I13" t="s">
        <v>11</v>
      </c>
    </row>
    <row r="14" spans="1:9">
      <c r="A14" t="s">
        <v>216</v>
      </c>
      <c r="B14" t="s">
        <v>264</v>
      </c>
      <c r="C14" t="s">
        <v>106</v>
      </c>
      <c r="D14" s="1">
        <v>39800</v>
      </c>
      <c r="E14" s="1">
        <v>72100</v>
      </c>
      <c r="F14" s="1">
        <v>38200</v>
      </c>
      <c r="G14" s="1">
        <v>51800</v>
      </c>
      <c r="H14" s="1">
        <v>101000</v>
      </c>
      <c r="I14" s="1">
        <v>146000</v>
      </c>
    </row>
    <row r="15" spans="1:9">
      <c r="A15" t="s">
        <v>103</v>
      </c>
      <c r="B15" t="s">
        <v>262</v>
      </c>
      <c r="C15" t="s">
        <v>97</v>
      </c>
      <c r="D15" s="1">
        <v>56200</v>
      </c>
      <c r="E15" s="1">
        <v>109000</v>
      </c>
      <c r="F15" s="1">
        <v>55400</v>
      </c>
      <c r="G15" s="1">
        <v>74400</v>
      </c>
      <c r="H15" s="1">
        <v>159000</v>
      </c>
      <c r="I15" s="1">
        <v>228000</v>
      </c>
    </row>
    <row r="16" spans="1:9">
      <c r="A16" t="s">
        <v>49</v>
      </c>
      <c r="B16" t="s">
        <v>262</v>
      </c>
      <c r="C16" t="s">
        <v>50</v>
      </c>
      <c r="D16" s="1">
        <v>54100</v>
      </c>
      <c r="E16" s="1">
        <v>110000</v>
      </c>
      <c r="F16" s="1">
        <v>62800</v>
      </c>
      <c r="G16" s="1">
        <v>80600</v>
      </c>
      <c r="H16" s="1">
        <v>156000</v>
      </c>
      <c r="I16" s="1">
        <v>251000</v>
      </c>
    </row>
    <row r="17" spans="1:9">
      <c r="A17" t="s">
        <v>223</v>
      </c>
      <c r="B17" t="s">
        <v>266</v>
      </c>
      <c r="C17" t="s">
        <v>106</v>
      </c>
      <c r="D17" s="1">
        <v>38000</v>
      </c>
      <c r="E17" s="1">
        <v>71400</v>
      </c>
      <c r="F17" s="1">
        <v>33700</v>
      </c>
      <c r="G17" s="1">
        <v>50500</v>
      </c>
      <c r="H17" s="1">
        <v>94100</v>
      </c>
      <c r="I17" s="1">
        <v>121000</v>
      </c>
    </row>
    <row r="18" spans="1:9">
      <c r="A18" t="s">
        <v>94</v>
      </c>
      <c r="B18" t="s">
        <v>266</v>
      </c>
      <c r="C18" t="s">
        <v>50</v>
      </c>
      <c r="D18" s="1">
        <v>41500</v>
      </c>
      <c r="E18" s="1">
        <v>67500</v>
      </c>
      <c r="F18" t="s">
        <v>11</v>
      </c>
      <c r="G18" s="1">
        <v>44600</v>
      </c>
      <c r="H18" s="1">
        <v>93100</v>
      </c>
      <c r="I18" t="s">
        <v>11</v>
      </c>
    </row>
    <row r="19" spans="1:9">
      <c r="A19" t="s">
        <v>224</v>
      </c>
      <c r="B19" t="s">
        <v>266</v>
      </c>
      <c r="C19" t="s">
        <v>106</v>
      </c>
      <c r="D19" s="1">
        <v>42600</v>
      </c>
      <c r="E19" s="1">
        <v>71300</v>
      </c>
      <c r="F19" s="1">
        <v>36000</v>
      </c>
      <c r="G19" s="1">
        <v>56300</v>
      </c>
      <c r="H19" s="1">
        <v>94400</v>
      </c>
      <c r="I19" s="1">
        <v>117000</v>
      </c>
    </row>
    <row r="20" spans="1:9">
      <c r="A20" t="s">
        <v>213</v>
      </c>
      <c r="B20" t="s">
        <v>266</v>
      </c>
      <c r="C20" t="s">
        <v>106</v>
      </c>
      <c r="D20" s="1">
        <v>42700</v>
      </c>
      <c r="E20" s="1">
        <v>72100</v>
      </c>
      <c r="F20" s="1">
        <v>30800</v>
      </c>
      <c r="G20" s="1">
        <v>47000</v>
      </c>
      <c r="H20" s="1">
        <v>92200</v>
      </c>
      <c r="I20" s="1">
        <v>132000</v>
      </c>
    </row>
    <row r="21" spans="1:9">
      <c r="A21" t="s">
        <v>145</v>
      </c>
      <c r="B21" t="s">
        <v>266</v>
      </c>
      <c r="C21" t="s">
        <v>106</v>
      </c>
      <c r="D21" s="1">
        <v>44700</v>
      </c>
      <c r="E21" s="1">
        <v>84100</v>
      </c>
      <c r="F21" s="1">
        <v>46100</v>
      </c>
      <c r="G21" s="1">
        <v>62000</v>
      </c>
      <c r="H21" s="1">
        <v>121000</v>
      </c>
      <c r="I21" s="1">
        <v>165000</v>
      </c>
    </row>
    <row r="22" spans="1:9">
      <c r="A22" t="s">
        <v>138</v>
      </c>
      <c r="B22" t="s">
        <v>266</v>
      </c>
      <c r="C22" t="s">
        <v>106</v>
      </c>
      <c r="D22" s="1">
        <v>45100</v>
      </c>
      <c r="E22" s="1">
        <v>84700</v>
      </c>
      <c r="F22" s="1">
        <v>47400</v>
      </c>
      <c r="G22" s="1">
        <v>62500</v>
      </c>
      <c r="H22" s="1">
        <v>113000</v>
      </c>
      <c r="I22" s="1">
        <v>154000</v>
      </c>
    </row>
    <row r="23" spans="1:9">
      <c r="A23" t="s">
        <v>170</v>
      </c>
      <c r="B23" t="s">
        <v>266</v>
      </c>
      <c r="C23" t="s">
        <v>106</v>
      </c>
      <c r="D23" s="1">
        <v>45500</v>
      </c>
      <c r="E23" s="1">
        <v>80400</v>
      </c>
      <c r="F23" s="1">
        <v>44500</v>
      </c>
      <c r="G23" s="1">
        <v>57800</v>
      </c>
      <c r="H23" s="1">
        <v>108000</v>
      </c>
      <c r="I23" s="1">
        <v>153000</v>
      </c>
    </row>
    <row r="24" spans="1:9">
      <c r="A24" t="s">
        <v>126</v>
      </c>
      <c r="B24" t="s">
        <v>266</v>
      </c>
      <c r="C24" t="s">
        <v>106</v>
      </c>
      <c r="D24" s="1">
        <v>45700</v>
      </c>
      <c r="E24" s="1">
        <v>87000</v>
      </c>
      <c r="F24" s="1">
        <v>45400</v>
      </c>
      <c r="G24" s="1">
        <v>62500</v>
      </c>
      <c r="H24" s="1">
        <v>119000</v>
      </c>
      <c r="I24" s="1">
        <v>158000</v>
      </c>
    </row>
    <row r="25" spans="1:9">
      <c r="A25" t="s">
        <v>135</v>
      </c>
      <c r="B25" t="s">
        <v>266</v>
      </c>
      <c r="C25" t="s">
        <v>106</v>
      </c>
      <c r="D25" s="1">
        <v>46200</v>
      </c>
      <c r="E25" s="1">
        <v>85200</v>
      </c>
      <c r="F25" s="1">
        <v>45500</v>
      </c>
      <c r="G25" s="1">
        <v>61800</v>
      </c>
      <c r="H25" s="1">
        <v>116000</v>
      </c>
      <c r="I25" s="1">
        <v>158000</v>
      </c>
    </row>
    <row r="26" spans="1:9">
      <c r="A26" t="s">
        <v>162</v>
      </c>
      <c r="B26" t="s">
        <v>266</v>
      </c>
      <c r="C26" t="s">
        <v>106</v>
      </c>
      <c r="D26" s="1">
        <v>46800</v>
      </c>
      <c r="E26" s="1">
        <v>81300</v>
      </c>
      <c r="F26" s="1">
        <v>37200</v>
      </c>
      <c r="G26" s="1">
        <v>59900</v>
      </c>
      <c r="H26" s="1">
        <v>109000</v>
      </c>
      <c r="I26" s="1">
        <v>134000</v>
      </c>
    </row>
    <row r="27" spans="1:9">
      <c r="A27" t="s">
        <v>60</v>
      </c>
      <c r="B27" t="s">
        <v>264</v>
      </c>
      <c r="C27" t="s">
        <v>50</v>
      </c>
      <c r="D27" s="1">
        <v>47500</v>
      </c>
      <c r="E27" s="1">
        <v>103000</v>
      </c>
      <c r="F27" t="s">
        <v>11</v>
      </c>
      <c r="G27" s="1">
        <v>69400</v>
      </c>
      <c r="H27" s="1">
        <v>141000</v>
      </c>
      <c r="I27" t="s">
        <v>11</v>
      </c>
    </row>
    <row r="28" spans="1:9">
      <c r="A28" t="s">
        <v>16</v>
      </c>
      <c r="B28" t="s">
        <v>262</v>
      </c>
      <c r="C28" t="s">
        <v>9</v>
      </c>
      <c r="D28" s="1">
        <v>61800</v>
      </c>
      <c r="E28" s="1">
        <v>111000</v>
      </c>
      <c r="F28" s="1">
        <v>63300</v>
      </c>
      <c r="G28" s="1">
        <v>80100</v>
      </c>
      <c r="H28" s="1">
        <v>150000</v>
      </c>
      <c r="I28" s="1">
        <v>209000</v>
      </c>
    </row>
    <row r="29" spans="1:9">
      <c r="A29" t="s">
        <v>131</v>
      </c>
      <c r="B29" t="s">
        <v>263</v>
      </c>
      <c r="C29" t="s">
        <v>106</v>
      </c>
      <c r="D29" s="1">
        <v>48400</v>
      </c>
      <c r="E29" s="1">
        <v>86000</v>
      </c>
      <c r="F29" s="1">
        <v>50500</v>
      </c>
      <c r="G29" s="1">
        <v>61800</v>
      </c>
      <c r="H29" s="1">
        <v>111000</v>
      </c>
      <c r="I29" s="1">
        <v>150000</v>
      </c>
    </row>
    <row r="30" spans="1:9">
      <c r="A30" t="s">
        <v>207</v>
      </c>
      <c r="B30" t="s">
        <v>264</v>
      </c>
      <c r="C30" t="s">
        <v>106</v>
      </c>
      <c r="D30" s="1">
        <v>43500</v>
      </c>
      <c r="E30" s="1">
        <v>73100</v>
      </c>
      <c r="F30" s="1">
        <v>39500</v>
      </c>
      <c r="G30" s="1">
        <v>51600</v>
      </c>
      <c r="H30" s="1">
        <v>97000</v>
      </c>
      <c r="I30" s="1">
        <v>137000</v>
      </c>
    </row>
    <row r="31" spans="1:9">
      <c r="A31" t="s">
        <v>73</v>
      </c>
      <c r="B31" t="s">
        <v>262</v>
      </c>
      <c r="C31" t="s">
        <v>50</v>
      </c>
      <c r="D31" s="1">
        <v>46400</v>
      </c>
      <c r="E31" s="1">
        <v>85800</v>
      </c>
      <c r="F31" t="s">
        <v>11</v>
      </c>
      <c r="G31" s="1">
        <v>63500</v>
      </c>
      <c r="H31" s="1">
        <v>129000</v>
      </c>
      <c r="I31" t="s">
        <v>11</v>
      </c>
    </row>
    <row r="32" spans="1:9">
      <c r="A32" t="s">
        <v>51</v>
      </c>
      <c r="B32" t="s">
        <v>262</v>
      </c>
      <c r="C32" t="s">
        <v>50</v>
      </c>
      <c r="D32" s="1">
        <v>52800</v>
      </c>
      <c r="E32" s="1">
        <v>108000</v>
      </c>
      <c r="F32" s="1">
        <v>60000</v>
      </c>
      <c r="G32" s="1">
        <v>76700</v>
      </c>
      <c r="H32" s="1">
        <v>167000</v>
      </c>
      <c r="I32" s="1">
        <v>265000</v>
      </c>
    </row>
    <row r="33" spans="1:9">
      <c r="A33" t="s">
        <v>55</v>
      </c>
      <c r="B33" t="s">
        <v>262</v>
      </c>
      <c r="C33" t="s">
        <v>50</v>
      </c>
      <c r="D33" s="1">
        <v>50200</v>
      </c>
      <c r="E33" s="1">
        <v>106000</v>
      </c>
      <c r="F33" t="s">
        <v>11</v>
      </c>
      <c r="G33" s="1">
        <v>65600</v>
      </c>
      <c r="H33" s="1">
        <v>143000</v>
      </c>
      <c r="I33" t="s">
        <v>11</v>
      </c>
    </row>
    <row r="34" spans="1:9">
      <c r="A34" t="s">
        <v>82</v>
      </c>
      <c r="B34" t="s">
        <v>265</v>
      </c>
      <c r="C34" t="s">
        <v>50</v>
      </c>
      <c r="D34" s="1">
        <v>38500</v>
      </c>
      <c r="E34" s="1">
        <v>81400</v>
      </c>
      <c r="F34" t="s">
        <v>11</v>
      </c>
      <c r="G34" s="1">
        <v>43000</v>
      </c>
      <c r="H34" s="1">
        <v>148000</v>
      </c>
      <c r="I34" t="s">
        <v>11</v>
      </c>
    </row>
    <row r="35" spans="1:9">
      <c r="A35" t="s">
        <v>19</v>
      </c>
      <c r="B35" t="s">
        <v>265</v>
      </c>
      <c r="C35" t="s">
        <v>9</v>
      </c>
      <c r="D35" s="1">
        <v>58100</v>
      </c>
      <c r="E35" s="1">
        <v>106000</v>
      </c>
      <c r="F35" s="1">
        <v>62200</v>
      </c>
      <c r="G35" s="1">
        <v>87900</v>
      </c>
      <c r="H35" s="1">
        <v>142000</v>
      </c>
      <c r="I35" s="1">
        <v>201000</v>
      </c>
    </row>
    <row r="36" spans="1:9">
      <c r="A36" t="s">
        <v>175</v>
      </c>
      <c r="B36" t="s">
        <v>265</v>
      </c>
      <c r="C36" t="s">
        <v>106</v>
      </c>
      <c r="D36" s="1">
        <v>44800</v>
      </c>
      <c r="E36" s="1">
        <v>79000</v>
      </c>
      <c r="F36" s="1">
        <v>43800</v>
      </c>
      <c r="G36" s="1">
        <v>57100</v>
      </c>
      <c r="H36" s="1">
        <v>112000</v>
      </c>
      <c r="I36" s="1">
        <v>150000</v>
      </c>
    </row>
    <row r="37" spans="1:9">
      <c r="A37" t="s">
        <v>104</v>
      </c>
      <c r="B37" t="s">
        <v>262</v>
      </c>
      <c r="C37" t="s">
        <v>97</v>
      </c>
      <c r="D37" s="1">
        <v>59400</v>
      </c>
      <c r="E37" s="1">
        <v>107000</v>
      </c>
      <c r="F37" s="1">
        <v>50300</v>
      </c>
      <c r="G37" s="1">
        <v>71900</v>
      </c>
      <c r="H37" s="1">
        <v>161000</v>
      </c>
      <c r="I37" s="1">
        <v>241000</v>
      </c>
    </row>
    <row r="38" spans="1:9">
      <c r="A38" t="s">
        <v>14</v>
      </c>
      <c r="B38" t="s">
        <v>262</v>
      </c>
      <c r="C38" t="s">
        <v>9</v>
      </c>
      <c r="D38" s="1">
        <v>62200</v>
      </c>
      <c r="E38" s="1">
        <v>114000</v>
      </c>
      <c r="F38" t="s">
        <v>11</v>
      </c>
      <c r="G38" s="1">
        <v>80200</v>
      </c>
      <c r="H38" s="1">
        <v>142000</v>
      </c>
      <c r="I38" t="s">
        <v>11</v>
      </c>
    </row>
    <row r="39" spans="1:9">
      <c r="A39" t="s">
        <v>102</v>
      </c>
      <c r="B39" t="s">
        <v>262</v>
      </c>
      <c r="C39" t="s">
        <v>97</v>
      </c>
      <c r="D39" s="1">
        <v>60300</v>
      </c>
      <c r="E39" s="1">
        <v>110000</v>
      </c>
      <c r="F39" s="1">
        <v>56800</v>
      </c>
      <c r="G39" s="1">
        <v>79800</v>
      </c>
      <c r="H39" s="1">
        <v>160000</v>
      </c>
      <c r="I39" s="1">
        <v>210000</v>
      </c>
    </row>
    <row r="40" spans="1:9">
      <c r="A40" t="s">
        <v>96</v>
      </c>
      <c r="B40" t="s">
        <v>262</v>
      </c>
      <c r="C40" t="s">
        <v>97</v>
      </c>
      <c r="D40" s="1">
        <v>58000</v>
      </c>
      <c r="E40" s="1">
        <v>134000</v>
      </c>
      <c r="F40" s="1">
        <v>63100</v>
      </c>
      <c r="G40" s="1">
        <v>90200</v>
      </c>
      <c r="H40" s="1">
        <v>234000</v>
      </c>
      <c r="I40" s="1">
        <v>321000</v>
      </c>
    </row>
    <row r="41" spans="1:9">
      <c r="A41" t="s">
        <v>59</v>
      </c>
      <c r="B41" t="s">
        <v>263</v>
      </c>
      <c r="C41" t="s">
        <v>50</v>
      </c>
      <c r="D41" s="1">
        <v>46100</v>
      </c>
      <c r="E41" s="1">
        <v>104000</v>
      </c>
      <c r="F41" t="s">
        <v>11</v>
      </c>
      <c r="G41" s="1">
        <v>70500</v>
      </c>
      <c r="H41" s="1">
        <v>146000</v>
      </c>
      <c r="I41" t="s">
        <v>11</v>
      </c>
    </row>
    <row r="42" spans="1:9">
      <c r="A42" t="s">
        <v>79</v>
      </c>
      <c r="B42" t="s">
        <v>264</v>
      </c>
      <c r="C42" t="s">
        <v>50</v>
      </c>
      <c r="D42" s="1">
        <v>42000</v>
      </c>
      <c r="E42" s="1">
        <v>83500</v>
      </c>
      <c r="F42" t="s">
        <v>11</v>
      </c>
      <c r="G42" s="1">
        <v>62100</v>
      </c>
      <c r="H42" s="1">
        <v>122000</v>
      </c>
      <c r="I42" t="s">
        <v>11</v>
      </c>
    </row>
    <row r="43" spans="1:9">
      <c r="A43" t="s">
        <v>71</v>
      </c>
      <c r="B43" t="s">
        <v>264</v>
      </c>
      <c r="C43" t="s">
        <v>50</v>
      </c>
      <c r="D43" s="1">
        <v>41400</v>
      </c>
      <c r="E43" s="1">
        <v>88300</v>
      </c>
      <c r="F43" s="1">
        <v>49500</v>
      </c>
      <c r="G43" s="1">
        <v>57400</v>
      </c>
      <c r="H43" s="1">
        <v>133000</v>
      </c>
      <c r="I43" s="1">
        <v>185000</v>
      </c>
    </row>
    <row r="44" spans="1:9">
      <c r="A44" t="s">
        <v>240</v>
      </c>
      <c r="B44" t="s">
        <v>263</v>
      </c>
      <c r="C44" t="s">
        <v>106</v>
      </c>
      <c r="D44" s="1">
        <v>40200</v>
      </c>
      <c r="E44" s="1">
        <v>67500</v>
      </c>
      <c r="F44" s="1">
        <v>38400</v>
      </c>
      <c r="G44" s="1">
        <v>52000</v>
      </c>
      <c r="H44" s="1">
        <v>98700</v>
      </c>
      <c r="I44" s="1">
        <v>151000</v>
      </c>
    </row>
    <row r="45" spans="1:9">
      <c r="A45" t="s">
        <v>215</v>
      </c>
      <c r="B45" t="s">
        <v>264</v>
      </c>
      <c r="C45" t="s">
        <v>106</v>
      </c>
      <c r="D45" s="1">
        <v>40300</v>
      </c>
      <c r="E45" s="1">
        <v>72100</v>
      </c>
      <c r="F45" s="1">
        <v>37900</v>
      </c>
      <c r="G45" s="1">
        <v>52800</v>
      </c>
      <c r="H45" s="1">
        <v>95400</v>
      </c>
      <c r="I45" s="1">
        <v>135000</v>
      </c>
    </row>
    <row r="46" spans="1:9">
      <c r="A46" t="s">
        <v>228</v>
      </c>
      <c r="B46" t="s">
        <v>265</v>
      </c>
      <c r="C46" t="s">
        <v>106</v>
      </c>
      <c r="D46" s="1">
        <v>38600</v>
      </c>
      <c r="E46" s="1">
        <v>70900</v>
      </c>
      <c r="F46" s="1">
        <v>36000</v>
      </c>
      <c r="G46" s="1">
        <v>50500</v>
      </c>
      <c r="H46" s="1">
        <v>93100</v>
      </c>
      <c r="I46" s="1">
        <v>117000</v>
      </c>
    </row>
    <row r="47" spans="1:9">
      <c r="A47" t="s">
        <v>95</v>
      </c>
      <c r="B47" t="s">
        <v>265</v>
      </c>
      <c r="C47" t="s">
        <v>50</v>
      </c>
      <c r="D47" s="1">
        <v>39500</v>
      </c>
      <c r="E47" s="1">
        <v>63900</v>
      </c>
      <c r="F47" s="1">
        <v>38800</v>
      </c>
      <c r="G47" s="1">
        <v>47200</v>
      </c>
      <c r="H47" s="1">
        <v>91600</v>
      </c>
      <c r="I47" s="1">
        <v>120000</v>
      </c>
    </row>
    <row r="48" spans="1:9">
      <c r="A48" t="s">
        <v>209</v>
      </c>
      <c r="B48" t="s">
        <v>262</v>
      </c>
      <c r="C48" t="s">
        <v>106</v>
      </c>
      <c r="D48" s="1">
        <v>42400</v>
      </c>
      <c r="E48" s="1">
        <v>72600</v>
      </c>
      <c r="F48" s="1">
        <v>43300</v>
      </c>
      <c r="G48" s="1">
        <v>56100</v>
      </c>
      <c r="H48" s="1">
        <v>99600</v>
      </c>
      <c r="I48" s="1">
        <v>151000</v>
      </c>
    </row>
    <row r="49" spans="1:9">
      <c r="A49" t="s">
        <v>225</v>
      </c>
      <c r="B49" t="s">
        <v>263</v>
      </c>
      <c r="C49" t="s">
        <v>106</v>
      </c>
      <c r="D49" s="1">
        <v>42600</v>
      </c>
      <c r="E49" s="1">
        <v>71100</v>
      </c>
      <c r="F49" s="1">
        <v>40700</v>
      </c>
      <c r="G49" s="1">
        <v>53000</v>
      </c>
      <c r="H49" s="1">
        <v>99500</v>
      </c>
      <c r="I49" s="1">
        <v>137000</v>
      </c>
    </row>
    <row r="50" spans="1:9">
      <c r="A50" t="s">
        <v>194</v>
      </c>
      <c r="B50" t="s">
        <v>263</v>
      </c>
      <c r="C50" t="s">
        <v>106</v>
      </c>
      <c r="D50" s="1">
        <v>43200</v>
      </c>
      <c r="E50" s="1">
        <v>75500</v>
      </c>
      <c r="F50" s="1">
        <v>40500</v>
      </c>
      <c r="G50" s="1">
        <v>55800</v>
      </c>
      <c r="H50" s="1">
        <v>98200</v>
      </c>
      <c r="I50" s="1">
        <v>136000</v>
      </c>
    </row>
    <row r="51" spans="1:9">
      <c r="A51" t="s">
        <v>48</v>
      </c>
      <c r="B51" t="s">
        <v>263</v>
      </c>
      <c r="C51" t="s">
        <v>29</v>
      </c>
      <c r="D51" s="1">
        <v>42100</v>
      </c>
      <c r="E51" s="1">
        <v>73000</v>
      </c>
      <c r="F51" s="1">
        <v>39600</v>
      </c>
      <c r="G51" s="1">
        <v>52800</v>
      </c>
      <c r="H51" s="1">
        <v>107000</v>
      </c>
      <c r="I51" s="1">
        <v>156000</v>
      </c>
    </row>
    <row r="52" spans="1:9">
      <c r="A52" t="s">
        <v>93</v>
      </c>
      <c r="B52" t="s">
        <v>265</v>
      </c>
      <c r="C52" t="s">
        <v>50</v>
      </c>
      <c r="D52" s="1">
        <v>42000</v>
      </c>
      <c r="E52" s="1">
        <v>69800</v>
      </c>
      <c r="F52" t="s">
        <v>11</v>
      </c>
      <c r="G52" s="1">
        <v>55000</v>
      </c>
      <c r="H52" s="1">
        <v>94000</v>
      </c>
      <c r="I52" t="s">
        <v>11</v>
      </c>
    </row>
    <row r="53" spans="1:9">
      <c r="A53" t="s">
        <v>70</v>
      </c>
      <c r="B53" t="s">
        <v>262</v>
      </c>
      <c r="C53" t="s">
        <v>50</v>
      </c>
      <c r="D53" s="1">
        <v>49100</v>
      </c>
      <c r="E53" s="1">
        <v>92800</v>
      </c>
      <c r="F53" t="s">
        <v>11</v>
      </c>
      <c r="G53" s="1">
        <v>55800</v>
      </c>
      <c r="H53" s="1">
        <v>185000</v>
      </c>
      <c r="I53" t="s">
        <v>11</v>
      </c>
    </row>
    <row r="54" spans="1:9">
      <c r="A54" t="s">
        <v>127</v>
      </c>
      <c r="B54" t="s">
        <v>263</v>
      </c>
      <c r="C54" t="s">
        <v>106</v>
      </c>
      <c r="D54" s="1">
        <v>47800</v>
      </c>
      <c r="E54" s="1">
        <v>86900</v>
      </c>
      <c r="F54" s="1">
        <v>51300</v>
      </c>
      <c r="G54" s="1">
        <v>67200</v>
      </c>
      <c r="H54" s="1">
        <v>114000</v>
      </c>
      <c r="I54" s="1">
        <v>150000</v>
      </c>
    </row>
    <row r="55" spans="1:9">
      <c r="A55" t="s">
        <v>18</v>
      </c>
      <c r="B55" t="s">
        <v>263</v>
      </c>
      <c r="C55" t="s">
        <v>9</v>
      </c>
      <c r="D55" s="1">
        <v>58300</v>
      </c>
      <c r="E55" s="1">
        <v>106000</v>
      </c>
      <c r="F55" s="1">
        <v>67200</v>
      </c>
      <c r="G55" s="1">
        <v>85200</v>
      </c>
      <c r="H55" s="1">
        <v>137000</v>
      </c>
      <c r="I55" s="1">
        <v>183000</v>
      </c>
    </row>
    <row r="56" spans="1:9">
      <c r="A56" t="s">
        <v>202</v>
      </c>
      <c r="B56" t="s">
        <v>263</v>
      </c>
      <c r="C56" t="s">
        <v>106</v>
      </c>
      <c r="D56" s="1">
        <v>41800</v>
      </c>
      <c r="E56" s="1">
        <v>74000</v>
      </c>
      <c r="F56" s="1">
        <v>43000</v>
      </c>
      <c r="G56" s="1">
        <v>55300</v>
      </c>
      <c r="H56" s="1">
        <v>99900</v>
      </c>
      <c r="I56" s="1">
        <v>145000</v>
      </c>
    </row>
    <row r="57" spans="1:9">
      <c r="A57" t="s">
        <v>74</v>
      </c>
      <c r="B57" t="s">
        <v>262</v>
      </c>
      <c r="C57" t="s">
        <v>50</v>
      </c>
      <c r="D57" s="1">
        <v>44700</v>
      </c>
      <c r="E57" s="1">
        <v>85800</v>
      </c>
      <c r="F57" t="s">
        <v>11</v>
      </c>
      <c r="G57" s="1">
        <v>66300</v>
      </c>
      <c r="H57" s="1">
        <v>132000</v>
      </c>
      <c r="I57" t="s">
        <v>11</v>
      </c>
    </row>
    <row r="58" spans="1:9">
      <c r="A58" t="s">
        <v>89</v>
      </c>
      <c r="B58" t="s">
        <v>264</v>
      </c>
      <c r="C58" t="s">
        <v>50</v>
      </c>
      <c r="D58" s="1">
        <v>42600</v>
      </c>
      <c r="E58" s="1">
        <v>76600</v>
      </c>
      <c r="F58" t="s">
        <v>11</v>
      </c>
      <c r="G58" s="1">
        <v>65100</v>
      </c>
      <c r="H58" s="1">
        <v>116000</v>
      </c>
      <c r="I58" t="s">
        <v>11</v>
      </c>
    </row>
    <row r="59" spans="1:9">
      <c r="A59" t="s">
        <v>84</v>
      </c>
      <c r="B59" t="s">
        <v>264</v>
      </c>
      <c r="C59" t="s">
        <v>50</v>
      </c>
      <c r="D59" s="1">
        <v>44500</v>
      </c>
      <c r="E59" s="1">
        <v>80600</v>
      </c>
      <c r="F59" t="s">
        <v>11</v>
      </c>
      <c r="G59" s="1">
        <v>49300</v>
      </c>
      <c r="H59" s="1">
        <v>101000</v>
      </c>
      <c r="I59" t="s">
        <v>11</v>
      </c>
    </row>
    <row r="60" spans="1:9">
      <c r="A60" t="s">
        <v>77</v>
      </c>
      <c r="B60" t="s">
        <v>262</v>
      </c>
      <c r="C60" t="s">
        <v>50</v>
      </c>
      <c r="D60" s="1">
        <v>49200</v>
      </c>
      <c r="E60" s="1">
        <v>83700</v>
      </c>
      <c r="F60" t="s">
        <v>11</v>
      </c>
      <c r="G60" s="1">
        <v>51900</v>
      </c>
      <c r="H60" s="1">
        <v>123000</v>
      </c>
      <c r="I60" t="s">
        <v>11</v>
      </c>
    </row>
    <row r="61" spans="1:9">
      <c r="A61" t="s">
        <v>100</v>
      </c>
      <c r="B61" t="s">
        <v>262</v>
      </c>
      <c r="C61" t="s">
        <v>97</v>
      </c>
      <c r="D61" s="1">
        <v>63400</v>
      </c>
      <c r="E61" s="1">
        <v>124000</v>
      </c>
      <c r="F61" s="1">
        <v>54800</v>
      </c>
      <c r="G61" s="1">
        <v>86200</v>
      </c>
      <c r="H61" s="1">
        <v>179000</v>
      </c>
      <c r="I61" s="1">
        <v>288000</v>
      </c>
    </row>
    <row r="62" spans="1:9">
      <c r="A62" t="s">
        <v>129</v>
      </c>
      <c r="B62" t="s">
        <v>266</v>
      </c>
      <c r="C62" t="s">
        <v>106</v>
      </c>
      <c r="D62" s="1">
        <v>47300</v>
      </c>
      <c r="E62" s="1">
        <v>86400</v>
      </c>
      <c r="F62" s="1">
        <v>45100</v>
      </c>
      <c r="G62" s="1">
        <v>62700</v>
      </c>
      <c r="H62" s="1">
        <v>114000</v>
      </c>
      <c r="I62" s="1">
        <v>150000</v>
      </c>
    </row>
    <row r="63" spans="1:9">
      <c r="A63" t="s">
        <v>124</v>
      </c>
      <c r="B63" t="s">
        <v>266</v>
      </c>
      <c r="C63" t="s">
        <v>106</v>
      </c>
      <c r="D63" s="1">
        <v>47400</v>
      </c>
      <c r="E63" s="1">
        <v>88100</v>
      </c>
      <c r="F63" s="1">
        <v>46800</v>
      </c>
      <c r="G63" s="1">
        <v>62800</v>
      </c>
      <c r="H63" s="1">
        <v>122000</v>
      </c>
      <c r="I63" s="1">
        <v>154000</v>
      </c>
    </row>
    <row r="64" spans="1:9">
      <c r="A64" t="s">
        <v>205</v>
      </c>
      <c r="B64" t="s">
        <v>265</v>
      </c>
      <c r="C64" t="s">
        <v>106</v>
      </c>
      <c r="D64" s="1">
        <v>44900</v>
      </c>
      <c r="E64" s="1">
        <v>73400</v>
      </c>
      <c r="F64" s="1">
        <v>35400</v>
      </c>
      <c r="G64" s="1">
        <v>49600</v>
      </c>
      <c r="H64" s="1">
        <v>101000</v>
      </c>
      <c r="I64" s="1">
        <v>143000</v>
      </c>
    </row>
    <row r="65" spans="1:9">
      <c r="A65" t="s">
        <v>21</v>
      </c>
      <c r="B65" t="s">
        <v>264</v>
      </c>
      <c r="C65" t="s">
        <v>9</v>
      </c>
      <c r="D65" s="1">
        <v>56000</v>
      </c>
      <c r="E65" s="1">
        <v>97800</v>
      </c>
      <c r="F65" s="1">
        <v>56100</v>
      </c>
      <c r="G65" s="1">
        <v>77400</v>
      </c>
      <c r="H65" s="1">
        <v>121000</v>
      </c>
      <c r="I65" s="1">
        <v>165000</v>
      </c>
    </row>
    <row r="66" spans="1:9">
      <c r="A66" t="s">
        <v>206</v>
      </c>
      <c r="B66" t="s">
        <v>264</v>
      </c>
      <c r="C66" t="s">
        <v>106</v>
      </c>
      <c r="D66" s="1">
        <v>42000</v>
      </c>
      <c r="E66" s="1">
        <v>73400</v>
      </c>
      <c r="F66" s="1">
        <v>39100</v>
      </c>
      <c r="G66" s="1">
        <v>55200</v>
      </c>
      <c r="H66" s="1">
        <v>105000</v>
      </c>
      <c r="I66" s="1">
        <v>142000</v>
      </c>
    </row>
    <row r="67" spans="1:9">
      <c r="A67" t="s">
        <v>39</v>
      </c>
      <c r="B67" t="s">
        <v>264</v>
      </c>
      <c r="C67" t="s">
        <v>29</v>
      </c>
      <c r="D67" s="1">
        <v>46300</v>
      </c>
      <c r="E67" s="1">
        <v>84000</v>
      </c>
      <c r="F67" s="1">
        <v>43600</v>
      </c>
      <c r="G67" s="1">
        <v>60400</v>
      </c>
      <c r="H67" s="1">
        <v>119000</v>
      </c>
      <c r="I67" s="1">
        <v>178000</v>
      </c>
    </row>
    <row r="68" spans="1:9">
      <c r="A68" t="s">
        <v>139</v>
      </c>
      <c r="B68" t="s">
        <v>264</v>
      </c>
      <c r="C68" t="s">
        <v>106</v>
      </c>
      <c r="D68" s="1">
        <v>45400</v>
      </c>
      <c r="E68" s="1">
        <v>84600</v>
      </c>
      <c r="F68" s="1">
        <v>44400</v>
      </c>
      <c r="G68" s="1">
        <v>60000</v>
      </c>
      <c r="H68" s="1">
        <v>109000</v>
      </c>
      <c r="I68" s="1">
        <v>147000</v>
      </c>
    </row>
    <row r="69" spans="1:9">
      <c r="A69" t="s">
        <v>87</v>
      </c>
      <c r="B69" t="s">
        <v>262</v>
      </c>
      <c r="C69" t="s">
        <v>50</v>
      </c>
      <c r="D69" s="1">
        <v>41800</v>
      </c>
      <c r="E69" s="1">
        <v>78900</v>
      </c>
      <c r="F69" t="s">
        <v>11</v>
      </c>
      <c r="G69" s="1">
        <v>67200</v>
      </c>
      <c r="H69" s="1">
        <v>110000</v>
      </c>
      <c r="I69" t="s">
        <v>11</v>
      </c>
    </row>
    <row r="70" spans="1:9">
      <c r="A70" t="s">
        <v>176</v>
      </c>
      <c r="B70" t="s">
        <v>264</v>
      </c>
      <c r="C70" t="s">
        <v>106</v>
      </c>
      <c r="D70" s="1">
        <v>43300</v>
      </c>
      <c r="E70" s="1">
        <v>79000</v>
      </c>
      <c r="F70" s="1">
        <v>37200</v>
      </c>
      <c r="G70" s="1">
        <v>54100</v>
      </c>
      <c r="H70" s="1">
        <v>106000</v>
      </c>
      <c r="I70" s="1">
        <v>138000</v>
      </c>
    </row>
    <row r="71" spans="1:9">
      <c r="A71" t="s">
        <v>253</v>
      </c>
      <c r="B71" t="s">
        <v>264</v>
      </c>
      <c r="C71" t="s">
        <v>106</v>
      </c>
      <c r="D71" s="1">
        <v>38700</v>
      </c>
      <c r="E71" s="1">
        <v>62600</v>
      </c>
      <c r="F71" s="1">
        <v>36100</v>
      </c>
      <c r="G71" s="1">
        <v>45800</v>
      </c>
      <c r="H71" s="1">
        <v>87000</v>
      </c>
      <c r="I71" s="1">
        <v>124000</v>
      </c>
    </row>
    <row r="72" spans="1:9">
      <c r="A72" t="s">
        <v>53</v>
      </c>
      <c r="B72" t="s">
        <v>262</v>
      </c>
      <c r="C72" t="s">
        <v>50</v>
      </c>
      <c r="D72" s="1">
        <v>53900</v>
      </c>
      <c r="E72" s="1">
        <v>107000</v>
      </c>
      <c r="F72" s="1">
        <v>70600</v>
      </c>
      <c r="G72" s="1">
        <v>79300</v>
      </c>
      <c r="H72" s="1">
        <v>144000</v>
      </c>
      <c r="I72" s="1">
        <v>204000</v>
      </c>
    </row>
    <row r="73" spans="1:9">
      <c r="A73" t="s">
        <v>173</v>
      </c>
      <c r="B73" t="s">
        <v>263</v>
      </c>
      <c r="C73" t="s">
        <v>106</v>
      </c>
      <c r="D73" s="1">
        <v>46500</v>
      </c>
      <c r="E73" s="1">
        <v>79400</v>
      </c>
      <c r="F73" s="1">
        <v>38700</v>
      </c>
      <c r="G73" s="1">
        <v>51600</v>
      </c>
      <c r="H73" s="1">
        <v>114000</v>
      </c>
      <c r="I73" s="1">
        <v>158000</v>
      </c>
    </row>
    <row r="74" spans="1:9">
      <c r="A74" t="s">
        <v>92</v>
      </c>
      <c r="B74" t="s">
        <v>265</v>
      </c>
      <c r="C74" t="s">
        <v>50</v>
      </c>
      <c r="D74" s="1">
        <v>38900</v>
      </c>
      <c r="E74" s="1">
        <v>72600</v>
      </c>
      <c r="F74" s="1">
        <v>38200</v>
      </c>
      <c r="G74" s="1">
        <v>53400</v>
      </c>
      <c r="H74" s="1">
        <v>104000</v>
      </c>
      <c r="I74" s="1">
        <v>140000</v>
      </c>
    </row>
    <row r="75" spans="1:9">
      <c r="A75" t="s">
        <v>35</v>
      </c>
      <c r="B75" t="s">
        <v>263</v>
      </c>
      <c r="C75" t="s">
        <v>29</v>
      </c>
      <c r="D75" s="1">
        <v>46900</v>
      </c>
      <c r="E75" s="1">
        <v>87800</v>
      </c>
      <c r="F75" s="1">
        <v>43700</v>
      </c>
      <c r="G75" s="1">
        <v>61300</v>
      </c>
      <c r="H75" s="1">
        <v>120000</v>
      </c>
      <c r="I75" s="1">
        <v>165000</v>
      </c>
    </row>
    <row r="76" spans="1:9">
      <c r="A76" t="s">
        <v>8</v>
      </c>
      <c r="B76" t="s">
        <v>262</v>
      </c>
      <c r="C76" t="s">
        <v>9</v>
      </c>
      <c r="D76" s="1">
        <v>72200</v>
      </c>
      <c r="E76" s="1">
        <v>126000</v>
      </c>
      <c r="F76" s="1">
        <v>76800</v>
      </c>
      <c r="G76" s="1">
        <v>99200</v>
      </c>
      <c r="H76" s="1">
        <v>168000</v>
      </c>
      <c r="I76" s="1">
        <v>220000</v>
      </c>
    </row>
    <row r="77" spans="1:9">
      <c r="A77" t="s">
        <v>133</v>
      </c>
      <c r="B77" t="s">
        <v>264</v>
      </c>
      <c r="C77" t="s">
        <v>106</v>
      </c>
      <c r="D77" s="1">
        <v>46300</v>
      </c>
      <c r="E77" s="1">
        <v>85300</v>
      </c>
      <c r="F77" s="1">
        <v>44200</v>
      </c>
      <c r="G77" s="1">
        <v>61500</v>
      </c>
      <c r="H77" s="1">
        <v>119000</v>
      </c>
      <c r="I77" s="1">
        <v>170000</v>
      </c>
    </row>
    <row r="78" spans="1:9">
      <c r="A78" t="s">
        <v>68</v>
      </c>
      <c r="B78" t="s">
        <v>262</v>
      </c>
      <c r="C78" t="s">
        <v>50</v>
      </c>
      <c r="D78" s="1">
        <v>47700</v>
      </c>
      <c r="E78" s="1">
        <v>94200</v>
      </c>
      <c r="F78" t="s">
        <v>11</v>
      </c>
      <c r="G78" s="1">
        <v>69100</v>
      </c>
      <c r="H78" s="1">
        <v>129000</v>
      </c>
      <c r="I78" t="s">
        <v>11</v>
      </c>
    </row>
    <row r="79" spans="1:9">
      <c r="A79" t="s">
        <v>197</v>
      </c>
      <c r="B79" t="s">
        <v>264</v>
      </c>
      <c r="C79" t="s">
        <v>106</v>
      </c>
      <c r="D79" s="1">
        <v>43300</v>
      </c>
      <c r="E79" s="1">
        <v>74700</v>
      </c>
      <c r="F79" s="1">
        <v>39500</v>
      </c>
      <c r="G79" s="1">
        <v>53800</v>
      </c>
      <c r="H79" s="1">
        <v>95700</v>
      </c>
      <c r="I79" s="1">
        <v>140000</v>
      </c>
    </row>
    <row r="80" spans="1:9">
      <c r="A80" t="s">
        <v>174</v>
      </c>
      <c r="B80" t="s">
        <v>263</v>
      </c>
      <c r="C80" t="s">
        <v>106</v>
      </c>
      <c r="D80" s="1">
        <v>44500</v>
      </c>
      <c r="E80" s="1">
        <v>79300</v>
      </c>
      <c r="F80" s="1">
        <v>43300</v>
      </c>
      <c r="G80" s="1">
        <v>58800</v>
      </c>
      <c r="H80" s="1">
        <v>108000</v>
      </c>
      <c r="I80" s="1">
        <v>151000</v>
      </c>
    </row>
    <row r="81" spans="1:9">
      <c r="A81" t="s">
        <v>235</v>
      </c>
      <c r="B81" t="s">
        <v>264</v>
      </c>
      <c r="C81" t="s">
        <v>106</v>
      </c>
      <c r="D81" s="1">
        <v>36100</v>
      </c>
      <c r="E81" s="1">
        <v>69500</v>
      </c>
      <c r="F81" s="1">
        <v>33300</v>
      </c>
      <c r="G81" s="1">
        <v>46900</v>
      </c>
      <c r="H81" s="1">
        <v>102000</v>
      </c>
      <c r="I81" s="1">
        <v>134000</v>
      </c>
    </row>
    <row r="82" spans="1:9">
      <c r="A82" t="s">
        <v>260</v>
      </c>
      <c r="B82" t="s">
        <v>265</v>
      </c>
      <c r="C82" t="s">
        <v>106</v>
      </c>
      <c r="D82" s="1">
        <v>37900</v>
      </c>
      <c r="E82" s="1">
        <v>50600</v>
      </c>
      <c r="F82" s="1">
        <v>22600</v>
      </c>
      <c r="G82" s="1">
        <v>31800</v>
      </c>
      <c r="H82" s="1">
        <v>78500</v>
      </c>
      <c r="I82" s="1">
        <v>98900</v>
      </c>
    </row>
    <row r="83" spans="1:9">
      <c r="A83" t="s">
        <v>187</v>
      </c>
      <c r="B83" t="s">
        <v>265</v>
      </c>
      <c r="C83" t="s">
        <v>106</v>
      </c>
      <c r="D83" s="1">
        <v>46600</v>
      </c>
      <c r="E83" s="1">
        <v>77500</v>
      </c>
      <c r="F83" s="1">
        <v>40200</v>
      </c>
      <c r="G83" s="1">
        <v>58100</v>
      </c>
      <c r="H83" s="1">
        <v>111000</v>
      </c>
      <c r="I83" s="1">
        <v>151000</v>
      </c>
    </row>
    <row r="84" spans="1:9">
      <c r="A84" t="s">
        <v>91</v>
      </c>
      <c r="B84" t="s">
        <v>262</v>
      </c>
      <c r="C84" t="s">
        <v>50</v>
      </c>
      <c r="D84" s="1">
        <v>42500</v>
      </c>
      <c r="E84" s="1">
        <v>74400</v>
      </c>
      <c r="F84" t="s">
        <v>11</v>
      </c>
      <c r="G84" s="1">
        <v>56700</v>
      </c>
      <c r="H84" s="1">
        <v>94900</v>
      </c>
      <c r="I84" t="s">
        <v>11</v>
      </c>
    </row>
    <row r="85" spans="1:9">
      <c r="A85" t="s">
        <v>256</v>
      </c>
      <c r="B85" t="s">
        <v>263</v>
      </c>
      <c r="C85" t="s">
        <v>106</v>
      </c>
      <c r="D85" s="1">
        <v>34800</v>
      </c>
      <c r="E85" s="1">
        <v>60600</v>
      </c>
      <c r="F85" s="1">
        <v>34300</v>
      </c>
      <c r="G85" s="1">
        <v>46500</v>
      </c>
      <c r="H85" s="1">
        <v>72000</v>
      </c>
      <c r="I85" s="1">
        <v>91300</v>
      </c>
    </row>
    <row r="86" spans="1:9">
      <c r="A86" t="s">
        <v>69</v>
      </c>
      <c r="B86" t="s">
        <v>262</v>
      </c>
      <c r="C86" t="s">
        <v>50</v>
      </c>
      <c r="D86" s="1">
        <v>42400</v>
      </c>
      <c r="E86" s="1">
        <v>94100</v>
      </c>
      <c r="F86" t="s">
        <v>11</v>
      </c>
      <c r="G86" s="1">
        <v>57100</v>
      </c>
      <c r="H86" s="1">
        <v>131000</v>
      </c>
      <c r="I86" t="s">
        <v>11</v>
      </c>
    </row>
    <row r="87" spans="1:9">
      <c r="A87" t="s">
        <v>25</v>
      </c>
      <c r="B87" t="s">
        <v>265</v>
      </c>
      <c r="C87" t="s">
        <v>9</v>
      </c>
      <c r="D87" s="1">
        <v>51000</v>
      </c>
      <c r="E87" s="1">
        <v>93400</v>
      </c>
      <c r="F87" t="s">
        <v>11</v>
      </c>
      <c r="G87" s="1">
        <v>67400</v>
      </c>
      <c r="H87" s="1">
        <v>123000</v>
      </c>
      <c r="I87" t="s">
        <v>11</v>
      </c>
    </row>
    <row r="88" spans="1:9">
      <c r="A88" t="s">
        <v>172</v>
      </c>
      <c r="B88" t="s">
        <v>265</v>
      </c>
      <c r="C88" t="s">
        <v>106</v>
      </c>
      <c r="D88" s="1">
        <v>44300</v>
      </c>
      <c r="E88" s="1">
        <v>79500</v>
      </c>
      <c r="F88" s="1">
        <v>37400</v>
      </c>
      <c r="G88" s="1">
        <v>53800</v>
      </c>
      <c r="H88" s="1">
        <v>102000</v>
      </c>
      <c r="I88" s="1">
        <v>131000</v>
      </c>
    </row>
    <row r="89" spans="1:9">
      <c r="A89" t="s">
        <v>147</v>
      </c>
      <c r="B89" t="s">
        <v>263</v>
      </c>
      <c r="C89" t="s">
        <v>106</v>
      </c>
      <c r="D89" s="1">
        <v>47200</v>
      </c>
      <c r="E89" s="1">
        <v>83300</v>
      </c>
      <c r="F89" s="1">
        <v>49200</v>
      </c>
      <c r="G89" s="1">
        <v>64800</v>
      </c>
      <c r="H89" s="1">
        <v>112000</v>
      </c>
      <c r="I89" s="1">
        <v>153000</v>
      </c>
    </row>
    <row r="90" spans="1:9">
      <c r="A90" t="s">
        <v>184</v>
      </c>
      <c r="B90" t="s">
        <v>264</v>
      </c>
      <c r="C90" t="s">
        <v>106</v>
      </c>
      <c r="D90" s="1">
        <v>45100</v>
      </c>
      <c r="E90" s="1">
        <v>77800</v>
      </c>
      <c r="F90" s="1">
        <v>39000</v>
      </c>
      <c r="G90" s="1">
        <v>55800</v>
      </c>
      <c r="H90" s="1">
        <v>100000</v>
      </c>
      <c r="I90" s="1">
        <v>123000</v>
      </c>
    </row>
    <row r="91" spans="1:9">
      <c r="A91" t="s">
        <v>167</v>
      </c>
      <c r="B91" t="s">
        <v>264</v>
      </c>
      <c r="C91" t="s">
        <v>106</v>
      </c>
      <c r="D91" s="1">
        <v>43600</v>
      </c>
      <c r="E91" s="1">
        <v>80800</v>
      </c>
      <c r="F91" s="1">
        <v>43900</v>
      </c>
      <c r="G91" s="1">
        <v>60200</v>
      </c>
      <c r="H91" s="1">
        <v>111000</v>
      </c>
      <c r="I91" s="1">
        <v>161000</v>
      </c>
    </row>
    <row r="92" spans="1:9">
      <c r="A92" t="s">
        <v>80</v>
      </c>
      <c r="B92" t="s">
        <v>264</v>
      </c>
      <c r="C92" t="s">
        <v>50</v>
      </c>
      <c r="D92" s="1">
        <v>43400</v>
      </c>
      <c r="E92" s="1">
        <v>81600</v>
      </c>
      <c r="F92" t="s">
        <v>11</v>
      </c>
      <c r="G92" s="1">
        <v>46400</v>
      </c>
      <c r="H92" s="1">
        <v>128000</v>
      </c>
      <c r="I92" t="s">
        <v>11</v>
      </c>
    </row>
    <row r="93" spans="1:9">
      <c r="A93" t="s">
        <v>155</v>
      </c>
      <c r="B93" t="s">
        <v>266</v>
      </c>
      <c r="C93" t="s">
        <v>106</v>
      </c>
      <c r="D93" s="1">
        <v>47800</v>
      </c>
      <c r="E93" s="1">
        <v>82400</v>
      </c>
      <c r="F93" s="1">
        <v>42900</v>
      </c>
      <c r="G93" s="1">
        <v>59600</v>
      </c>
      <c r="H93" s="1">
        <v>111000</v>
      </c>
      <c r="I93" s="1">
        <v>154000</v>
      </c>
    </row>
    <row r="94" spans="1:9">
      <c r="A94" t="s">
        <v>146</v>
      </c>
      <c r="B94" t="s">
        <v>264</v>
      </c>
      <c r="C94" t="s">
        <v>106</v>
      </c>
      <c r="D94" s="1">
        <v>44900</v>
      </c>
      <c r="E94" s="1">
        <v>83700</v>
      </c>
      <c r="F94" s="1">
        <v>45500</v>
      </c>
      <c r="G94" s="1">
        <v>60700</v>
      </c>
      <c r="H94" s="1">
        <v>116000</v>
      </c>
      <c r="I94" s="1">
        <v>162000</v>
      </c>
    </row>
    <row r="95" spans="1:9">
      <c r="A95" t="s">
        <v>47</v>
      </c>
      <c r="B95" t="s">
        <v>264</v>
      </c>
      <c r="C95" t="s">
        <v>29</v>
      </c>
      <c r="D95" s="1">
        <v>42200</v>
      </c>
      <c r="E95" s="1">
        <v>73400</v>
      </c>
      <c r="F95" s="1">
        <v>36600</v>
      </c>
      <c r="G95" s="1">
        <v>52800</v>
      </c>
      <c r="H95" s="1">
        <v>106000</v>
      </c>
      <c r="I95" s="1">
        <v>150000</v>
      </c>
    </row>
    <row r="96" spans="1:9">
      <c r="A96" t="s">
        <v>168</v>
      </c>
      <c r="B96" t="s">
        <v>263</v>
      </c>
      <c r="C96" t="s">
        <v>106</v>
      </c>
      <c r="D96" s="1">
        <v>42800</v>
      </c>
      <c r="E96" s="1">
        <v>80700</v>
      </c>
      <c r="F96" s="1">
        <v>40100</v>
      </c>
      <c r="G96" s="1">
        <v>56500</v>
      </c>
      <c r="H96" s="1">
        <v>114000</v>
      </c>
      <c r="I96" s="1">
        <v>151000</v>
      </c>
    </row>
    <row r="97" spans="1:9">
      <c r="A97" t="s">
        <v>148</v>
      </c>
      <c r="B97" t="s">
        <v>265</v>
      </c>
      <c r="C97" t="s">
        <v>106</v>
      </c>
      <c r="D97" s="1">
        <v>45100</v>
      </c>
      <c r="E97" s="1">
        <v>83300</v>
      </c>
      <c r="F97" s="1">
        <v>46900</v>
      </c>
      <c r="G97" s="1">
        <v>64000</v>
      </c>
      <c r="H97" s="1">
        <v>113000</v>
      </c>
      <c r="I97" s="1">
        <v>146000</v>
      </c>
    </row>
    <row r="98" spans="1:9">
      <c r="A98" t="s">
        <v>200</v>
      </c>
      <c r="B98" t="s">
        <v>262</v>
      </c>
      <c r="C98" t="s">
        <v>106</v>
      </c>
      <c r="D98" s="1">
        <v>45700</v>
      </c>
      <c r="E98" s="1">
        <v>74000</v>
      </c>
      <c r="F98" s="1">
        <v>44000</v>
      </c>
      <c r="G98" s="1">
        <v>53100</v>
      </c>
      <c r="H98" s="1">
        <v>104000</v>
      </c>
      <c r="I98" s="1">
        <v>150000</v>
      </c>
    </row>
    <row r="99" spans="1:9">
      <c r="A99" t="s">
        <v>37</v>
      </c>
      <c r="B99" t="s">
        <v>262</v>
      </c>
      <c r="C99" t="s">
        <v>29</v>
      </c>
      <c r="D99" s="1">
        <v>49900</v>
      </c>
      <c r="E99" s="1">
        <v>85700</v>
      </c>
      <c r="F99" s="1">
        <v>46300</v>
      </c>
      <c r="G99" s="1">
        <v>62000</v>
      </c>
      <c r="H99" s="1">
        <v>117000</v>
      </c>
      <c r="I99" s="1">
        <v>160000</v>
      </c>
    </row>
    <row r="100" spans="1:9">
      <c r="A100" t="s">
        <v>258</v>
      </c>
      <c r="B100" t="s">
        <v>264</v>
      </c>
      <c r="C100" t="s">
        <v>106</v>
      </c>
      <c r="D100" s="1">
        <v>40400</v>
      </c>
      <c r="E100" s="1">
        <v>58200</v>
      </c>
      <c r="F100" s="1">
        <v>25600</v>
      </c>
      <c r="G100" s="1">
        <v>46000</v>
      </c>
      <c r="H100" s="1">
        <v>84600</v>
      </c>
      <c r="I100" s="1">
        <v>117000</v>
      </c>
    </row>
    <row r="101" spans="1:9">
      <c r="A101" t="s">
        <v>13</v>
      </c>
      <c r="B101" t="s">
        <v>262</v>
      </c>
      <c r="C101" t="s">
        <v>9</v>
      </c>
      <c r="D101" s="1">
        <v>62400</v>
      </c>
      <c r="E101" s="1">
        <v>114000</v>
      </c>
      <c r="F101" s="1">
        <v>66800</v>
      </c>
      <c r="G101" s="1">
        <v>94300</v>
      </c>
      <c r="H101" s="1">
        <v>143000</v>
      </c>
      <c r="I101" s="1">
        <v>190000</v>
      </c>
    </row>
    <row r="102" spans="1:9">
      <c r="A102" t="s">
        <v>113</v>
      </c>
      <c r="B102" t="s">
        <v>266</v>
      </c>
      <c r="C102" t="s">
        <v>106</v>
      </c>
      <c r="D102" s="1">
        <v>48300</v>
      </c>
      <c r="E102" s="1">
        <v>96700</v>
      </c>
      <c r="F102" s="1">
        <v>47800</v>
      </c>
      <c r="G102" s="1">
        <v>66000</v>
      </c>
      <c r="H102" s="1">
        <v>123000</v>
      </c>
      <c r="I102" s="1">
        <v>172000</v>
      </c>
    </row>
    <row r="103" spans="1:9">
      <c r="A103" t="s">
        <v>227</v>
      </c>
      <c r="B103" t="s">
        <v>265</v>
      </c>
      <c r="C103" t="s">
        <v>106</v>
      </c>
      <c r="D103" s="1">
        <v>42600</v>
      </c>
      <c r="E103" s="1">
        <v>70900</v>
      </c>
      <c r="F103" s="1">
        <v>40700</v>
      </c>
      <c r="G103" s="1">
        <v>52300</v>
      </c>
      <c r="H103" s="1">
        <v>94400</v>
      </c>
      <c r="I103" s="1">
        <v>123000</v>
      </c>
    </row>
    <row r="104" spans="1:9">
      <c r="A104" t="s">
        <v>98</v>
      </c>
      <c r="B104" t="s">
        <v>262</v>
      </c>
      <c r="C104" t="s">
        <v>97</v>
      </c>
      <c r="D104" s="1">
        <v>66500</v>
      </c>
      <c r="E104" s="1">
        <v>131000</v>
      </c>
      <c r="F104" s="1">
        <v>68900</v>
      </c>
      <c r="G104" s="1">
        <v>100000</v>
      </c>
      <c r="H104" s="1">
        <v>190000</v>
      </c>
      <c r="I104" s="1">
        <v>261000</v>
      </c>
    </row>
    <row r="105" spans="1:9">
      <c r="A105" t="s">
        <v>121</v>
      </c>
      <c r="B105" t="s">
        <v>264</v>
      </c>
      <c r="C105" t="s">
        <v>106</v>
      </c>
      <c r="D105" s="1">
        <v>51400</v>
      </c>
      <c r="E105" s="1">
        <v>90500</v>
      </c>
      <c r="F105" s="1">
        <v>49900</v>
      </c>
      <c r="G105" s="1">
        <v>67400</v>
      </c>
      <c r="H105" s="1">
        <v>121000</v>
      </c>
      <c r="I105" s="1">
        <v>168000</v>
      </c>
    </row>
    <row r="106" spans="1:9">
      <c r="A106" t="s">
        <v>41</v>
      </c>
      <c r="B106" t="s">
        <v>263</v>
      </c>
      <c r="C106" t="s">
        <v>29</v>
      </c>
      <c r="D106" s="1">
        <v>42600</v>
      </c>
      <c r="E106" s="1">
        <v>83600</v>
      </c>
      <c r="F106" t="s">
        <v>11</v>
      </c>
      <c r="G106" s="1">
        <v>54100</v>
      </c>
      <c r="H106" s="1">
        <v>123000</v>
      </c>
      <c r="I106" t="s">
        <v>11</v>
      </c>
    </row>
    <row r="107" spans="1:9">
      <c r="A107" t="s">
        <v>83</v>
      </c>
      <c r="B107" t="s">
        <v>265</v>
      </c>
      <c r="C107" t="s">
        <v>50</v>
      </c>
      <c r="D107" s="1">
        <v>40500</v>
      </c>
      <c r="E107" s="1">
        <v>81100</v>
      </c>
      <c r="F107" t="s">
        <v>11</v>
      </c>
      <c r="G107" s="1">
        <v>67400</v>
      </c>
      <c r="H107" s="1">
        <v>101000</v>
      </c>
      <c r="I107" t="s">
        <v>11</v>
      </c>
    </row>
    <row r="108" spans="1:9">
      <c r="A108" t="s">
        <v>17</v>
      </c>
      <c r="B108" t="s">
        <v>262</v>
      </c>
      <c r="C108" t="s">
        <v>9</v>
      </c>
      <c r="D108" s="1">
        <v>61100</v>
      </c>
      <c r="E108" s="1">
        <v>110000</v>
      </c>
      <c r="F108" s="1">
        <v>71600</v>
      </c>
      <c r="G108" s="1">
        <v>85500</v>
      </c>
      <c r="H108" s="1">
        <v>140000</v>
      </c>
      <c r="I108" s="1">
        <v>182000</v>
      </c>
    </row>
    <row r="109" spans="1:9">
      <c r="A109" t="s">
        <v>26</v>
      </c>
      <c r="B109" t="s">
        <v>262</v>
      </c>
      <c r="C109" t="s">
        <v>9</v>
      </c>
      <c r="D109" s="1">
        <v>48900</v>
      </c>
      <c r="E109" s="1">
        <v>84600</v>
      </c>
      <c r="F109" s="1">
        <v>45000</v>
      </c>
      <c r="G109" s="1">
        <v>62100</v>
      </c>
      <c r="H109" s="1">
        <v>112000</v>
      </c>
      <c r="I109" s="1">
        <v>159000</v>
      </c>
    </row>
    <row r="110" spans="1:9">
      <c r="A110" t="s">
        <v>120</v>
      </c>
      <c r="B110" t="s">
        <v>262</v>
      </c>
      <c r="C110" t="s">
        <v>106</v>
      </c>
      <c r="D110" s="1">
        <v>50300</v>
      </c>
      <c r="E110" s="1">
        <v>91800</v>
      </c>
      <c r="F110" s="1">
        <v>48100</v>
      </c>
      <c r="G110" s="1">
        <v>65100</v>
      </c>
      <c r="H110" s="1">
        <v>128000</v>
      </c>
      <c r="I110" s="1">
        <v>176000</v>
      </c>
    </row>
    <row r="111" spans="1:9">
      <c r="A111" t="s">
        <v>62</v>
      </c>
      <c r="B111" t="s">
        <v>266</v>
      </c>
      <c r="C111" t="s">
        <v>50</v>
      </c>
      <c r="D111" s="1">
        <v>48600</v>
      </c>
      <c r="E111" s="1">
        <v>101000</v>
      </c>
      <c r="F111" t="s">
        <v>11</v>
      </c>
      <c r="G111" s="1">
        <v>63300</v>
      </c>
      <c r="H111" s="1">
        <v>161000</v>
      </c>
      <c r="I111" t="s">
        <v>11</v>
      </c>
    </row>
    <row r="112" spans="1:9">
      <c r="A112" t="s">
        <v>142</v>
      </c>
      <c r="B112" t="s">
        <v>266</v>
      </c>
      <c r="C112" t="s">
        <v>106</v>
      </c>
      <c r="D112" s="1">
        <v>49200</v>
      </c>
      <c r="E112" s="1">
        <v>84300</v>
      </c>
      <c r="F112" s="1">
        <v>46000</v>
      </c>
      <c r="G112" s="1">
        <v>62400</v>
      </c>
      <c r="H112" s="1">
        <v>115000</v>
      </c>
      <c r="I112" s="1">
        <v>155000</v>
      </c>
    </row>
    <row r="113" spans="1:9">
      <c r="A113" t="s">
        <v>31</v>
      </c>
      <c r="B113" t="s">
        <v>266</v>
      </c>
      <c r="C113" t="s">
        <v>29</v>
      </c>
      <c r="D113" s="1">
        <v>50500</v>
      </c>
      <c r="E113" s="1">
        <v>95000</v>
      </c>
      <c r="F113" s="1">
        <v>51300</v>
      </c>
      <c r="G113" s="1">
        <v>71200</v>
      </c>
      <c r="H113" s="1">
        <v>129000</v>
      </c>
      <c r="I113" s="1">
        <v>173000</v>
      </c>
    </row>
    <row r="114" spans="1:9">
      <c r="A114" t="s">
        <v>75</v>
      </c>
      <c r="B114" t="s">
        <v>262</v>
      </c>
      <c r="C114" t="s">
        <v>50</v>
      </c>
      <c r="D114" s="1">
        <v>45500</v>
      </c>
      <c r="E114" s="1">
        <v>85200</v>
      </c>
      <c r="F114" s="1">
        <v>38700</v>
      </c>
      <c r="G114" s="1">
        <v>58400</v>
      </c>
      <c r="H114" s="1">
        <v>129000</v>
      </c>
      <c r="I114" s="1">
        <v>189000</v>
      </c>
    </row>
    <row r="115" spans="1:9">
      <c r="A115" t="s">
        <v>90</v>
      </c>
      <c r="B115" t="s">
        <v>262</v>
      </c>
      <c r="C115" t="s">
        <v>50</v>
      </c>
      <c r="D115" s="1">
        <v>41600</v>
      </c>
      <c r="E115" s="1">
        <v>74600</v>
      </c>
      <c r="F115" t="s">
        <v>11</v>
      </c>
      <c r="G115" s="1">
        <v>42800</v>
      </c>
      <c r="H115" s="1">
        <v>147000</v>
      </c>
      <c r="I115" t="s">
        <v>11</v>
      </c>
    </row>
    <row r="116" spans="1:9">
      <c r="A116" t="s">
        <v>76</v>
      </c>
      <c r="B116" t="s">
        <v>262</v>
      </c>
      <c r="C116" t="s">
        <v>50</v>
      </c>
      <c r="D116" s="1">
        <v>44000</v>
      </c>
      <c r="E116" s="1">
        <v>83900</v>
      </c>
      <c r="F116" s="1">
        <v>45100</v>
      </c>
      <c r="G116" s="1">
        <v>59800</v>
      </c>
      <c r="H116" s="1">
        <v>129000</v>
      </c>
      <c r="I116" s="1">
        <v>184000</v>
      </c>
    </row>
    <row r="117" spans="1:9">
      <c r="A117" t="s">
        <v>24</v>
      </c>
      <c r="B117" t="s">
        <v>264</v>
      </c>
      <c r="C117" t="s">
        <v>9</v>
      </c>
      <c r="D117" s="1">
        <v>55800</v>
      </c>
      <c r="E117" s="1">
        <v>93400</v>
      </c>
      <c r="F117" s="1">
        <v>71500</v>
      </c>
      <c r="G117" s="1">
        <v>81900</v>
      </c>
      <c r="H117" s="1">
        <v>122000</v>
      </c>
      <c r="I117" s="1">
        <v>147000</v>
      </c>
    </row>
    <row r="118" spans="1:9">
      <c r="A118" t="s">
        <v>204</v>
      </c>
      <c r="B118" t="s">
        <v>264</v>
      </c>
      <c r="C118" t="s">
        <v>106</v>
      </c>
      <c r="D118" s="1">
        <v>41100</v>
      </c>
      <c r="E118" s="1">
        <v>73500</v>
      </c>
      <c r="F118" s="1">
        <v>34100</v>
      </c>
      <c r="G118" s="1">
        <v>49900</v>
      </c>
      <c r="H118" s="1">
        <v>99400</v>
      </c>
      <c r="I118" s="1">
        <v>129000</v>
      </c>
    </row>
    <row r="119" spans="1:9">
      <c r="A119" t="s">
        <v>211</v>
      </c>
      <c r="B119" t="s">
        <v>264</v>
      </c>
      <c r="C119" t="s">
        <v>106</v>
      </c>
      <c r="D119" s="1">
        <v>43000</v>
      </c>
      <c r="E119" s="1">
        <v>72500</v>
      </c>
      <c r="F119" s="1">
        <v>38300</v>
      </c>
      <c r="G119" s="1">
        <v>51300</v>
      </c>
      <c r="H119" s="1">
        <v>99300</v>
      </c>
      <c r="I119" s="1">
        <v>139000</v>
      </c>
    </row>
    <row r="120" spans="1:9">
      <c r="A120" t="s">
        <v>259</v>
      </c>
      <c r="B120" t="s">
        <v>265</v>
      </c>
      <c r="C120" t="s">
        <v>106</v>
      </c>
      <c r="D120" s="1">
        <v>41900</v>
      </c>
      <c r="E120" s="1">
        <v>56500</v>
      </c>
      <c r="F120" s="1">
        <v>30700</v>
      </c>
      <c r="G120" s="1">
        <v>39700</v>
      </c>
      <c r="H120" s="1">
        <v>78400</v>
      </c>
      <c r="I120" s="1">
        <v>116000</v>
      </c>
    </row>
    <row r="121" spans="1:9">
      <c r="A121" t="s">
        <v>221</v>
      </c>
      <c r="B121" t="s">
        <v>264</v>
      </c>
      <c r="C121" t="s">
        <v>106</v>
      </c>
      <c r="D121" s="1">
        <v>41800</v>
      </c>
      <c r="E121" s="1">
        <v>71400</v>
      </c>
      <c r="F121" s="1">
        <v>38700</v>
      </c>
      <c r="G121" s="1">
        <v>49400</v>
      </c>
      <c r="H121" s="1">
        <v>101000</v>
      </c>
      <c r="I121" s="1">
        <v>126000</v>
      </c>
    </row>
    <row r="122" spans="1:9">
      <c r="A122" t="s">
        <v>72</v>
      </c>
      <c r="B122" t="s">
        <v>264</v>
      </c>
      <c r="C122" t="s">
        <v>50</v>
      </c>
      <c r="D122" s="1">
        <v>45300</v>
      </c>
      <c r="E122" s="1">
        <v>86200</v>
      </c>
      <c r="F122" s="1">
        <v>41300</v>
      </c>
      <c r="G122" s="1">
        <v>61000</v>
      </c>
      <c r="H122" s="1">
        <v>120000</v>
      </c>
      <c r="I122" s="1">
        <v>185000</v>
      </c>
    </row>
    <row r="123" spans="1:9">
      <c r="A123" t="s">
        <v>33</v>
      </c>
      <c r="B123" t="s">
        <v>262</v>
      </c>
      <c r="C123" t="s">
        <v>29</v>
      </c>
      <c r="D123" s="1">
        <v>44500</v>
      </c>
      <c r="E123" s="1">
        <v>92200</v>
      </c>
      <c r="F123" s="1">
        <v>47000</v>
      </c>
      <c r="G123" s="1">
        <v>63100</v>
      </c>
      <c r="H123" s="1">
        <v>135000</v>
      </c>
      <c r="I123" s="1">
        <v>209000</v>
      </c>
    </row>
    <row r="124" spans="1:9">
      <c r="A124" t="s">
        <v>158</v>
      </c>
      <c r="B124" t="s">
        <v>262</v>
      </c>
      <c r="C124" t="s">
        <v>106</v>
      </c>
      <c r="D124" s="1">
        <v>46200</v>
      </c>
      <c r="E124" s="1">
        <v>81700</v>
      </c>
      <c r="F124" s="1">
        <v>45900</v>
      </c>
      <c r="G124" s="1">
        <v>61400</v>
      </c>
      <c r="H124" s="1">
        <v>110000</v>
      </c>
      <c r="I124" s="1">
        <v>147000</v>
      </c>
    </row>
    <row r="125" spans="1:9">
      <c r="A125" t="s">
        <v>143</v>
      </c>
      <c r="B125" t="s">
        <v>262</v>
      </c>
      <c r="C125" t="s">
        <v>106</v>
      </c>
      <c r="D125" s="1">
        <v>47300</v>
      </c>
      <c r="E125" s="1">
        <v>84200</v>
      </c>
      <c r="F125" s="1">
        <v>50200</v>
      </c>
      <c r="G125" s="1">
        <v>59800</v>
      </c>
      <c r="H125" s="1">
        <v>110000</v>
      </c>
      <c r="I125" s="1">
        <v>162000</v>
      </c>
    </row>
    <row r="126" spans="1:9">
      <c r="A126" t="s">
        <v>245</v>
      </c>
      <c r="B126" t="s">
        <v>262</v>
      </c>
      <c r="C126" t="s">
        <v>106</v>
      </c>
      <c r="D126" s="1">
        <v>37800</v>
      </c>
      <c r="E126" s="1">
        <v>66200</v>
      </c>
      <c r="F126" s="1">
        <v>32800</v>
      </c>
      <c r="G126" s="1">
        <v>44200</v>
      </c>
      <c r="H126" s="1">
        <v>93300</v>
      </c>
      <c r="I126" s="1">
        <v>181000</v>
      </c>
    </row>
    <row r="127" spans="1:9">
      <c r="A127" t="s">
        <v>163</v>
      </c>
      <c r="B127" t="s">
        <v>262</v>
      </c>
      <c r="C127" t="s">
        <v>106</v>
      </c>
      <c r="D127" s="1">
        <v>42300</v>
      </c>
      <c r="E127" s="1">
        <v>81300</v>
      </c>
      <c r="F127" s="1">
        <v>39300</v>
      </c>
      <c r="G127" s="1">
        <v>47600</v>
      </c>
      <c r="H127" s="1">
        <v>117000</v>
      </c>
      <c r="I127" s="1">
        <v>173000</v>
      </c>
    </row>
    <row r="128" spans="1:9">
      <c r="A128" t="s">
        <v>188</v>
      </c>
      <c r="B128" t="s">
        <v>262</v>
      </c>
      <c r="C128" t="s">
        <v>106</v>
      </c>
      <c r="D128" s="1">
        <v>37500</v>
      </c>
      <c r="E128" s="1">
        <v>76700</v>
      </c>
      <c r="F128" s="1">
        <v>40000</v>
      </c>
      <c r="G128" s="1">
        <v>54300</v>
      </c>
      <c r="H128" s="1">
        <v>97700</v>
      </c>
      <c r="I128" s="1">
        <v>155000</v>
      </c>
    </row>
    <row r="129" spans="1:9">
      <c r="A129" t="s">
        <v>185</v>
      </c>
      <c r="B129" t="s">
        <v>262</v>
      </c>
      <c r="C129" t="s">
        <v>106</v>
      </c>
      <c r="D129" s="1">
        <v>38000</v>
      </c>
      <c r="E129" s="1">
        <v>77800</v>
      </c>
      <c r="F129" s="1">
        <v>40400</v>
      </c>
      <c r="G129" s="1">
        <v>53000</v>
      </c>
      <c r="H129" s="1">
        <v>115000</v>
      </c>
      <c r="I129" s="1">
        <v>169000</v>
      </c>
    </row>
    <row r="130" spans="1:9">
      <c r="A130" t="s">
        <v>190</v>
      </c>
      <c r="B130" t="s">
        <v>262</v>
      </c>
      <c r="C130" t="s">
        <v>106</v>
      </c>
      <c r="D130" s="1">
        <v>40800</v>
      </c>
      <c r="E130" s="1">
        <v>76200</v>
      </c>
      <c r="F130" s="1">
        <v>38400</v>
      </c>
      <c r="G130" s="1">
        <v>54100</v>
      </c>
      <c r="H130" s="1">
        <v>105000</v>
      </c>
      <c r="I130" s="1">
        <v>136000</v>
      </c>
    </row>
    <row r="131" spans="1:9">
      <c r="A131" t="s">
        <v>231</v>
      </c>
      <c r="B131" t="s">
        <v>262</v>
      </c>
      <c r="C131" t="s">
        <v>106</v>
      </c>
      <c r="D131" s="1">
        <v>38000</v>
      </c>
      <c r="E131" s="1">
        <v>70300</v>
      </c>
      <c r="F131" s="1">
        <v>35100</v>
      </c>
      <c r="G131" s="1">
        <v>51200</v>
      </c>
      <c r="H131" s="1">
        <v>100000</v>
      </c>
      <c r="I131" s="1">
        <v>179000</v>
      </c>
    </row>
    <row r="132" spans="1:9">
      <c r="A132" t="s">
        <v>20</v>
      </c>
      <c r="B132" t="s">
        <v>262</v>
      </c>
      <c r="C132" t="s">
        <v>9</v>
      </c>
      <c r="D132" s="1">
        <v>60600</v>
      </c>
      <c r="E132" s="1">
        <v>105000</v>
      </c>
      <c r="F132" s="1">
        <v>68700</v>
      </c>
      <c r="G132" s="1">
        <v>81900</v>
      </c>
      <c r="H132" s="1">
        <v>138000</v>
      </c>
      <c r="I132" s="1">
        <v>185000</v>
      </c>
    </row>
    <row r="133" spans="1:9">
      <c r="A133" t="s">
        <v>119</v>
      </c>
      <c r="B133" t="s">
        <v>262</v>
      </c>
      <c r="C133" t="s">
        <v>106</v>
      </c>
      <c r="D133" s="1">
        <v>49500</v>
      </c>
      <c r="E133" s="1">
        <v>93000</v>
      </c>
      <c r="F133" s="1">
        <v>47200</v>
      </c>
      <c r="G133" s="1">
        <v>67100</v>
      </c>
      <c r="H133" s="1">
        <v>129000</v>
      </c>
      <c r="I133" s="1">
        <v>181000</v>
      </c>
    </row>
    <row r="134" spans="1:9">
      <c r="A134" t="s">
        <v>58</v>
      </c>
      <c r="B134" t="s">
        <v>262</v>
      </c>
      <c r="C134" t="s">
        <v>50</v>
      </c>
      <c r="D134" s="1">
        <v>49700</v>
      </c>
      <c r="E134" s="1">
        <v>104000</v>
      </c>
      <c r="F134" t="s">
        <v>11</v>
      </c>
      <c r="G134" s="1">
        <v>67200</v>
      </c>
      <c r="H134" s="1">
        <v>167000</v>
      </c>
      <c r="I134" t="s">
        <v>11</v>
      </c>
    </row>
    <row r="135" spans="1:9">
      <c r="A135" t="s">
        <v>254</v>
      </c>
      <c r="B135" t="s">
        <v>263</v>
      </c>
      <c r="C135" t="s">
        <v>106</v>
      </c>
      <c r="D135" s="1">
        <v>40800</v>
      </c>
      <c r="E135" s="1">
        <v>62400</v>
      </c>
      <c r="F135" s="1">
        <v>32100</v>
      </c>
      <c r="G135" s="1">
        <v>47400</v>
      </c>
      <c r="H135" s="1">
        <v>80400</v>
      </c>
      <c r="I135" s="1">
        <v>126000</v>
      </c>
    </row>
    <row r="136" spans="1:9">
      <c r="A136" t="s">
        <v>27</v>
      </c>
      <c r="B136" t="s">
        <v>263</v>
      </c>
      <c r="C136" t="s">
        <v>9</v>
      </c>
      <c r="D136" s="1">
        <v>46200</v>
      </c>
      <c r="E136" s="1">
        <v>80000</v>
      </c>
      <c r="F136" s="1">
        <v>42100</v>
      </c>
      <c r="G136" s="1">
        <v>62600</v>
      </c>
      <c r="H136" s="1">
        <v>99500</v>
      </c>
      <c r="I136" s="1">
        <v>121000</v>
      </c>
    </row>
    <row r="137" spans="1:9">
      <c r="A137" t="s">
        <v>114</v>
      </c>
      <c r="B137" t="s">
        <v>263</v>
      </c>
      <c r="C137" t="s">
        <v>106</v>
      </c>
      <c r="D137" s="1">
        <v>49700</v>
      </c>
      <c r="E137" s="1">
        <v>96100</v>
      </c>
      <c r="F137" s="1">
        <v>51100</v>
      </c>
      <c r="G137" s="1">
        <v>71300</v>
      </c>
      <c r="H137" s="1">
        <v>131000</v>
      </c>
      <c r="I137" s="1">
        <v>171000</v>
      </c>
    </row>
    <row r="138" spans="1:9">
      <c r="A138" t="s">
        <v>110</v>
      </c>
      <c r="B138" t="s">
        <v>266</v>
      </c>
      <c r="C138" t="s">
        <v>106</v>
      </c>
      <c r="D138" s="1">
        <v>51100</v>
      </c>
      <c r="E138" s="1">
        <v>101000</v>
      </c>
      <c r="F138" s="1">
        <v>51700</v>
      </c>
      <c r="G138" s="1">
        <v>75400</v>
      </c>
      <c r="H138" s="1">
        <v>131000</v>
      </c>
      <c r="I138" s="1">
        <v>177000</v>
      </c>
    </row>
    <row r="139" spans="1:9">
      <c r="A139" t="s">
        <v>65</v>
      </c>
      <c r="B139" t="s">
        <v>262</v>
      </c>
      <c r="C139" t="s">
        <v>50</v>
      </c>
      <c r="D139" s="1">
        <v>47200</v>
      </c>
      <c r="E139" s="1">
        <v>95800</v>
      </c>
      <c r="F139" s="1">
        <v>48700</v>
      </c>
      <c r="G139" s="1">
        <v>75200</v>
      </c>
      <c r="H139" s="1">
        <v>135000</v>
      </c>
      <c r="I139" s="1">
        <v>230000</v>
      </c>
    </row>
    <row r="140" spans="1:9">
      <c r="A140" t="s">
        <v>230</v>
      </c>
      <c r="B140" t="s">
        <v>264</v>
      </c>
      <c r="C140" t="s">
        <v>106</v>
      </c>
      <c r="D140" s="1">
        <v>41100</v>
      </c>
      <c r="E140" s="1">
        <v>70300</v>
      </c>
      <c r="F140" s="1">
        <v>40600</v>
      </c>
      <c r="G140" s="1">
        <v>53300</v>
      </c>
      <c r="H140" s="1">
        <v>95200</v>
      </c>
      <c r="I140" s="1">
        <v>127000</v>
      </c>
    </row>
    <row r="141" spans="1:9">
      <c r="A141" t="s">
        <v>232</v>
      </c>
      <c r="B141" t="s">
        <v>263</v>
      </c>
      <c r="C141" t="s">
        <v>106</v>
      </c>
      <c r="D141" s="1">
        <v>39200</v>
      </c>
      <c r="E141" s="1">
        <v>70100</v>
      </c>
      <c r="F141" s="1">
        <v>43000</v>
      </c>
      <c r="G141" s="1">
        <v>53400</v>
      </c>
      <c r="H141" s="1">
        <v>91400</v>
      </c>
      <c r="I141" s="1">
        <v>125000</v>
      </c>
    </row>
    <row r="142" spans="1:9">
      <c r="A142" t="s">
        <v>154</v>
      </c>
      <c r="B142" t="s">
        <v>263</v>
      </c>
      <c r="C142" t="s">
        <v>106</v>
      </c>
      <c r="D142" s="1">
        <v>43100</v>
      </c>
      <c r="E142" s="1">
        <v>82700</v>
      </c>
      <c r="F142" s="1">
        <v>46100</v>
      </c>
      <c r="G142" s="1">
        <v>67800</v>
      </c>
      <c r="H142" s="1">
        <v>106000</v>
      </c>
      <c r="I142" s="1">
        <v>132000</v>
      </c>
    </row>
    <row r="143" spans="1:9">
      <c r="A143" t="s">
        <v>42</v>
      </c>
      <c r="B143" t="s">
        <v>263</v>
      </c>
      <c r="C143" t="s">
        <v>29</v>
      </c>
      <c r="D143" s="1">
        <v>41300</v>
      </c>
      <c r="E143" s="1">
        <v>81400</v>
      </c>
      <c r="F143" s="1">
        <v>40100</v>
      </c>
      <c r="G143" s="1">
        <v>56500</v>
      </c>
      <c r="H143" s="1">
        <v>117000</v>
      </c>
      <c r="I143" s="1">
        <v>161000</v>
      </c>
    </row>
    <row r="144" spans="1:9">
      <c r="A144" t="s">
        <v>208</v>
      </c>
      <c r="B144" t="s">
        <v>265</v>
      </c>
      <c r="C144" t="s">
        <v>106</v>
      </c>
      <c r="D144" s="1">
        <v>45900</v>
      </c>
      <c r="E144" s="1">
        <v>72600</v>
      </c>
      <c r="F144" s="1">
        <v>39800</v>
      </c>
      <c r="G144" s="1">
        <v>56600</v>
      </c>
      <c r="H144" s="1">
        <v>99300</v>
      </c>
      <c r="I144" s="1">
        <v>137000</v>
      </c>
    </row>
    <row r="145" spans="1:9">
      <c r="A145" t="s">
        <v>130</v>
      </c>
      <c r="B145" t="s">
        <v>265</v>
      </c>
      <c r="C145" t="s">
        <v>106</v>
      </c>
      <c r="D145" s="1">
        <v>47500</v>
      </c>
      <c r="E145" s="1">
        <v>86100</v>
      </c>
      <c r="F145" s="1">
        <v>44800</v>
      </c>
      <c r="G145" s="1">
        <v>61700</v>
      </c>
      <c r="H145" s="1">
        <v>117000</v>
      </c>
      <c r="I145" s="1">
        <v>160000</v>
      </c>
    </row>
    <row r="146" spans="1:9">
      <c r="A146" t="s">
        <v>152</v>
      </c>
      <c r="B146" t="s">
        <v>263</v>
      </c>
      <c r="C146" t="s">
        <v>106</v>
      </c>
      <c r="D146" s="1">
        <v>44100</v>
      </c>
      <c r="E146" s="1">
        <v>82800</v>
      </c>
      <c r="F146" s="1">
        <v>43200</v>
      </c>
      <c r="G146" s="1">
        <v>60700</v>
      </c>
      <c r="H146" s="1">
        <v>113000</v>
      </c>
      <c r="I146" s="1">
        <v>160000</v>
      </c>
    </row>
    <row r="147" spans="1:9">
      <c r="A147" t="s">
        <v>199</v>
      </c>
      <c r="B147" t="s">
        <v>263</v>
      </c>
      <c r="C147" t="s">
        <v>106</v>
      </c>
      <c r="D147" s="1">
        <v>39200</v>
      </c>
      <c r="E147" s="1">
        <v>74500</v>
      </c>
      <c r="F147" s="1">
        <v>32800</v>
      </c>
      <c r="G147" s="1">
        <v>46100</v>
      </c>
      <c r="H147" s="1">
        <v>110000</v>
      </c>
      <c r="I147" s="1">
        <v>161000</v>
      </c>
    </row>
    <row r="148" spans="1:9">
      <c r="A148" t="s">
        <v>56</v>
      </c>
      <c r="B148" t="s">
        <v>266</v>
      </c>
      <c r="C148" t="s">
        <v>50</v>
      </c>
      <c r="D148" s="1">
        <v>51900</v>
      </c>
      <c r="E148" s="1">
        <v>105000</v>
      </c>
      <c r="F148" t="s">
        <v>11</v>
      </c>
      <c r="G148" s="1">
        <v>54800</v>
      </c>
      <c r="H148" s="1">
        <v>157000</v>
      </c>
      <c r="I148" t="s">
        <v>11</v>
      </c>
    </row>
    <row r="149" spans="1:9">
      <c r="A149" t="s">
        <v>111</v>
      </c>
      <c r="B149" t="s">
        <v>266</v>
      </c>
      <c r="C149" t="s">
        <v>106</v>
      </c>
      <c r="D149" s="1">
        <v>52300</v>
      </c>
      <c r="E149" s="1">
        <v>99600</v>
      </c>
      <c r="F149" s="1">
        <v>52000</v>
      </c>
      <c r="G149" s="1">
        <v>71600</v>
      </c>
      <c r="H149" s="1">
        <v>135000</v>
      </c>
      <c r="I149" s="1">
        <v>202000</v>
      </c>
    </row>
    <row r="150" spans="1:9">
      <c r="A150" t="s">
        <v>109</v>
      </c>
      <c r="B150" t="s">
        <v>266</v>
      </c>
      <c r="C150" t="s">
        <v>106</v>
      </c>
      <c r="D150" s="1">
        <v>52600</v>
      </c>
      <c r="E150" s="1">
        <v>101000</v>
      </c>
      <c r="F150" s="1">
        <v>51300</v>
      </c>
      <c r="G150" s="1">
        <v>72500</v>
      </c>
      <c r="H150" s="1">
        <v>139000</v>
      </c>
      <c r="I150" s="1">
        <v>193000</v>
      </c>
    </row>
    <row r="151" spans="1:9">
      <c r="A151" t="s">
        <v>117</v>
      </c>
      <c r="B151" t="s">
        <v>266</v>
      </c>
      <c r="C151" t="s">
        <v>106</v>
      </c>
      <c r="D151" s="1">
        <v>53500</v>
      </c>
      <c r="E151" s="1">
        <v>95600</v>
      </c>
      <c r="F151" s="1">
        <v>50700</v>
      </c>
      <c r="G151" s="1">
        <v>70500</v>
      </c>
      <c r="H151" s="1">
        <v>122000</v>
      </c>
      <c r="I151" s="1">
        <v>156000</v>
      </c>
    </row>
    <row r="152" spans="1:9">
      <c r="A152" t="s">
        <v>108</v>
      </c>
      <c r="B152" t="s">
        <v>266</v>
      </c>
      <c r="C152" t="s">
        <v>106</v>
      </c>
      <c r="D152" s="1">
        <v>57200</v>
      </c>
      <c r="E152" s="1">
        <v>101000</v>
      </c>
      <c r="F152" s="1">
        <v>55000</v>
      </c>
      <c r="G152" s="1">
        <v>74700</v>
      </c>
      <c r="H152" s="1">
        <v>133000</v>
      </c>
      <c r="I152" s="1">
        <v>178000</v>
      </c>
    </row>
    <row r="153" spans="1:9">
      <c r="A153" t="s">
        <v>105</v>
      </c>
      <c r="B153" t="s">
        <v>266</v>
      </c>
      <c r="C153" t="s">
        <v>106</v>
      </c>
      <c r="D153" s="1">
        <v>59900</v>
      </c>
      <c r="E153" s="1">
        <v>112000</v>
      </c>
      <c r="F153" s="1">
        <v>59500</v>
      </c>
      <c r="G153" s="1">
        <v>81000</v>
      </c>
      <c r="H153" s="1">
        <v>149000</v>
      </c>
      <c r="I153" s="1">
        <v>201000</v>
      </c>
    </row>
    <row r="154" spans="1:9">
      <c r="A154" t="s">
        <v>12</v>
      </c>
      <c r="B154" t="s">
        <v>266</v>
      </c>
      <c r="C154" t="s">
        <v>9</v>
      </c>
      <c r="D154" s="1">
        <v>71800</v>
      </c>
      <c r="E154" s="1">
        <v>122000</v>
      </c>
      <c r="F154" t="s">
        <v>11</v>
      </c>
      <c r="G154" s="1">
        <v>96000</v>
      </c>
      <c r="H154" s="1">
        <v>180000</v>
      </c>
      <c r="I154" t="s">
        <v>11</v>
      </c>
    </row>
    <row r="155" spans="1:9">
      <c r="A155" t="s">
        <v>10</v>
      </c>
      <c r="B155" t="s">
        <v>266</v>
      </c>
      <c r="C155" t="s">
        <v>9</v>
      </c>
      <c r="D155" s="1">
        <v>75500</v>
      </c>
      <c r="E155" s="1">
        <v>123000</v>
      </c>
      <c r="F155" t="s">
        <v>11</v>
      </c>
      <c r="G155" s="1">
        <v>104000</v>
      </c>
      <c r="H155" s="1">
        <v>161000</v>
      </c>
      <c r="I155" t="s">
        <v>11</v>
      </c>
    </row>
    <row r="156" spans="1:9">
      <c r="A156" t="s">
        <v>218</v>
      </c>
      <c r="B156" t="s">
        <v>263</v>
      </c>
      <c r="C156" t="s">
        <v>106</v>
      </c>
      <c r="D156" s="1">
        <v>42600</v>
      </c>
      <c r="E156" s="1">
        <v>71700</v>
      </c>
      <c r="F156" s="1">
        <v>39500</v>
      </c>
      <c r="G156" s="1">
        <v>51500</v>
      </c>
      <c r="H156" s="1">
        <v>98400</v>
      </c>
      <c r="I156" s="1">
        <v>125000</v>
      </c>
    </row>
    <row r="157" spans="1:9">
      <c r="A157" t="s">
        <v>112</v>
      </c>
      <c r="B157" t="s">
        <v>265</v>
      </c>
      <c r="C157" t="s">
        <v>106</v>
      </c>
      <c r="D157" s="1">
        <v>47100</v>
      </c>
      <c r="E157" s="1">
        <v>97600</v>
      </c>
      <c r="F157" s="1">
        <v>51600</v>
      </c>
      <c r="G157" s="1">
        <v>69000</v>
      </c>
      <c r="H157" s="1">
        <v>128000</v>
      </c>
      <c r="I157" s="1">
        <v>187000</v>
      </c>
    </row>
    <row r="158" spans="1:9">
      <c r="A158" t="s">
        <v>141</v>
      </c>
      <c r="B158" t="s">
        <v>265</v>
      </c>
      <c r="C158" t="s">
        <v>106</v>
      </c>
      <c r="D158" s="1">
        <v>46100</v>
      </c>
      <c r="E158" s="1">
        <v>84400</v>
      </c>
      <c r="F158" s="1">
        <v>46400</v>
      </c>
      <c r="G158" s="1">
        <v>58600</v>
      </c>
      <c r="H158" s="1">
        <v>105000</v>
      </c>
      <c r="I158" s="1">
        <v>144000</v>
      </c>
    </row>
    <row r="159" spans="1:9">
      <c r="A159" t="s">
        <v>122</v>
      </c>
      <c r="B159" t="s">
        <v>262</v>
      </c>
      <c r="C159" t="s">
        <v>106</v>
      </c>
      <c r="D159" s="1">
        <v>48000</v>
      </c>
      <c r="E159" s="1">
        <v>88800</v>
      </c>
      <c r="F159" s="1">
        <v>46100</v>
      </c>
      <c r="G159" s="1">
        <v>66400</v>
      </c>
      <c r="H159" s="1">
        <v>120000</v>
      </c>
      <c r="I159" s="1">
        <v>162000</v>
      </c>
    </row>
    <row r="160" spans="1:9">
      <c r="A160" t="s">
        <v>140</v>
      </c>
      <c r="B160" t="s">
        <v>263</v>
      </c>
      <c r="C160" t="s">
        <v>106</v>
      </c>
      <c r="D160" s="1">
        <v>45900</v>
      </c>
      <c r="E160" s="1">
        <v>84500</v>
      </c>
      <c r="F160" s="1">
        <v>44500</v>
      </c>
      <c r="G160" s="1">
        <v>64000</v>
      </c>
      <c r="H160" s="1">
        <v>119000</v>
      </c>
      <c r="I160" s="1">
        <v>165000</v>
      </c>
    </row>
    <row r="161" spans="1:9">
      <c r="A161" t="s">
        <v>34</v>
      </c>
      <c r="B161" t="s">
        <v>263</v>
      </c>
      <c r="C161" t="s">
        <v>29</v>
      </c>
      <c r="D161" s="1">
        <v>47100</v>
      </c>
      <c r="E161" s="1">
        <v>87900</v>
      </c>
      <c r="F161" s="1">
        <v>45400</v>
      </c>
      <c r="G161" s="1">
        <v>62900</v>
      </c>
      <c r="H161" s="1">
        <v>120000</v>
      </c>
      <c r="I161" s="1">
        <v>172000</v>
      </c>
    </row>
    <row r="162" spans="1:9">
      <c r="A162" t="s">
        <v>36</v>
      </c>
      <c r="B162" t="s">
        <v>263</v>
      </c>
      <c r="C162" t="s">
        <v>29</v>
      </c>
      <c r="D162" s="1">
        <v>44100</v>
      </c>
      <c r="E162" s="1">
        <v>86000</v>
      </c>
      <c r="F162" s="1">
        <v>43100</v>
      </c>
      <c r="G162" s="1">
        <v>57800</v>
      </c>
      <c r="H162" s="1">
        <v>118000</v>
      </c>
      <c r="I162" s="1">
        <v>164000</v>
      </c>
    </row>
    <row r="163" spans="1:9">
      <c r="A163" t="s">
        <v>192</v>
      </c>
      <c r="B163" t="s">
        <v>265</v>
      </c>
      <c r="C163" t="s">
        <v>106</v>
      </c>
      <c r="D163" s="1">
        <v>43800</v>
      </c>
      <c r="E163" s="1">
        <v>76000</v>
      </c>
      <c r="F163" s="1">
        <v>40400</v>
      </c>
      <c r="G163" s="1">
        <v>56300</v>
      </c>
      <c r="H163" s="1">
        <v>104000</v>
      </c>
      <c r="I163" s="1">
        <v>128000</v>
      </c>
    </row>
    <row r="164" spans="1:9">
      <c r="A164" t="s">
        <v>171</v>
      </c>
      <c r="B164" t="s">
        <v>263</v>
      </c>
      <c r="C164" t="s">
        <v>106</v>
      </c>
      <c r="D164" s="1">
        <v>46000</v>
      </c>
      <c r="E164" s="1">
        <v>79900</v>
      </c>
      <c r="F164" s="1">
        <v>42000</v>
      </c>
      <c r="G164" s="1">
        <v>56200</v>
      </c>
      <c r="H164" s="1">
        <v>106000</v>
      </c>
      <c r="I164" s="1">
        <v>141000</v>
      </c>
    </row>
    <row r="165" spans="1:9">
      <c r="A165" t="s">
        <v>156</v>
      </c>
      <c r="B165" t="s">
        <v>265</v>
      </c>
      <c r="C165" t="s">
        <v>106</v>
      </c>
      <c r="D165" s="1">
        <v>44900</v>
      </c>
      <c r="E165" s="1">
        <v>82000</v>
      </c>
      <c r="F165" s="1">
        <v>43000</v>
      </c>
      <c r="G165" s="1">
        <v>56700</v>
      </c>
      <c r="H165" s="1">
        <v>104000</v>
      </c>
      <c r="I165" s="1">
        <v>142000</v>
      </c>
    </row>
    <row r="166" spans="1:9">
      <c r="A166" t="s">
        <v>157</v>
      </c>
      <c r="B166" t="s">
        <v>264</v>
      </c>
      <c r="C166" t="s">
        <v>106</v>
      </c>
      <c r="D166" s="1">
        <v>47500</v>
      </c>
      <c r="E166" s="1">
        <v>81700</v>
      </c>
      <c r="F166" s="1">
        <v>44700</v>
      </c>
      <c r="G166" s="1">
        <v>58800</v>
      </c>
      <c r="H166" s="1">
        <v>110000</v>
      </c>
      <c r="I166" s="1">
        <v>146000</v>
      </c>
    </row>
    <row r="167" spans="1:9">
      <c r="A167" t="s">
        <v>28</v>
      </c>
      <c r="B167" t="s">
        <v>264</v>
      </c>
      <c r="C167" t="s">
        <v>29</v>
      </c>
      <c r="D167" s="1">
        <v>52900</v>
      </c>
      <c r="E167" s="1">
        <v>96100</v>
      </c>
      <c r="F167" s="1">
        <v>48200</v>
      </c>
      <c r="G167" s="1">
        <v>68900</v>
      </c>
      <c r="H167" s="1">
        <v>132000</v>
      </c>
      <c r="I167" s="1">
        <v>177000</v>
      </c>
    </row>
    <row r="168" spans="1:9">
      <c r="A168" t="s">
        <v>40</v>
      </c>
      <c r="B168" t="s">
        <v>264</v>
      </c>
      <c r="C168" t="s">
        <v>29</v>
      </c>
      <c r="D168" s="1">
        <v>44700</v>
      </c>
      <c r="E168" s="1">
        <v>83900</v>
      </c>
      <c r="F168" s="1">
        <v>43300</v>
      </c>
      <c r="G168" s="1">
        <v>61100</v>
      </c>
      <c r="H168" s="1">
        <v>116000</v>
      </c>
      <c r="I168" s="1">
        <v>163000</v>
      </c>
    </row>
    <row r="169" spans="1:9">
      <c r="A169" t="s">
        <v>159</v>
      </c>
      <c r="B169" t="s">
        <v>264</v>
      </c>
      <c r="C169" t="s">
        <v>106</v>
      </c>
      <c r="D169" s="1">
        <v>42400</v>
      </c>
      <c r="E169" s="1">
        <v>81600</v>
      </c>
      <c r="F169" s="1">
        <v>44800</v>
      </c>
      <c r="G169" s="1">
        <v>57200</v>
      </c>
      <c r="H169" s="1">
        <v>115000</v>
      </c>
      <c r="I169" s="1">
        <v>156000</v>
      </c>
    </row>
    <row r="170" spans="1:9">
      <c r="A170" t="s">
        <v>181</v>
      </c>
      <c r="B170" t="s">
        <v>263</v>
      </c>
      <c r="C170" t="s">
        <v>106</v>
      </c>
      <c r="D170" s="1">
        <v>42800</v>
      </c>
      <c r="E170" s="1">
        <v>78300</v>
      </c>
      <c r="F170" s="1">
        <v>43000</v>
      </c>
      <c r="G170" s="1">
        <v>57300</v>
      </c>
      <c r="H170" s="1">
        <v>107000</v>
      </c>
      <c r="I170" s="1">
        <v>149000</v>
      </c>
    </row>
    <row r="171" spans="1:9">
      <c r="A171" t="s">
        <v>189</v>
      </c>
      <c r="B171" t="s">
        <v>263</v>
      </c>
      <c r="C171" t="s">
        <v>106</v>
      </c>
      <c r="D171" s="1">
        <v>41100</v>
      </c>
      <c r="E171" s="1">
        <v>76300</v>
      </c>
      <c r="F171" s="1">
        <v>42000</v>
      </c>
      <c r="G171" s="1">
        <v>54500</v>
      </c>
      <c r="H171" s="1">
        <v>107000</v>
      </c>
      <c r="I171" s="1">
        <v>163000</v>
      </c>
    </row>
    <row r="172" spans="1:9">
      <c r="A172" t="s">
        <v>214</v>
      </c>
      <c r="B172" t="s">
        <v>262</v>
      </c>
      <c r="C172" t="s">
        <v>106</v>
      </c>
      <c r="D172" s="1">
        <v>41200</v>
      </c>
      <c r="E172" s="1">
        <v>72100</v>
      </c>
      <c r="F172" s="1">
        <v>41700</v>
      </c>
      <c r="G172" s="1">
        <v>55600</v>
      </c>
      <c r="H172" s="1">
        <v>99300</v>
      </c>
      <c r="I172" s="1">
        <v>141000</v>
      </c>
    </row>
    <row r="173" spans="1:9">
      <c r="A173" t="s">
        <v>183</v>
      </c>
      <c r="B173" t="s">
        <v>263</v>
      </c>
      <c r="C173" t="s">
        <v>106</v>
      </c>
      <c r="D173" s="1">
        <v>47000</v>
      </c>
      <c r="E173" s="1">
        <v>77800</v>
      </c>
      <c r="F173" s="1">
        <v>46900</v>
      </c>
      <c r="G173" s="1">
        <v>59100</v>
      </c>
      <c r="H173" s="1">
        <v>105000</v>
      </c>
      <c r="I173" s="1">
        <v>130000</v>
      </c>
    </row>
    <row r="174" spans="1:9">
      <c r="A174" t="s">
        <v>30</v>
      </c>
      <c r="B174" t="s">
        <v>263</v>
      </c>
      <c r="C174" t="s">
        <v>29</v>
      </c>
      <c r="D174" s="1">
        <v>52000</v>
      </c>
      <c r="E174" s="1">
        <v>95000</v>
      </c>
      <c r="F174" s="1">
        <v>50400</v>
      </c>
      <c r="G174" s="1">
        <v>68300</v>
      </c>
      <c r="H174" s="1">
        <v>126000</v>
      </c>
      <c r="I174" s="1">
        <v>166000</v>
      </c>
    </row>
    <row r="175" spans="1:9">
      <c r="A175" t="s">
        <v>123</v>
      </c>
      <c r="B175" t="s">
        <v>262</v>
      </c>
      <c r="C175" t="s">
        <v>106</v>
      </c>
      <c r="D175" s="1">
        <v>46600</v>
      </c>
      <c r="E175" s="1">
        <v>88200</v>
      </c>
      <c r="F175" s="1">
        <v>43100</v>
      </c>
      <c r="G175" s="1">
        <v>61300</v>
      </c>
      <c r="H175" s="1">
        <v>122000</v>
      </c>
      <c r="I175" s="1">
        <v>168000</v>
      </c>
    </row>
    <row r="176" spans="1:9">
      <c r="A176" t="s">
        <v>182</v>
      </c>
      <c r="B176" t="s">
        <v>262</v>
      </c>
      <c r="C176" t="s">
        <v>106</v>
      </c>
      <c r="D176" s="1">
        <v>45600</v>
      </c>
      <c r="E176" s="1">
        <v>78200</v>
      </c>
      <c r="F176" s="1">
        <v>36300</v>
      </c>
      <c r="G176" s="1">
        <v>53800</v>
      </c>
      <c r="H176" s="1">
        <v>109000</v>
      </c>
      <c r="I176" s="1">
        <v>151000</v>
      </c>
    </row>
    <row r="177" spans="1:9">
      <c r="A177" t="s">
        <v>186</v>
      </c>
      <c r="B177" t="s">
        <v>262</v>
      </c>
      <c r="C177" t="s">
        <v>106</v>
      </c>
      <c r="D177" s="1">
        <v>43200</v>
      </c>
      <c r="E177" s="1">
        <v>77700</v>
      </c>
      <c r="F177" s="1">
        <v>43300</v>
      </c>
      <c r="G177" s="1">
        <v>56200</v>
      </c>
      <c r="H177" s="1">
        <v>107000</v>
      </c>
      <c r="I177" s="1">
        <v>132000</v>
      </c>
    </row>
    <row r="178" spans="1:9">
      <c r="A178" t="s">
        <v>128</v>
      </c>
      <c r="B178" t="s">
        <v>262</v>
      </c>
      <c r="C178" t="s">
        <v>106</v>
      </c>
      <c r="D178" s="1">
        <v>45400</v>
      </c>
      <c r="E178" s="1">
        <v>86600</v>
      </c>
      <c r="F178" s="1">
        <v>50900</v>
      </c>
      <c r="G178" s="1">
        <v>65000</v>
      </c>
      <c r="H178" s="1">
        <v>113000</v>
      </c>
      <c r="I178" s="1">
        <v>158000</v>
      </c>
    </row>
    <row r="179" spans="1:9">
      <c r="A179" t="s">
        <v>233</v>
      </c>
      <c r="B179" t="s">
        <v>263</v>
      </c>
      <c r="C179" t="s">
        <v>106</v>
      </c>
      <c r="D179" s="1">
        <v>41400</v>
      </c>
      <c r="E179" s="1">
        <v>69700</v>
      </c>
      <c r="F179" s="1">
        <v>36100</v>
      </c>
      <c r="G179" s="1">
        <v>49100</v>
      </c>
      <c r="H179" s="1">
        <v>93500</v>
      </c>
      <c r="I179" s="1">
        <v>127000</v>
      </c>
    </row>
    <row r="180" spans="1:9">
      <c r="A180" t="s">
        <v>118</v>
      </c>
      <c r="B180" t="s">
        <v>264</v>
      </c>
      <c r="C180" t="s">
        <v>106</v>
      </c>
      <c r="D180" s="1">
        <v>52700</v>
      </c>
      <c r="E180" s="1">
        <v>93000</v>
      </c>
      <c r="F180" s="1">
        <v>50900</v>
      </c>
      <c r="G180" s="1">
        <v>69400</v>
      </c>
      <c r="H180" s="1">
        <v>128000</v>
      </c>
      <c r="I180" s="1">
        <v>182000</v>
      </c>
    </row>
    <row r="181" spans="1:9">
      <c r="A181" t="s">
        <v>144</v>
      </c>
      <c r="B181" t="s">
        <v>264</v>
      </c>
      <c r="C181" t="s">
        <v>106</v>
      </c>
      <c r="D181" s="1">
        <v>46200</v>
      </c>
      <c r="E181" s="1">
        <v>84200</v>
      </c>
      <c r="F181" s="1">
        <v>49000</v>
      </c>
      <c r="G181" s="1">
        <v>63200</v>
      </c>
      <c r="H181" s="1">
        <v>112000</v>
      </c>
      <c r="I181" s="1">
        <v>148000</v>
      </c>
    </row>
    <row r="182" spans="1:9">
      <c r="A182" t="s">
        <v>43</v>
      </c>
      <c r="B182" t="s">
        <v>263</v>
      </c>
      <c r="C182" t="s">
        <v>29</v>
      </c>
      <c r="D182" s="1">
        <v>41400</v>
      </c>
      <c r="E182" s="1">
        <v>79700</v>
      </c>
      <c r="F182" s="1">
        <v>40400</v>
      </c>
      <c r="G182" s="1">
        <v>53500</v>
      </c>
      <c r="H182" s="1">
        <v>108000</v>
      </c>
      <c r="I182" s="1">
        <v>186000</v>
      </c>
    </row>
    <row r="183" spans="1:9">
      <c r="A183" t="s">
        <v>164</v>
      </c>
      <c r="B183" t="s">
        <v>264</v>
      </c>
      <c r="C183" t="s">
        <v>106</v>
      </c>
      <c r="D183" s="1">
        <v>41700</v>
      </c>
      <c r="E183" s="1">
        <v>81000</v>
      </c>
      <c r="F183" s="1">
        <v>43500</v>
      </c>
      <c r="G183" s="1">
        <v>57100</v>
      </c>
      <c r="H183" s="1">
        <v>111000</v>
      </c>
      <c r="I183" s="1">
        <v>156000</v>
      </c>
    </row>
    <row r="184" spans="1:9">
      <c r="A184" t="s">
        <v>246</v>
      </c>
      <c r="B184" t="s">
        <v>264</v>
      </c>
      <c r="C184" t="s">
        <v>106</v>
      </c>
      <c r="D184" s="1">
        <v>38900</v>
      </c>
      <c r="E184" s="1">
        <v>65800</v>
      </c>
      <c r="F184" s="1">
        <v>36300</v>
      </c>
      <c r="G184" s="1">
        <v>48100</v>
      </c>
      <c r="H184" s="1">
        <v>95800</v>
      </c>
      <c r="I184" s="1">
        <v>124000</v>
      </c>
    </row>
    <row r="185" spans="1:9">
      <c r="A185" t="s">
        <v>116</v>
      </c>
      <c r="B185" t="s">
        <v>264</v>
      </c>
      <c r="C185" t="s">
        <v>106</v>
      </c>
      <c r="D185" s="1">
        <v>57100</v>
      </c>
      <c r="E185" s="1">
        <v>95800</v>
      </c>
      <c r="F185" s="1">
        <v>67600</v>
      </c>
      <c r="G185" s="1">
        <v>80400</v>
      </c>
      <c r="H185" s="1">
        <v>122000</v>
      </c>
      <c r="I185" s="1">
        <v>166000</v>
      </c>
    </row>
    <row r="186" spans="1:9">
      <c r="A186" t="s">
        <v>242</v>
      </c>
      <c r="B186" t="s">
        <v>264</v>
      </c>
      <c r="C186" t="s">
        <v>106</v>
      </c>
      <c r="D186" s="1">
        <v>41400</v>
      </c>
      <c r="E186" s="1">
        <v>67100</v>
      </c>
      <c r="F186" s="1">
        <v>36800</v>
      </c>
      <c r="G186" s="1">
        <v>49600</v>
      </c>
      <c r="H186" s="1">
        <v>97600</v>
      </c>
      <c r="I186" s="1">
        <v>144000</v>
      </c>
    </row>
    <row r="187" spans="1:9">
      <c r="A187" t="s">
        <v>217</v>
      </c>
      <c r="B187" t="s">
        <v>265</v>
      </c>
      <c r="C187" t="s">
        <v>106</v>
      </c>
      <c r="D187" s="1">
        <v>37300</v>
      </c>
      <c r="E187" s="1">
        <v>71900</v>
      </c>
      <c r="F187" s="1">
        <v>37000</v>
      </c>
      <c r="G187" s="1">
        <v>51500</v>
      </c>
      <c r="H187" s="1">
        <v>96400</v>
      </c>
      <c r="I187" s="1">
        <v>138000</v>
      </c>
    </row>
    <row r="188" spans="1:9">
      <c r="A188" t="s">
        <v>165</v>
      </c>
      <c r="B188" t="s">
        <v>264</v>
      </c>
      <c r="C188" t="s">
        <v>106</v>
      </c>
      <c r="D188" s="1">
        <v>45700</v>
      </c>
      <c r="E188" s="1">
        <v>80900</v>
      </c>
      <c r="F188" s="1">
        <v>42200</v>
      </c>
      <c r="G188" s="1">
        <v>56600</v>
      </c>
      <c r="H188" s="1">
        <v>113000</v>
      </c>
      <c r="I188" s="1">
        <v>156000</v>
      </c>
    </row>
    <row r="189" spans="1:9">
      <c r="A189" t="s">
        <v>210</v>
      </c>
      <c r="B189" t="s">
        <v>264</v>
      </c>
      <c r="C189" t="s">
        <v>106</v>
      </c>
      <c r="D189" s="1">
        <v>41500</v>
      </c>
      <c r="E189" s="1">
        <v>72600</v>
      </c>
      <c r="F189" s="1">
        <v>39500</v>
      </c>
      <c r="G189" s="1">
        <v>54400</v>
      </c>
      <c r="H189" s="1">
        <v>97400</v>
      </c>
      <c r="I189" s="1">
        <v>126000</v>
      </c>
    </row>
    <row r="190" spans="1:9">
      <c r="A190" t="s">
        <v>220</v>
      </c>
      <c r="B190" t="s">
        <v>265</v>
      </c>
      <c r="C190" t="s">
        <v>106</v>
      </c>
      <c r="D190" s="1">
        <v>45200</v>
      </c>
      <c r="E190" s="1">
        <v>71600</v>
      </c>
      <c r="F190" s="1">
        <v>39000</v>
      </c>
      <c r="G190" s="1">
        <v>52400</v>
      </c>
      <c r="H190" s="1">
        <v>100000</v>
      </c>
      <c r="I190" s="1">
        <v>128000</v>
      </c>
    </row>
    <row r="191" spans="1:9">
      <c r="A191" t="s">
        <v>150</v>
      </c>
      <c r="B191" t="s">
        <v>265</v>
      </c>
      <c r="C191" t="s">
        <v>106</v>
      </c>
      <c r="D191" s="1">
        <v>46500</v>
      </c>
      <c r="E191" s="1">
        <v>82900</v>
      </c>
      <c r="F191" s="1">
        <v>41900</v>
      </c>
      <c r="G191" s="1">
        <v>54600</v>
      </c>
      <c r="H191" s="1">
        <v>113000</v>
      </c>
      <c r="I191" s="1">
        <v>143000</v>
      </c>
    </row>
    <row r="192" spans="1:9">
      <c r="A192" t="s">
        <v>44</v>
      </c>
      <c r="B192" t="s">
        <v>262</v>
      </c>
      <c r="C192" t="s">
        <v>29</v>
      </c>
      <c r="D192" s="1">
        <v>41800</v>
      </c>
      <c r="E192" s="1">
        <v>78300</v>
      </c>
      <c r="F192" s="1">
        <v>41700</v>
      </c>
      <c r="G192" s="1">
        <v>56400</v>
      </c>
      <c r="H192" s="1">
        <v>114000</v>
      </c>
      <c r="I192" s="1">
        <v>147000</v>
      </c>
    </row>
    <row r="193" spans="1:9">
      <c r="A193" t="s">
        <v>160</v>
      </c>
      <c r="B193" t="s">
        <v>265</v>
      </c>
      <c r="C193" t="s">
        <v>106</v>
      </c>
      <c r="D193" s="1">
        <v>41600</v>
      </c>
      <c r="E193" s="1">
        <v>81600</v>
      </c>
      <c r="F193" s="1">
        <v>41800</v>
      </c>
      <c r="G193" s="1">
        <v>59100</v>
      </c>
      <c r="H193" s="1">
        <v>105000</v>
      </c>
      <c r="I193" s="1">
        <v>141000</v>
      </c>
    </row>
    <row r="194" spans="1:9">
      <c r="A194" t="s">
        <v>161</v>
      </c>
      <c r="B194" t="s">
        <v>263</v>
      </c>
      <c r="C194" t="s">
        <v>106</v>
      </c>
      <c r="D194" s="1">
        <v>42900</v>
      </c>
      <c r="E194" s="1">
        <v>81500</v>
      </c>
      <c r="F194" s="1">
        <v>43400</v>
      </c>
      <c r="G194" s="1">
        <v>57500</v>
      </c>
      <c r="H194" s="1">
        <v>117000</v>
      </c>
      <c r="I194" s="1">
        <v>155000</v>
      </c>
    </row>
    <row r="195" spans="1:9">
      <c r="A195" t="s">
        <v>201</v>
      </c>
      <c r="B195" t="s">
        <v>263</v>
      </c>
      <c r="C195" t="s">
        <v>106</v>
      </c>
      <c r="D195" s="1">
        <v>43100</v>
      </c>
      <c r="E195" s="1">
        <v>74000</v>
      </c>
      <c r="F195" s="1">
        <v>38200</v>
      </c>
      <c r="G195" s="1">
        <v>53200</v>
      </c>
      <c r="H195" s="1">
        <v>99500</v>
      </c>
      <c r="I195" s="1">
        <v>133000</v>
      </c>
    </row>
    <row r="196" spans="1:9">
      <c r="A196" t="s">
        <v>249</v>
      </c>
      <c r="B196" t="s">
        <v>263</v>
      </c>
      <c r="C196" t="s">
        <v>106</v>
      </c>
      <c r="D196" s="1">
        <v>37500</v>
      </c>
      <c r="E196" s="1">
        <v>64400</v>
      </c>
      <c r="F196" s="1">
        <v>32100</v>
      </c>
      <c r="G196" s="1">
        <v>46600</v>
      </c>
      <c r="H196" s="1">
        <v>97100</v>
      </c>
      <c r="I196" s="1">
        <v>129000</v>
      </c>
    </row>
    <row r="197" spans="1:9">
      <c r="A197" t="s">
        <v>169</v>
      </c>
      <c r="B197" t="s">
        <v>264</v>
      </c>
      <c r="C197" t="s">
        <v>106</v>
      </c>
      <c r="D197" s="1">
        <v>44000</v>
      </c>
      <c r="E197" s="1">
        <v>80600</v>
      </c>
      <c r="F197" s="1">
        <v>43400</v>
      </c>
      <c r="G197" s="1">
        <v>56400</v>
      </c>
      <c r="H197" s="1">
        <v>111000</v>
      </c>
      <c r="I197" s="1">
        <v>157000</v>
      </c>
    </row>
    <row r="198" spans="1:9">
      <c r="A198" t="s">
        <v>151</v>
      </c>
      <c r="B198" t="s">
        <v>263</v>
      </c>
      <c r="C198" t="s">
        <v>106</v>
      </c>
      <c r="D198" s="1">
        <v>44700</v>
      </c>
      <c r="E198" s="1">
        <v>82900</v>
      </c>
      <c r="F198" s="1">
        <v>41200</v>
      </c>
      <c r="G198" s="1">
        <v>60300</v>
      </c>
      <c r="H198" s="1">
        <v>114000</v>
      </c>
      <c r="I198" s="1">
        <v>167000</v>
      </c>
    </row>
    <row r="199" spans="1:9">
      <c r="A199" t="s">
        <v>180</v>
      </c>
      <c r="B199" t="s">
        <v>265</v>
      </c>
      <c r="C199" t="s">
        <v>106</v>
      </c>
      <c r="D199" s="1">
        <v>42200</v>
      </c>
      <c r="E199" s="1">
        <v>78400</v>
      </c>
      <c r="F199" s="1">
        <v>38100</v>
      </c>
      <c r="G199" s="1">
        <v>56200</v>
      </c>
      <c r="H199" s="1">
        <v>117000</v>
      </c>
      <c r="I199" s="1">
        <v>186000</v>
      </c>
    </row>
    <row r="200" spans="1:9">
      <c r="A200" t="s">
        <v>101</v>
      </c>
      <c r="B200" t="s">
        <v>262</v>
      </c>
      <c r="C200" t="s">
        <v>97</v>
      </c>
      <c r="D200" s="1">
        <v>60900</v>
      </c>
      <c r="E200" s="1">
        <v>120000</v>
      </c>
      <c r="F200" s="1">
        <v>55900</v>
      </c>
      <c r="G200" s="1">
        <v>79200</v>
      </c>
      <c r="H200" s="1">
        <v>192000</v>
      </c>
      <c r="I200" s="1">
        <v>282000</v>
      </c>
    </row>
    <row r="201" spans="1:9">
      <c r="A201" t="s">
        <v>81</v>
      </c>
      <c r="B201" t="s">
        <v>265</v>
      </c>
      <c r="C201" t="s">
        <v>50</v>
      </c>
      <c r="D201" s="1">
        <v>46600</v>
      </c>
      <c r="E201" s="1">
        <v>81500</v>
      </c>
      <c r="F201" s="1">
        <v>48900</v>
      </c>
      <c r="G201" s="1">
        <v>60100</v>
      </c>
      <c r="H201" s="1">
        <v>104000</v>
      </c>
      <c r="I201" s="1">
        <v>137000</v>
      </c>
    </row>
    <row r="202" spans="1:9">
      <c r="A202" t="s">
        <v>134</v>
      </c>
      <c r="B202" t="s">
        <v>262</v>
      </c>
      <c r="C202" t="s">
        <v>106</v>
      </c>
      <c r="D202" s="1">
        <v>43900</v>
      </c>
      <c r="E202" s="1">
        <v>85300</v>
      </c>
      <c r="F202" s="1">
        <v>45400</v>
      </c>
      <c r="G202" s="1">
        <v>60100</v>
      </c>
      <c r="H202" s="1">
        <v>112000</v>
      </c>
      <c r="I202" s="1">
        <v>157000</v>
      </c>
    </row>
    <row r="203" spans="1:9">
      <c r="A203" t="s">
        <v>66</v>
      </c>
      <c r="B203" t="s">
        <v>263</v>
      </c>
      <c r="C203" t="s">
        <v>50</v>
      </c>
      <c r="D203" s="1">
        <v>48600</v>
      </c>
      <c r="E203" s="1">
        <v>94600</v>
      </c>
      <c r="F203" s="1">
        <v>44500</v>
      </c>
      <c r="G203" s="1">
        <v>59400</v>
      </c>
      <c r="H203" s="1">
        <v>151000</v>
      </c>
      <c r="I203" s="1">
        <v>211000</v>
      </c>
    </row>
    <row r="204" spans="1:9">
      <c r="A204" t="s">
        <v>219</v>
      </c>
      <c r="B204" t="s">
        <v>263</v>
      </c>
      <c r="C204" t="s">
        <v>106</v>
      </c>
      <c r="D204" s="1">
        <v>40000</v>
      </c>
      <c r="E204" s="1">
        <v>71700</v>
      </c>
      <c r="F204" s="1">
        <v>36300</v>
      </c>
      <c r="G204" s="1">
        <v>49900</v>
      </c>
      <c r="H204" s="1">
        <v>98400</v>
      </c>
      <c r="I204" s="1">
        <v>131000</v>
      </c>
    </row>
    <row r="205" spans="1:9">
      <c r="A205" t="s">
        <v>226</v>
      </c>
      <c r="B205" t="s">
        <v>263</v>
      </c>
      <c r="C205" t="s">
        <v>106</v>
      </c>
      <c r="D205" s="1">
        <v>41100</v>
      </c>
      <c r="E205" s="1">
        <v>71100</v>
      </c>
      <c r="F205" s="1">
        <v>39600</v>
      </c>
      <c r="G205" s="1">
        <v>51500</v>
      </c>
      <c r="H205" s="1">
        <v>98100</v>
      </c>
      <c r="I205" s="1">
        <v>131000</v>
      </c>
    </row>
    <row r="206" spans="1:9">
      <c r="A206" t="s">
        <v>251</v>
      </c>
      <c r="B206" t="s">
        <v>262</v>
      </c>
      <c r="C206" t="s">
        <v>106</v>
      </c>
      <c r="D206" s="1">
        <v>39400</v>
      </c>
      <c r="E206" s="1">
        <v>63600</v>
      </c>
      <c r="F206" s="1">
        <v>40400</v>
      </c>
      <c r="G206" s="1">
        <v>47900</v>
      </c>
      <c r="H206" s="1">
        <v>85700</v>
      </c>
      <c r="I206" s="1">
        <v>117000</v>
      </c>
    </row>
    <row r="207" spans="1:9">
      <c r="A207" t="s">
        <v>46</v>
      </c>
      <c r="B207" t="s">
        <v>263</v>
      </c>
      <c r="C207" t="s">
        <v>29</v>
      </c>
      <c r="D207" s="1">
        <v>43800</v>
      </c>
      <c r="E207" s="1">
        <v>74600</v>
      </c>
      <c r="F207" s="1">
        <v>41900</v>
      </c>
      <c r="G207" s="1">
        <v>53200</v>
      </c>
      <c r="H207" s="1">
        <v>106000</v>
      </c>
      <c r="I207" s="1">
        <v>153000</v>
      </c>
    </row>
    <row r="208" spans="1:9">
      <c r="A208" t="s">
        <v>32</v>
      </c>
      <c r="B208" t="s">
        <v>263</v>
      </c>
      <c r="C208" t="s">
        <v>29</v>
      </c>
      <c r="D208" s="1">
        <v>49700</v>
      </c>
      <c r="E208" s="1">
        <v>93900</v>
      </c>
      <c r="F208" s="1">
        <v>50100</v>
      </c>
      <c r="G208" s="1">
        <v>67400</v>
      </c>
      <c r="H208" s="1">
        <v>129000</v>
      </c>
      <c r="I208" s="1">
        <v>188000</v>
      </c>
    </row>
    <row r="209" spans="1:9">
      <c r="A209" t="s">
        <v>166</v>
      </c>
      <c r="B209" t="s">
        <v>263</v>
      </c>
      <c r="C209" t="s">
        <v>106</v>
      </c>
      <c r="D209" s="1">
        <v>45400</v>
      </c>
      <c r="E209" s="1">
        <v>80800</v>
      </c>
      <c r="F209" s="1">
        <v>46400</v>
      </c>
      <c r="G209" s="1">
        <v>61200</v>
      </c>
      <c r="H209" s="1">
        <v>106000</v>
      </c>
      <c r="I209" s="1">
        <v>138000</v>
      </c>
    </row>
    <row r="210" spans="1:9">
      <c r="A210" t="s">
        <v>212</v>
      </c>
      <c r="B210" t="s">
        <v>263</v>
      </c>
      <c r="C210" t="s">
        <v>106</v>
      </c>
      <c r="D210" s="1">
        <v>43400</v>
      </c>
      <c r="E210" s="1">
        <v>72100</v>
      </c>
      <c r="F210" s="1">
        <v>37700</v>
      </c>
      <c r="G210" s="1">
        <v>50400</v>
      </c>
      <c r="H210" s="1">
        <v>99500</v>
      </c>
      <c r="I210" s="1">
        <v>133000</v>
      </c>
    </row>
    <row r="211" spans="1:9">
      <c r="A211" t="s">
        <v>229</v>
      </c>
      <c r="B211" t="s">
        <v>263</v>
      </c>
      <c r="C211" t="s">
        <v>106</v>
      </c>
      <c r="D211" s="1">
        <v>42500</v>
      </c>
      <c r="E211" s="1">
        <v>70700</v>
      </c>
      <c r="F211" s="1">
        <v>39100</v>
      </c>
      <c r="G211" s="1">
        <v>49800</v>
      </c>
      <c r="H211" s="1">
        <v>92700</v>
      </c>
      <c r="I211" s="1">
        <v>121000</v>
      </c>
    </row>
    <row r="212" spans="1:9">
      <c r="A212" t="s">
        <v>193</v>
      </c>
      <c r="B212" t="s">
        <v>264</v>
      </c>
      <c r="C212" t="s">
        <v>106</v>
      </c>
      <c r="D212" s="1">
        <v>43100</v>
      </c>
      <c r="E212" s="1">
        <v>75900</v>
      </c>
      <c r="F212" s="1">
        <v>40100</v>
      </c>
      <c r="G212" s="1">
        <v>54100</v>
      </c>
      <c r="H212" s="1">
        <v>100000</v>
      </c>
      <c r="I212" s="1">
        <v>133000</v>
      </c>
    </row>
    <row r="213" spans="1:9">
      <c r="A213" t="s">
        <v>149</v>
      </c>
      <c r="B213" t="s">
        <v>265</v>
      </c>
      <c r="C213" t="s">
        <v>106</v>
      </c>
      <c r="D213" s="1">
        <v>45400</v>
      </c>
      <c r="E213" s="1">
        <v>83200</v>
      </c>
      <c r="F213" s="1">
        <v>43000</v>
      </c>
      <c r="G213" s="1">
        <v>58400</v>
      </c>
      <c r="H213" s="1">
        <v>116000</v>
      </c>
      <c r="I213" s="1">
        <v>148000</v>
      </c>
    </row>
    <row r="214" spans="1:9">
      <c r="A214" t="s">
        <v>153</v>
      </c>
      <c r="B214" t="s">
        <v>262</v>
      </c>
      <c r="C214" t="s">
        <v>106</v>
      </c>
      <c r="D214" s="1">
        <v>44800</v>
      </c>
      <c r="E214" s="1">
        <v>82700</v>
      </c>
      <c r="F214" s="1">
        <v>44700</v>
      </c>
      <c r="G214" s="1">
        <v>58000</v>
      </c>
      <c r="H214" s="1">
        <v>122000</v>
      </c>
      <c r="I214" s="1">
        <v>194000</v>
      </c>
    </row>
    <row r="215" spans="1:9">
      <c r="A215" t="s">
        <v>107</v>
      </c>
      <c r="B215" t="s">
        <v>263</v>
      </c>
      <c r="C215" t="s">
        <v>106</v>
      </c>
      <c r="D215" s="1">
        <v>52700</v>
      </c>
      <c r="E215" s="1">
        <v>103000</v>
      </c>
      <c r="F215" s="1">
        <v>52200</v>
      </c>
      <c r="G215" s="1">
        <v>71800</v>
      </c>
      <c r="H215" s="1">
        <v>146000</v>
      </c>
      <c r="I215" s="1">
        <v>215000</v>
      </c>
    </row>
    <row r="216" spans="1:9">
      <c r="A216" t="s">
        <v>132</v>
      </c>
      <c r="B216" t="s">
        <v>265</v>
      </c>
      <c r="C216" t="s">
        <v>106</v>
      </c>
      <c r="D216" s="1">
        <v>48800</v>
      </c>
      <c r="E216" s="1">
        <v>85300</v>
      </c>
      <c r="F216" s="1">
        <v>47000</v>
      </c>
      <c r="G216" s="1">
        <v>59800</v>
      </c>
      <c r="H216" s="1">
        <v>115000</v>
      </c>
      <c r="I216" s="1">
        <v>149000</v>
      </c>
    </row>
    <row r="217" spans="1:9">
      <c r="A217" t="s">
        <v>247</v>
      </c>
      <c r="B217" t="s">
        <v>264</v>
      </c>
      <c r="C217" t="s">
        <v>106</v>
      </c>
      <c r="D217" s="1">
        <v>41400</v>
      </c>
      <c r="E217" s="1">
        <v>64800</v>
      </c>
      <c r="F217" s="1">
        <v>35000</v>
      </c>
      <c r="G217" s="1">
        <v>47300</v>
      </c>
      <c r="H217" s="1">
        <v>93100</v>
      </c>
      <c r="I217" s="1">
        <v>125000</v>
      </c>
    </row>
    <row r="218" spans="1:9">
      <c r="A218" t="s">
        <v>255</v>
      </c>
      <c r="B218" t="s">
        <v>264</v>
      </c>
      <c r="C218" t="s">
        <v>106</v>
      </c>
      <c r="D218" s="1">
        <v>35800</v>
      </c>
      <c r="E218" s="1">
        <v>60600</v>
      </c>
      <c r="F218" s="1">
        <v>35500</v>
      </c>
      <c r="G218" s="1">
        <v>46800</v>
      </c>
      <c r="H218" s="1">
        <v>81800</v>
      </c>
      <c r="I218" s="1">
        <v>102000</v>
      </c>
    </row>
    <row r="219" spans="1:9">
      <c r="A219" t="s">
        <v>236</v>
      </c>
      <c r="B219" t="s">
        <v>264</v>
      </c>
      <c r="C219" t="s">
        <v>106</v>
      </c>
      <c r="D219" s="1">
        <v>42200</v>
      </c>
      <c r="E219" s="1">
        <v>69300</v>
      </c>
      <c r="F219" s="1">
        <v>37500</v>
      </c>
      <c r="G219" s="1">
        <v>47200</v>
      </c>
      <c r="H219" s="1">
        <v>93100</v>
      </c>
      <c r="I219" s="1">
        <v>133000</v>
      </c>
    </row>
    <row r="220" spans="1:9">
      <c r="A220" t="s">
        <v>125</v>
      </c>
      <c r="B220" t="s">
        <v>264</v>
      </c>
      <c r="C220" t="s">
        <v>106</v>
      </c>
      <c r="D220" s="1">
        <v>48900</v>
      </c>
      <c r="E220" s="1">
        <v>87800</v>
      </c>
      <c r="F220" s="1">
        <v>47400</v>
      </c>
      <c r="G220" s="1">
        <v>62400</v>
      </c>
      <c r="H220" s="1">
        <v>118000</v>
      </c>
      <c r="I220" s="1">
        <v>170000</v>
      </c>
    </row>
    <row r="221" spans="1:9">
      <c r="A221" t="s">
        <v>198</v>
      </c>
      <c r="B221" t="s">
        <v>264</v>
      </c>
      <c r="C221" t="s">
        <v>106</v>
      </c>
      <c r="D221" s="1">
        <v>42300</v>
      </c>
      <c r="E221" s="1">
        <v>74600</v>
      </c>
      <c r="F221" s="1">
        <v>40600</v>
      </c>
      <c r="G221" s="1">
        <v>54000</v>
      </c>
      <c r="H221" s="1">
        <v>93700</v>
      </c>
      <c r="I221" s="1">
        <v>123000</v>
      </c>
    </row>
    <row r="222" spans="1:9">
      <c r="A222" t="s">
        <v>244</v>
      </c>
      <c r="B222" t="s">
        <v>264</v>
      </c>
      <c r="C222" t="s">
        <v>106</v>
      </c>
      <c r="D222" s="1">
        <v>39300</v>
      </c>
      <c r="E222" s="1">
        <v>66400</v>
      </c>
      <c r="F222" s="1">
        <v>37700</v>
      </c>
      <c r="G222" s="1">
        <v>49700</v>
      </c>
      <c r="H222" s="1">
        <v>90100</v>
      </c>
      <c r="I222" s="1">
        <v>138000</v>
      </c>
    </row>
    <row r="223" spans="1:9">
      <c r="A223" t="s">
        <v>222</v>
      </c>
      <c r="B223" t="s">
        <v>264</v>
      </c>
      <c r="C223" t="s">
        <v>106</v>
      </c>
      <c r="D223" s="1">
        <v>40700</v>
      </c>
      <c r="E223" s="1">
        <v>71400</v>
      </c>
      <c r="F223" s="1">
        <v>40900</v>
      </c>
      <c r="G223" s="1">
        <v>53100</v>
      </c>
      <c r="H223" s="1">
        <v>84900</v>
      </c>
      <c r="I223" s="1">
        <v>119000</v>
      </c>
    </row>
    <row r="224" spans="1:9">
      <c r="A224" t="s">
        <v>179</v>
      </c>
      <c r="B224" t="s">
        <v>264</v>
      </c>
      <c r="C224" t="s">
        <v>106</v>
      </c>
      <c r="D224" s="1">
        <v>45800</v>
      </c>
      <c r="E224" s="1">
        <v>78500</v>
      </c>
      <c r="F224" s="1">
        <v>48400</v>
      </c>
      <c r="G224" s="1">
        <v>61200</v>
      </c>
      <c r="H224" s="1">
        <v>100000</v>
      </c>
      <c r="I224" s="1">
        <v>139000</v>
      </c>
    </row>
    <row r="225" spans="1:9">
      <c r="A225" t="s">
        <v>250</v>
      </c>
      <c r="B225" t="s">
        <v>264</v>
      </c>
      <c r="C225" t="s">
        <v>106</v>
      </c>
      <c r="D225" s="1">
        <v>39800</v>
      </c>
      <c r="E225" s="1">
        <v>64000</v>
      </c>
      <c r="F225" s="1">
        <v>38400</v>
      </c>
      <c r="G225" s="1">
        <v>45100</v>
      </c>
      <c r="H225" s="1">
        <v>95400</v>
      </c>
      <c r="I225" s="1">
        <v>128000</v>
      </c>
    </row>
    <row r="226" spans="1:9">
      <c r="A226" t="s">
        <v>239</v>
      </c>
      <c r="B226" t="s">
        <v>264</v>
      </c>
      <c r="C226" t="s">
        <v>106</v>
      </c>
      <c r="D226" s="1">
        <v>43600</v>
      </c>
      <c r="E226" s="1">
        <v>68300</v>
      </c>
      <c r="F226" s="1">
        <v>40900</v>
      </c>
      <c r="G226" s="1">
        <v>50600</v>
      </c>
      <c r="H226" s="1">
        <v>91600</v>
      </c>
      <c r="I226" s="1">
        <v>136000</v>
      </c>
    </row>
    <row r="227" spans="1:9">
      <c r="A227" t="s">
        <v>195</v>
      </c>
      <c r="B227" t="s">
        <v>264</v>
      </c>
      <c r="C227" t="s">
        <v>106</v>
      </c>
      <c r="D227" s="1">
        <v>40800</v>
      </c>
      <c r="E227" s="1">
        <v>75500</v>
      </c>
      <c r="F227" s="1">
        <v>38200</v>
      </c>
      <c r="G227" s="1">
        <v>53500</v>
      </c>
      <c r="H227" s="1">
        <v>99300</v>
      </c>
      <c r="I227" s="1">
        <v>150000</v>
      </c>
    </row>
    <row r="228" spans="1:9">
      <c r="A228" t="s">
        <v>177</v>
      </c>
      <c r="B228" t="s">
        <v>265</v>
      </c>
      <c r="C228" t="s">
        <v>106</v>
      </c>
      <c r="D228" s="1">
        <v>44500</v>
      </c>
      <c r="E228" s="1">
        <v>78700</v>
      </c>
      <c r="F228" s="1">
        <v>41500</v>
      </c>
      <c r="G228" s="1">
        <v>54000</v>
      </c>
      <c r="H228" s="1">
        <v>105000</v>
      </c>
      <c r="I228" s="1">
        <v>145000</v>
      </c>
    </row>
    <row r="229" spans="1:9">
      <c r="A229" t="s">
        <v>86</v>
      </c>
      <c r="B229" t="s">
        <v>262</v>
      </c>
      <c r="C229" t="s">
        <v>50</v>
      </c>
      <c r="D229" s="1">
        <v>42100</v>
      </c>
      <c r="E229" s="1">
        <v>80000</v>
      </c>
      <c r="F229" s="1">
        <v>35600</v>
      </c>
      <c r="G229" s="1">
        <v>54300</v>
      </c>
      <c r="H229" s="1">
        <v>100000</v>
      </c>
      <c r="I229" s="1">
        <v>160000</v>
      </c>
    </row>
    <row r="230" spans="1:9">
      <c r="A230" t="s">
        <v>178</v>
      </c>
      <c r="B230" t="s">
        <v>265</v>
      </c>
      <c r="C230" t="s">
        <v>106</v>
      </c>
      <c r="D230" s="1">
        <v>43800</v>
      </c>
      <c r="E230" s="1">
        <v>78700</v>
      </c>
      <c r="F230" s="1">
        <v>41600</v>
      </c>
      <c r="G230" s="1">
        <v>55400</v>
      </c>
      <c r="H230" s="1">
        <v>101000</v>
      </c>
      <c r="I230" s="1">
        <v>132000</v>
      </c>
    </row>
    <row r="231" spans="1:9">
      <c r="A231" t="s">
        <v>241</v>
      </c>
      <c r="B231" t="s">
        <v>265</v>
      </c>
      <c r="C231" t="s">
        <v>106</v>
      </c>
      <c r="D231" s="1">
        <v>42400</v>
      </c>
      <c r="E231" s="1">
        <v>67100</v>
      </c>
      <c r="F231" s="1">
        <v>27000</v>
      </c>
      <c r="G231" s="1">
        <v>44100</v>
      </c>
      <c r="H231" s="1">
        <v>84900</v>
      </c>
      <c r="I231" s="1">
        <v>110000</v>
      </c>
    </row>
    <row r="232" spans="1:9">
      <c r="A232" t="s">
        <v>67</v>
      </c>
      <c r="B232" t="s">
        <v>262</v>
      </c>
      <c r="C232" t="s">
        <v>50</v>
      </c>
      <c r="D232" s="1">
        <v>46000</v>
      </c>
      <c r="E232" s="1">
        <v>94600</v>
      </c>
      <c r="F232" t="s">
        <v>11</v>
      </c>
      <c r="G232" s="1">
        <v>60600</v>
      </c>
      <c r="H232" s="1">
        <v>123000</v>
      </c>
      <c r="I232" t="s">
        <v>11</v>
      </c>
    </row>
    <row r="233" spans="1:9">
      <c r="A233" t="s">
        <v>238</v>
      </c>
      <c r="B233" t="s">
        <v>263</v>
      </c>
      <c r="C233" t="s">
        <v>106</v>
      </c>
      <c r="D233" s="1">
        <v>42000</v>
      </c>
      <c r="E233" s="1">
        <v>68400</v>
      </c>
      <c r="F233" s="1">
        <v>37400</v>
      </c>
      <c r="G233" s="1">
        <v>51900</v>
      </c>
      <c r="H233" s="1">
        <v>100000</v>
      </c>
      <c r="I233" s="1">
        <v>123000</v>
      </c>
    </row>
    <row r="234" spans="1:9">
      <c r="A234" t="s">
        <v>23</v>
      </c>
      <c r="B234" t="s">
        <v>263</v>
      </c>
      <c r="C234" t="s">
        <v>9</v>
      </c>
      <c r="D234" s="1">
        <v>53500</v>
      </c>
      <c r="E234" s="1">
        <v>95400</v>
      </c>
      <c r="F234" s="1">
        <v>50600</v>
      </c>
      <c r="G234" s="1">
        <v>71400</v>
      </c>
      <c r="H234" s="1">
        <v>124000</v>
      </c>
      <c r="I234" s="1">
        <v>163000</v>
      </c>
    </row>
    <row r="235" spans="1:9">
      <c r="A235" t="s">
        <v>57</v>
      </c>
      <c r="B235" t="s">
        <v>263</v>
      </c>
      <c r="C235" t="s">
        <v>50</v>
      </c>
      <c r="D235" s="1">
        <v>53600</v>
      </c>
      <c r="E235" s="1">
        <v>104000</v>
      </c>
      <c r="F235" t="s">
        <v>11</v>
      </c>
      <c r="G235" s="1">
        <v>82800</v>
      </c>
      <c r="H235" s="1">
        <v>146000</v>
      </c>
      <c r="I235" t="s">
        <v>11</v>
      </c>
    </row>
    <row r="236" spans="1:9">
      <c r="A236" t="s">
        <v>137</v>
      </c>
      <c r="B236" t="s">
        <v>265</v>
      </c>
      <c r="C236" t="s">
        <v>106</v>
      </c>
      <c r="D236" s="1">
        <v>45300</v>
      </c>
      <c r="E236" s="1">
        <v>84700</v>
      </c>
      <c r="F236" s="1">
        <v>43600</v>
      </c>
      <c r="G236" s="1">
        <v>59000</v>
      </c>
      <c r="H236" s="1">
        <v>113000</v>
      </c>
      <c r="I236" s="1">
        <v>162000</v>
      </c>
    </row>
    <row r="237" spans="1:9">
      <c r="A237" t="s">
        <v>191</v>
      </c>
      <c r="B237" t="s">
        <v>264</v>
      </c>
      <c r="C237" t="s">
        <v>106</v>
      </c>
      <c r="D237" s="1">
        <v>42800</v>
      </c>
      <c r="E237" s="1">
        <v>76100</v>
      </c>
      <c r="F237" s="1">
        <v>40100</v>
      </c>
      <c r="G237" s="1">
        <v>56200</v>
      </c>
      <c r="H237" s="1">
        <v>101000</v>
      </c>
      <c r="I237" s="1">
        <v>139000</v>
      </c>
    </row>
    <row r="238" spans="1:9">
      <c r="A238" t="s">
        <v>78</v>
      </c>
      <c r="B238" t="s">
        <v>262</v>
      </c>
      <c r="C238" t="s">
        <v>50</v>
      </c>
      <c r="D238" s="1">
        <v>42800</v>
      </c>
      <c r="E238" s="1">
        <v>83500</v>
      </c>
      <c r="F238" t="s">
        <v>11</v>
      </c>
      <c r="G238" s="1">
        <v>58600</v>
      </c>
      <c r="H238" s="1">
        <v>125000</v>
      </c>
      <c r="I238" t="s">
        <v>11</v>
      </c>
    </row>
    <row r="239" spans="1:9">
      <c r="A239" t="s">
        <v>22</v>
      </c>
      <c r="B239" t="s">
        <v>262</v>
      </c>
      <c r="C239" t="s">
        <v>9</v>
      </c>
      <c r="D239" s="1">
        <v>53000</v>
      </c>
      <c r="E239" s="1">
        <v>96700</v>
      </c>
      <c r="F239" s="1">
        <v>55200</v>
      </c>
      <c r="G239" s="1">
        <v>74000</v>
      </c>
      <c r="H239" s="1">
        <v>117000</v>
      </c>
      <c r="I239" s="1">
        <v>153000</v>
      </c>
    </row>
    <row r="240" spans="1:9">
      <c r="A240" t="s">
        <v>63</v>
      </c>
      <c r="B240" t="s">
        <v>262</v>
      </c>
      <c r="C240" t="s">
        <v>50</v>
      </c>
      <c r="D240" s="1">
        <v>46500</v>
      </c>
      <c r="E240" s="1">
        <v>97900</v>
      </c>
      <c r="F240" s="1">
        <v>42000</v>
      </c>
      <c r="G240" s="1">
        <v>62500</v>
      </c>
      <c r="H240" s="1">
        <v>126000</v>
      </c>
      <c r="I240" s="1">
        <v>215000</v>
      </c>
    </row>
    <row r="241" spans="1:9">
      <c r="A241" t="s">
        <v>45</v>
      </c>
      <c r="B241" t="s">
        <v>263</v>
      </c>
      <c r="C241" t="s">
        <v>29</v>
      </c>
      <c r="D241" s="1">
        <v>43100</v>
      </c>
      <c r="E241" s="1">
        <v>78100</v>
      </c>
      <c r="F241" s="1">
        <v>39700</v>
      </c>
      <c r="G241" s="1">
        <v>55700</v>
      </c>
      <c r="H241" s="1">
        <v>106000</v>
      </c>
      <c r="I241" s="1">
        <v>141000</v>
      </c>
    </row>
    <row r="242" spans="1:9">
      <c r="A242" t="s">
        <v>243</v>
      </c>
      <c r="B242" t="s">
        <v>263</v>
      </c>
      <c r="C242" t="s">
        <v>106</v>
      </c>
      <c r="D242" s="1">
        <v>36900</v>
      </c>
      <c r="E242" s="1">
        <v>66600</v>
      </c>
      <c r="F242" s="1">
        <v>39000</v>
      </c>
      <c r="G242" s="1">
        <v>49500</v>
      </c>
      <c r="H242" s="1">
        <v>94400</v>
      </c>
      <c r="I242" s="1">
        <v>133000</v>
      </c>
    </row>
    <row r="243" spans="1:9">
      <c r="A243" t="s">
        <v>203</v>
      </c>
      <c r="B243" t="s">
        <v>264</v>
      </c>
      <c r="C243" t="s">
        <v>106</v>
      </c>
      <c r="D243" s="1">
        <v>42300</v>
      </c>
      <c r="E243" s="1">
        <v>73800</v>
      </c>
      <c r="F243" s="1">
        <v>40100</v>
      </c>
      <c r="G243" s="1">
        <v>52500</v>
      </c>
      <c r="H243" s="1">
        <v>103000</v>
      </c>
      <c r="I243" s="1">
        <v>135000</v>
      </c>
    </row>
    <row r="244" spans="1:9">
      <c r="A244" t="s">
        <v>196</v>
      </c>
      <c r="B244" t="s">
        <v>265</v>
      </c>
      <c r="C244" t="s">
        <v>106</v>
      </c>
      <c r="D244" s="1">
        <v>42700</v>
      </c>
      <c r="E244" s="1">
        <v>75400</v>
      </c>
      <c r="F244" s="1">
        <v>41300</v>
      </c>
      <c r="G244" s="1">
        <v>56700</v>
      </c>
      <c r="H244" s="1">
        <v>99200</v>
      </c>
      <c r="I244" s="1">
        <v>119000</v>
      </c>
    </row>
    <row r="245" spans="1:9">
      <c r="A245" t="s">
        <v>85</v>
      </c>
      <c r="B245" t="s">
        <v>265</v>
      </c>
      <c r="C245" t="s">
        <v>50</v>
      </c>
      <c r="D245" s="1">
        <v>43500</v>
      </c>
      <c r="E245" s="1">
        <v>80100</v>
      </c>
      <c r="F245" t="s">
        <v>11</v>
      </c>
      <c r="G245" s="1">
        <v>64800</v>
      </c>
      <c r="H245" s="1">
        <v>111000</v>
      </c>
      <c r="I245" t="s">
        <v>11</v>
      </c>
    </row>
    <row r="246" spans="1:9">
      <c r="A246" t="s">
        <v>61</v>
      </c>
      <c r="B246" t="s">
        <v>262</v>
      </c>
      <c r="C246" t="s">
        <v>50</v>
      </c>
      <c r="D246" s="1">
        <v>51700</v>
      </c>
      <c r="E246" s="1">
        <v>102000</v>
      </c>
      <c r="F246" t="s">
        <v>11</v>
      </c>
      <c r="G246" s="1">
        <v>76400</v>
      </c>
      <c r="H246" s="1">
        <v>143000</v>
      </c>
      <c r="I246" t="s">
        <v>11</v>
      </c>
    </row>
    <row r="247" spans="1:9">
      <c r="A247" t="s">
        <v>88</v>
      </c>
      <c r="B247" t="s">
        <v>264</v>
      </c>
      <c r="C247" t="s">
        <v>50</v>
      </c>
      <c r="D247" s="1">
        <v>39200</v>
      </c>
      <c r="E247" s="1">
        <v>78200</v>
      </c>
      <c r="F247" t="s">
        <v>11</v>
      </c>
      <c r="G247" s="1">
        <v>54100</v>
      </c>
      <c r="H247" s="1">
        <v>131000</v>
      </c>
      <c r="I247" t="s">
        <v>11</v>
      </c>
    </row>
    <row r="248" spans="1:9">
      <c r="A248" t="s">
        <v>15</v>
      </c>
      <c r="B248" t="s">
        <v>262</v>
      </c>
      <c r="C248" t="s">
        <v>9</v>
      </c>
      <c r="D248" s="1">
        <v>61000</v>
      </c>
      <c r="E248" s="1">
        <v>114000</v>
      </c>
      <c r="F248" s="1">
        <v>80000</v>
      </c>
      <c r="G248" s="1">
        <v>91200</v>
      </c>
      <c r="H248" s="1">
        <v>137000</v>
      </c>
      <c r="I248" s="1">
        <v>180000</v>
      </c>
    </row>
    <row r="249" spans="1:9">
      <c r="A249" t="s">
        <v>99</v>
      </c>
      <c r="B249" t="s">
        <v>262</v>
      </c>
      <c r="C249" t="s">
        <v>97</v>
      </c>
      <c r="D249" s="1">
        <v>59100</v>
      </c>
      <c r="E249" s="1">
        <v>126000</v>
      </c>
      <c r="F249" s="1">
        <v>58000</v>
      </c>
      <c r="G249" s="1">
        <v>80600</v>
      </c>
      <c r="H249" s="1">
        <v>198000</v>
      </c>
      <c r="I249" s="1">
        <v>326000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3"/>
  <sheetViews>
    <sheetView zoomScale="91" zoomScaleNormal="91" zoomScalePageLayoutView="91" workbookViewId="0">
      <selection activeCell="H16" sqref="H16"/>
    </sheetView>
  </sheetViews>
  <sheetFormatPr baseColWidth="10" defaultRowHeight="16"/>
  <cols>
    <col min="1" max="1" width="56.5" customWidth="1"/>
    <col min="2" max="2" width="28.6640625" customWidth="1"/>
    <col min="3" max="6" width="7.33203125" customWidth="1"/>
    <col min="7" max="8" width="37.6640625" customWidth="1"/>
    <col min="9" max="9" width="16.6640625" bestFit="1" customWidth="1"/>
  </cols>
  <sheetData>
    <row r="1" spans="1:9">
      <c r="B1" s="2"/>
      <c r="C1" s="41"/>
    </row>
    <row r="2" spans="1:9" ht="17" thickBot="1">
      <c r="A2" s="120" t="s">
        <v>848</v>
      </c>
      <c r="B2" t="s">
        <v>850</v>
      </c>
      <c r="C2" s="41"/>
    </row>
    <row r="3" spans="1:9" ht="17" thickBot="1">
      <c r="A3" s="2" t="s">
        <v>96</v>
      </c>
      <c r="B3" s="41">
        <v>134000</v>
      </c>
      <c r="C3" s="41"/>
      <c r="G3" s="164" t="s">
        <v>268</v>
      </c>
      <c r="H3" s="165"/>
      <c r="I3" s="32" t="s">
        <v>270</v>
      </c>
    </row>
    <row r="4" spans="1:9">
      <c r="A4" s="2" t="s">
        <v>98</v>
      </c>
      <c r="B4" s="41">
        <v>131000</v>
      </c>
      <c r="C4" s="41"/>
      <c r="G4" s="166" t="s">
        <v>269</v>
      </c>
      <c r="H4" s="167"/>
      <c r="I4" s="121" t="s">
        <v>263</v>
      </c>
    </row>
    <row r="5" spans="1:9">
      <c r="A5" s="2" t="s">
        <v>99</v>
      </c>
      <c r="B5" s="41">
        <v>126000</v>
      </c>
      <c r="C5" s="41"/>
      <c r="E5" s="41"/>
      <c r="G5" s="168" t="s">
        <v>306</v>
      </c>
      <c r="H5" s="169"/>
      <c r="I5" s="122">
        <v>60475</v>
      </c>
    </row>
    <row r="6" spans="1:9" ht="17" thickBot="1">
      <c r="A6" s="2" t="s">
        <v>8</v>
      </c>
      <c r="B6" s="41">
        <v>126000</v>
      </c>
      <c r="C6" s="41"/>
      <c r="E6" s="41"/>
      <c r="G6" s="162" t="s">
        <v>821</v>
      </c>
      <c r="H6" s="163"/>
      <c r="I6" s="123" t="s">
        <v>96</v>
      </c>
    </row>
    <row r="7" spans="1:9">
      <c r="A7" s="2" t="s">
        <v>100</v>
      </c>
      <c r="B7" s="41">
        <v>124000</v>
      </c>
      <c r="C7" s="41"/>
      <c r="E7" s="41"/>
    </row>
    <row r="8" spans="1:9">
      <c r="A8" s="2" t="s">
        <v>10</v>
      </c>
      <c r="B8" s="41">
        <v>123000</v>
      </c>
      <c r="C8" s="41"/>
      <c r="E8" s="41"/>
    </row>
    <row r="9" spans="1:9">
      <c r="A9" s="2" t="s">
        <v>12</v>
      </c>
      <c r="B9" s="41">
        <v>122000</v>
      </c>
      <c r="C9" s="41"/>
      <c r="E9" s="41"/>
    </row>
    <row r="10" spans="1:9">
      <c r="A10" s="2" t="s">
        <v>101</v>
      </c>
      <c r="B10" s="41">
        <v>120000</v>
      </c>
      <c r="C10" s="41"/>
      <c r="E10" s="41"/>
    </row>
    <row r="11" spans="1:9">
      <c r="A11" s="2" t="s">
        <v>15</v>
      </c>
      <c r="B11" s="41">
        <v>114000</v>
      </c>
      <c r="C11" s="41"/>
      <c r="E11" s="41"/>
    </row>
    <row r="12" spans="1:9">
      <c r="A12" s="2" t="s">
        <v>14</v>
      </c>
      <c r="B12" s="41">
        <v>114000</v>
      </c>
      <c r="C12" s="41"/>
      <c r="E12" s="41"/>
    </row>
    <row r="13" spans="1:9">
      <c r="A13" s="2" t="s">
        <v>13</v>
      </c>
      <c r="B13" s="41">
        <v>114000</v>
      </c>
      <c r="C13" s="41"/>
      <c r="E13" s="41"/>
    </row>
    <row r="14" spans="1:9">
      <c r="A14" s="2" t="s">
        <v>105</v>
      </c>
      <c r="B14" s="41">
        <v>112000</v>
      </c>
      <c r="C14" s="41"/>
      <c r="E14" s="41"/>
    </row>
    <row r="15" spans="1:9">
      <c r="A15" s="2" t="s">
        <v>16</v>
      </c>
      <c r="B15" s="41">
        <v>111000</v>
      </c>
      <c r="C15" s="41"/>
      <c r="E15" s="41"/>
    </row>
    <row r="16" spans="1:9">
      <c r="A16" s="2" t="s">
        <v>49</v>
      </c>
      <c r="B16" s="41">
        <v>110000</v>
      </c>
      <c r="C16" s="41"/>
      <c r="E16" s="41"/>
    </row>
    <row r="17" spans="1:10">
      <c r="A17" s="2" t="s">
        <v>102</v>
      </c>
      <c r="B17" s="41">
        <v>110000</v>
      </c>
      <c r="C17" s="41"/>
      <c r="E17" s="41"/>
      <c r="J17" s="33" t="s">
        <v>263</v>
      </c>
    </row>
    <row r="18" spans="1:10">
      <c r="A18" s="2" t="s">
        <v>17</v>
      </c>
      <c r="B18" s="41">
        <v>110000</v>
      </c>
      <c r="C18" s="41"/>
      <c r="E18" s="41"/>
      <c r="J18" s="34">
        <v>60475</v>
      </c>
    </row>
    <row r="19" spans="1:10">
      <c r="A19" s="2" t="s">
        <v>103</v>
      </c>
      <c r="B19" s="41">
        <v>109000</v>
      </c>
      <c r="C19" s="41"/>
      <c r="E19" s="41"/>
      <c r="J19" s="33" t="s">
        <v>266</v>
      </c>
    </row>
    <row r="20" spans="1:10">
      <c r="A20" s="2" t="s">
        <v>51</v>
      </c>
      <c r="B20" s="41">
        <v>108000</v>
      </c>
      <c r="C20" s="41"/>
      <c r="D20" s="2"/>
      <c r="E20" s="41"/>
      <c r="J20" s="33" t="s">
        <v>310</v>
      </c>
    </row>
    <row r="21" spans="1:10">
      <c r="A21" s="2" t="s">
        <v>53</v>
      </c>
      <c r="B21" s="41">
        <v>107000</v>
      </c>
      <c r="C21" s="41"/>
      <c r="D21" s="2"/>
      <c r="E21" s="41"/>
    </row>
    <row r="22" spans="1:10">
      <c r="A22" s="2" t="s">
        <v>54</v>
      </c>
      <c r="B22" s="41">
        <v>107000</v>
      </c>
      <c r="D22" s="2"/>
      <c r="E22" s="41"/>
    </row>
    <row r="23" spans="1:10">
      <c r="A23" s="2" t="s">
        <v>104</v>
      </c>
      <c r="B23" s="41">
        <v>107000</v>
      </c>
      <c r="D23" s="2"/>
      <c r="E23" s="41"/>
    </row>
    <row r="24" spans="1:10">
      <c r="A24" s="2" t="s">
        <v>52</v>
      </c>
      <c r="B24" s="41">
        <v>107000</v>
      </c>
      <c r="D24" s="2"/>
      <c r="E24" s="41"/>
    </row>
    <row r="25" spans="1:10">
      <c r="A25" s="2" t="s">
        <v>55</v>
      </c>
      <c r="B25" s="41">
        <v>106000</v>
      </c>
      <c r="D25" s="2"/>
      <c r="E25" s="41"/>
    </row>
    <row r="26" spans="1:10">
      <c r="A26" s="2" t="s">
        <v>19</v>
      </c>
      <c r="B26" s="41">
        <v>106000</v>
      </c>
      <c r="D26" s="2"/>
      <c r="E26" s="41"/>
    </row>
    <row r="27" spans="1:10">
      <c r="A27" s="2" t="s">
        <v>18</v>
      </c>
      <c r="B27" s="41">
        <v>106000</v>
      </c>
      <c r="D27" s="2"/>
      <c r="E27" s="41"/>
    </row>
    <row r="28" spans="1:10">
      <c r="A28" s="2" t="s">
        <v>20</v>
      </c>
      <c r="B28" s="41">
        <v>105000</v>
      </c>
      <c r="D28" s="2"/>
      <c r="E28" s="41"/>
    </row>
    <row r="29" spans="1:10">
      <c r="A29" s="2" t="s">
        <v>56</v>
      </c>
      <c r="B29" s="41">
        <v>105000</v>
      </c>
      <c r="D29" s="2"/>
      <c r="E29" s="41"/>
    </row>
    <row r="30" spans="1:10">
      <c r="A30" s="2" t="s">
        <v>58</v>
      </c>
      <c r="B30" s="41">
        <v>104000</v>
      </c>
      <c r="D30" s="2"/>
      <c r="E30" s="41"/>
    </row>
    <row r="31" spans="1:10">
      <c r="A31" s="2" t="s">
        <v>57</v>
      </c>
      <c r="B31" s="41">
        <v>104000</v>
      </c>
      <c r="D31" s="2"/>
      <c r="E31" s="41"/>
    </row>
    <row r="32" spans="1:10">
      <c r="A32" s="2" t="s">
        <v>59</v>
      </c>
      <c r="B32" s="41">
        <v>104000</v>
      </c>
      <c r="D32" s="2"/>
      <c r="E32" s="41"/>
    </row>
    <row r="33" spans="1:5">
      <c r="A33" s="2" t="s">
        <v>107</v>
      </c>
      <c r="B33" s="41">
        <v>103000</v>
      </c>
      <c r="D33" s="2"/>
      <c r="E33" s="41"/>
    </row>
    <row r="34" spans="1:5">
      <c r="A34" s="2" t="s">
        <v>60</v>
      </c>
      <c r="B34" s="41">
        <v>103000</v>
      </c>
      <c r="D34" s="2"/>
      <c r="E34" s="41"/>
    </row>
    <row r="35" spans="1:5">
      <c r="A35" s="2" t="s">
        <v>61</v>
      </c>
      <c r="B35" s="41">
        <v>102000</v>
      </c>
      <c r="D35" s="2"/>
      <c r="E35" s="41"/>
    </row>
    <row r="36" spans="1:5">
      <c r="A36" s="2" t="s">
        <v>62</v>
      </c>
      <c r="B36" s="41">
        <v>101000</v>
      </c>
      <c r="D36" s="2"/>
      <c r="E36" s="41"/>
    </row>
    <row r="37" spans="1:5">
      <c r="A37" s="2" t="s">
        <v>110</v>
      </c>
      <c r="B37" s="41">
        <v>101000</v>
      </c>
      <c r="D37" s="2"/>
      <c r="E37" s="41"/>
    </row>
    <row r="38" spans="1:5">
      <c r="A38" s="2" t="s">
        <v>108</v>
      </c>
      <c r="B38" s="41">
        <v>101000</v>
      </c>
      <c r="D38" s="2"/>
      <c r="E38" s="41"/>
    </row>
    <row r="39" spans="1:5">
      <c r="A39" s="2" t="s">
        <v>109</v>
      </c>
      <c r="B39" s="41">
        <v>101000</v>
      </c>
      <c r="D39" s="2"/>
      <c r="E39" s="41"/>
    </row>
    <row r="40" spans="1:5">
      <c r="A40" s="2" t="s">
        <v>111</v>
      </c>
      <c r="B40" s="41">
        <v>99600</v>
      </c>
      <c r="D40" s="2"/>
      <c r="E40" s="41"/>
    </row>
    <row r="41" spans="1:5">
      <c r="A41" s="2" t="s">
        <v>63</v>
      </c>
      <c r="B41" s="41">
        <v>97900</v>
      </c>
      <c r="D41" s="2"/>
      <c r="E41" s="41"/>
    </row>
    <row r="42" spans="1:5">
      <c r="A42" s="2" t="s">
        <v>21</v>
      </c>
      <c r="B42" s="41">
        <v>97800</v>
      </c>
      <c r="D42" s="2"/>
      <c r="E42" s="41"/>
    </row>
    <row r="43" spans="1:5">
      <c r="A43" s="2" t="s">
        <v>112</v>
      </c>
      <c r="B43" s="41">
        <v>97600</v>
      </c>
      <c r="D43" s="2"/>
      <c r="E43" s="41"/>
    </row>
    <row r="44" spans="1:5">
      <c r="A44" s="2" t="s">
        <v>113</v>
      </c>
      <c r="B44" s="41">
        <v>96700</v>
      </c>
      <c r="D44" s="2"/>
      <c r="E44" s="41"/>
    </row>
    <row r="45" spans="1:5">
      <c r="A45" s="2" t="s">
        <v>22</v>
      </c>
      <c r="B45" s="41">
        <v>96700</v>
      </c>
      <c r="D45" s="2"/>
      <c r="E45" s="41"/>
    </row>
    <row r="46" spans="1:5">
      <c r="A46" s="2" t="s">
        <v>64</v>
      </c>
      <c r="B46" s="41">
        <v>96500</v>
      </c>
      <c r="D46" s="2"/>
      <c r="E46" s="41"/>
    </row>
    <row r="47" spans="1:5">
      <c r="A47" s="2" t="s">
        <v>28</v>
      </c>
      <c r="B47" s="41">
        <v>96100</v>
      </c>
      <c r="D47" s="2"/>
      <c r="E47" s="41"/>
    </row>
    <row r="48" spans="1:5">
      <c r="A48" s="2" t="s">
        <v>114</v>
      </c>
      <c r="B48" s="41">
        <v>96100</v>
      </c>
      <c r="D48" s="2"/>
      <c r="E48" s="41"/>
    </row>
    <row r="49" spans="1:5">
      <c r="A49" s="2" t="s">
        <v>115</v>
      </c>
      <c r="B49" s="41">
        <v>95900</v>
      </c>
      <c r="D49" s="2"/>
      <c r="E49" s="41"/>
    </row>
    <row r="50" spans="1:5">
      <c r="A50" s="2" t="s">
        <v>116</v>
      </c>
      <c r="B50" s="41">
        <v>95800</v>
      </c>
      <c r="D50" s="2"/>
      <c r="E50" s="41"/>
    </row>
    <row r="51" spans="1:5">
      <c r="A51" s="2" t="s">
        <v>65</v>
      </c>
      <c r="B51" s="41">
        <v>95800</v>
      </c>
      <c r="D51" s="2"/>
      <c r="E51" s="41"/>
    </row>
    <row r="52" spans="1:5">
      <c r="A52" s="2" t="s">
        <v>117</v>
      </c>
      <c r="B52" s="41">
        <v>95600</v>
      </c>
      <c r="D52" s="2"/>
      <c r="E52" s="41"/>
    </row>
    <row r="53" spans="1:5">
      <c r="A53" s="2" t="s">
        <v>23</v>
      </c>
      <c r="B53" s="41">
        <v>95400</v>
      </c>
      <c r="D53" s="2"/>
      <c r="E53" s="41"/>
    </row>
    <row r="54" spans="1:5">
      <c r="A54" s="2" t="s">
        <v>31</v>
      </c>
      <c r="B54" s="41">
        <v>95000</v>
      </c>
      <c r="D54" s="2"/>
      <c r="E54" s="41"/>
    </row>
    <row r="55" spans="1:5">
      <c r="A55" s="2" t="s">
        <v>30</v>
      </c>
      <c r="B55" s="41">
        <v>95000</v>
      </c>
      <c r="D55" s="2"/>
      <c r="E55" s="41"/>
    </row>
    <row r="56" spans="1:5">
      <c r="A56" s="2" t="s">
        <v>67</v>
      </c>
      <c r="B56" s="41">
        <v>94600</v>
      </c>
      <c r="D56" s="2"/>
      <c r="E56" s="41"/>
    </row>
    <row r="57" spans="1:5">
      <c r="A57" s="2" t="s">
        <v>66</v>
      </c>
      <c r="B57" s="41">
        <v>94600</v>
      </c>
      <c r="D57" s="2"/>
      <c r="E57" s="41"/>
    </row>
    <row r="58" spans="1:5">
      <c r="A58" s="2" t="s">
        <v>68</v>
      </c>
      <c r="B58" s="41">
        <v>94200</v>
      </c>
      <c r="D58" s="2"/>
      <c r="E58" s="41"/>
    </row>
    <row r="59" spans="1:5">
      <c r="A59" s="2" t="s">
        <v>69</v>
      </c>
      <c r="B59" s="41">
        <v>94100</v>
      </c>
      <c r="D59" s="2"/>
      <c r="E59" s="41"/>
    </row>
    <row r="60" spans="1:5">
      <c r="A60" s="2" t="s">
        <v>32</v>
      </c>
      <c r="B60" s="41">
        <v>93900</v>
      </c>
      <c r="D60" s="2"/>
      <c r="E60" s="41"/>
    </row>
    <row r="61" spans="1:5">
      <c r="A61" s="2" t="s">
        <v>25</v>
      </c>
      <c r="B61" s="41">
        <v>93400</v>
      </c>
      <c r="D61" s="2"/>
      <c r="E61" s="41"/>
    </row>
    <row r="62" spans="1:5">
      <c r="A62" s="2" t="s">
        <v>24</v>
      </c>
      <c r="B62" s="41">
        <v>93400</v>
      </c>
      <c r="D62" s="2"/>
      <c r="E62" s="41"/>
    </row>
    <row r="63" spans="1:5">
      <c r="A63" s="2" t="s">
        <v>118</v>
      </c>
      <c r="B63" s="41">
        <v>93000</v>
      </c>
      <c r="D63" s="2"/>
      <c r="E63" s="41"/>
    </row>
    <row r="64" spans="1:5">
      <c r="A64" s="2" t="s">
        <v>119</v>
      </c>
      <c r="B64" s="41">
        <v>93000</v>
      </c>
      <c r="D64" s="2"/>
      <c r="E64" s="41"/>
    </row>
    <row r="65" spans="1:5">
      <c r="A65" s="2" t="s">
        <v>70</v>
      </c>
      <c r="B65" s="41">
        <v>92800</v>
      </c>
      <c r="D65" s="2"/>
      <c r="E65" s="41"/>
    </row>
    <row r="66" spans="1:5">
      <c r="A66" s="2" t="s">
        <v>33</v>
      </c>
      <c r="B66" s="41">
        <v>92200</v>
      </c>
      <c r="D66" s="2"/>
      <c r="E66" s="41"/>
    </row>
    <row r="67" spans="1:5">
      <c r="A67" s="2" t="s">
        <v>120</v>
      </c>
      <c r="B67" s="41">
        <v>91800</v>
      </c>
      <c r="D67" s="2"/>
      <c r="E67" s="41"/>
    </row>
    <row r="68" spans="1:5">
      <c r="A68" s="2" t="s">
        <v>121</v>
      </c>
      <c r="B68" s="41">
        <v>90500</v>
      </c>
      <c r="D68" s="2"/>
      <c r="E68" s="41"/>
    </row>
    <row r="69" spans="1:5">
      <c r="A69" s="2" t="s">
        <v>122</v>
      </c>
      <c r="B69" s="41">
        <v>88800</v>
      </c>
      <c r="D69" s="2"/>
      <c r="E69" s="41"/>
    </row>
    <row r="70" spans="1:5">
      <c r="A70" s="2" t="s">
        <v>71</v>
      </c>
      <c r="B70" s="41">
        <v>88300</v>
      </c>
      <c r="D70" s="2"/>
      <c r="E70" s="41"/>
    </row>
    <row r="71" spans="1:5">
      <c r="A71" s="2" t="s">
        <v>123</v>
      </c>
      <c r="B71" s="41">
        <v>88200</v>
      </c>
      <c r="D71" s="2"/>
      <c r="E71" s="41"/>
    </row>
    <row r="72" spans="1:5">
      <c r="A72" s="2" t="s">
        <v>124</v>
      </c>
      <c r="B72" s="41">
        <v>88100</v>
      </c>
      <c r="D72" s="2"/>
      <c r="E72" s="41"/>
    </row>
    <row r="73" spans="1:5">
      <c r="A73" s="2" t="s">
        <v>34</v>
      </c>
      <c r="B73" s="41">
        <v>87900</v>
      </c>
      <c r="D73" s="2"/>
      <c r="E73" s="41"/>
    </row>
    <row r="74" spans="1:5">
      <c r="A74" s="2" t="s">
        <v>125</v>
      </c>
      <c r="B74" s="41">
        <v>87800</v>
      </c>
      <c r="D74" s="2"/>
      <c r="E74" s="41"/>
    </row>
    <row r="75" spans="1:5">
      <c r="A75" s="2" t="s">
        <v>35</v>
      </c>
      <c r="B75" s="41">
        <v>87800</v>
      </c>
      <c r="D75" s="2"/>
      <c r="E75" s="41"/>
    </row>
    <row r="76" spans="1:5">
      <c r="A76" s="2" t="s">
        <v>126</v>
      </c>
      <c r="B76" s="41">
        <v>87000</v>
      </c>
      <c r="D76" s="2"/>
      <c r="E76" s="41"/>
    </row>
    <row r="77" spans="1:5">
      <c r="A77" s="2" t="s">
        <v>127</v>
      </c>
      <c r="B77" s="41">
        <v>86900</v>
      </c>
      <c r="D77" s="2"/>
      <c r="E77" s="41"/>
    </row>
    <row r="78" spans="1:5">
      <c r="A78" s="2" t="s">
        <v>128</v>
      </c>
      <c r="B78" s="41">
        <v>86600</v>
      </c>
      <c r="D78" s="2"/>
      <c r="E78" s="41"/>
    </row>
    <row r="79" spans="1:5">
      <c r="A79" s="2" t="s">
        <v>129</v>
      </c>
      <c r="B79" s="41">
        <v>86400</v>
      </c>
      <c r="D79" s="2"/>
      <c r="E79" s="41"/>
    </row>
    <row r="80" spans="1:5">
      <c r="A80" s="2" t="s">
        <v>72</v>
      </c>
      <c r="B80" s="41">
        <v>86200</v>
      </c>
      <c r="D80" s="2"/>
      <c r="E80" s="41"/>
    </row>
    <row r="81" spans="1:5">
      <c r="A81" s="2" t="s">
        <v>130</v>
      </c>
      <c r="B81" s="41">
        <v>86100</v>
      </c>
      <c r="D81" s="2"/>
      <c r="E81" s="41"/>
    </row>
    <row r="82" spans="1:5">
      <c r="A82" s="2" t="s">
        <v>36</v>
      </c>
      <c r="B82" s="41">
        <v>86000</v>
      </c>
      <c r="D82" s="2"/>
      <c r="E82" s="41"/>
    </row>
    <row r="83" spans="1:5">
      <c r="A83" s="2" t="s">
        <v>131</v>
      </c>
      <c r="B83" s="41">
        <v>86000</v>
      </c>
      <c r="D83" s="2"/>
      <c r="E83" s="41"/>
    </row>
    <row r="84" spans="1:5">
      <c r="A84" s="2" t="s">
        <v>73</v>
      </c>
      <c r="B84" s="41">
        <v>85800</v>
      </c>
      <c r="D84" s="2"/>
      <c r="E84" s="41"/>
    </row>
    <row r="85" spans="1:5">
      <c r="A85" s="2" t="s">
        <v>74</v>
      </c>
      <c r="B85" s="41">
        <v>85800</v>
      </c>
      <c r="D85" s="2"/>
      <c r="E85" s="41"/>
    </row>
    <row r="86" spans="1:5">
      <c r="A86" s="2" t="s">
        <v>37</v>
      </c>
      <c r="B86" s="41">
        <v>85700</v>
      </c>
      <c r="D86" s="2"/>
      <c r="E86" s="41"/>
    </row>
    <row r="87" spans="1:5">
      <c r="A87" s="2" t="s">
        <v>134</v>
      </c>
      <c r="B87" s="41">
        <v>85300</v>
      </c>
      <c r="D87" s="2"/>
      <c r="E87" s="41"/>
    </row>
    <row r="88" spans="1:5">
      <c r="A88" s="2" t="s">
        <v>133</v>
      </c>
      <c r="B88" s="41">
        <v>85300</v>
      </c>
      <c r="D88" s="2"/>
      <c r="E88" s="41"/>
    </row>
    <row r="89" spans="1:5">
      <c r="A89" s="2" t="s">
        <v>132</v>
      </c>
      <c r="B89" s="41">
        <v>85300</v>
      </c>
      <c r="D89" s="2"/>
      <c r="E89" s="41"/>
    </row>
    <row r="90" spans="1:5">
      <c r="A90" s="2" t="s">
        <v>135</v>
      </c>
      <c r="B90" s="41">
        <v>85200</v>
      </c>
      <c r="D90" s="2"/>
      <c r="E90" s="41"/>
    </row>
    <row r="91" spans="1:5">
      <c r="A91" s="2" t="s">
        <v>75</v>
      </c>
      <c r="B91" s="41">
        <v>85200</v>
      </c>
      <c r="D91" s="2"/>
      <c r="E91" s="41"/>
    </row>
    <row r="92" spans="1:5">
      <c r="A92" s="2" t="s">
        <v>138</v>
      </c>
      <c r="B92" s="41">
        <v>84700</v>
      </c>
      <c r="D92" s="2"/>
      <c r="E92" s="41"/>
    </row>
    <row r="93" spans="1:5">
      <c r="A93" s="2" t="s">
        <v>136</v>
      </c>
      <c r="B93" s="41">
        <v>84700</v>
      </c>
      <c r="D93" s="2"/>
      <c r="E93" s="41"/>
    </row>
    <row r="94" spans="1:5">
      <c r="A94" s="2" t="s">
        <v>137</v>
      </c>
      <c r="B94" s="41">
        <v>84700</v>
      </c>
      <c r="D94" s="2"/>
      <c r="E94" s="41"/>
    </row>
    <row r="95" spans="1:5">
      <c r="A95" s="2" t="s">
        <v>139</v>
      </c>
      <c r="B95" s="41">
        <v>84600</v>
      </c>
      <c r="D95" s="2"/>
      <c r="E95" s="41"/>
    </row>
    <row r="96" spans="1:5">
      <c r="A96" s="2" t="s">
        <v>26</v>
      </c>
      <c r="B96" s="41">
        <v>84600</v>
      </c>
      <c r="D96" s="2"/>
      <c r="E96" s="41"/>
    </row>
    <row r="97" spans="1:5">
      <c r="A97" s="2" t="s">
        <v>140</v>
      </c>
      <c r="B97" s="41">
        <v>84500</v>
      </c>
      <c r="D97" s="2"/>
      <c r="E97" s="41"/>
    </row>
    <row r="98" spans="1:5">
      <c r="A98" s="2" t="s">
        <v>141</v>
      </c>
      <c r="B98" s="41">
        <v>84400</v>
      </c>
      <c r="D98" s="2"/>
      <c r="E98" s="41"/>
    </row>
    <row r="99" spans="1:5">
      <c r="A99" s="2" t="s">
        <v>142</v>
      </c>
      <c r="B99" s="41">
        <v>84300</v>
      </c>
      <c r="D99" s="2"/>
      <c r="E99" s="41"/>
    </row>
    <row r="100" spans="1:5">
      <c r="A100" s="2" t="s">
        <v>144</v>
      </c>
      <c r="B100" s="41">
        <v>84200</v>
      </c>
      <c r="D100" s="2"/>
      <c r="E100" s="41"/>
    </row>
    <row r="101" spans="1:5">
      <c r="A101" s="2" t="s">
        <v>143</v>
      </c>
      <c r="B101" s="41">
        <v>84200</v>
      </c>
      <c r="D101" s="2"/>
      <c r="E101" s="41"/>
    </row>
    <row r="102" spans="1:5">
      <c r="A102" s="2" t="s">
        <v>145</v>
      </c>
      <c r="B102" s="41">
        <v>84100</v>
      </c>
      <c r="D102" s="2"/>
      <c r="E102" s="41"/>
    </row>
    <row r="103" spans="1:5">
      <c r="A103" s="2" t="s">
        <v>38</v>
      </c>
      <c r="B103" s="41">
        <v>84100</v>
      </c>
      <c r="D103" s="2"/>
      <c r="E103" s="41"/>
    </row>
    <row r="104" spans="1:5">
      <c r="A104" s="2" t="s">
        <v>39</v>
      </c>
      <c r="B104" s="41">
        <v>84000</v>
      </c>
      <c r="D104" s="2"/>
      <c r="E104" s="41"/>
    </row>
    <row r="105" spans="1:5">
      <c r="A105" s="2" t="s">
        <v>40</v>
      </c>
      <c r="B105" s="41">
        <v>83900</v>
      </c>
      <c r="D105" s="2"/>
      <c r="E105" s="41"/>
    </row>
    <row r="106" spans="1:5">
      <c r="A106" s="2" t="s">
        <v>76</v>
      </c>
      <c r="B106" s="41">
        <v>83900</v>
      </c>
      <c r="D106" s="2"/>
      <c r="E106" s="41"/>
    </row>
    <row r="107" spans="1:5">
      <c r="A107" s="2" t="s">
        <v>146</v>
      </c>
      <c r="B107" s="41">
        <v>83700</v>
      </c>
      <c r="D107" s="2"/>
      <c r="E107" s="41"/>
    </row>
    <row r="108" spans="1:5">
      <c r="A108" s="2" t="s">
        <v>77</v>
      </c>
      <c r="B108" s="41">
        <v>83700</v>
      </c>
      <c r="D108" s="2"/>
      <c r="E108" s="41"/>
    </row>
    <row r="109" spans="1:5">
      <c r="A109" s="2" t="s">
        <v>41</v>
      </c>
      <c r="B109" s="41">
        <v>83600</v>
      </c>
      <c r="D109" s="2"/>
      <c r="E109" s="41"/>
    </row>
    <row r="110" spans="1:5">
      <c r="A110" s="2" t="s">
        <v>79</v>
      </c>
      <c r="B110" s="41">
        <v>83500</v>
      </c>
      <c r="D110" s="2"/>
      <c r="E110" s="41"/>
    </row>
    <row r="111" spans="1:5">
      <c r="A111" s="2" t="s">
        <v>78</v>
      </c>
      <c r="B111" s="41">
        <v>83500</v>
      </c>
      <c r="D111" s="2"/>
      <c r="E111" s="41"/>
    </row>
    <row r="112" spans="1:5">
      <c r="A112" s="2" t="s">
        <v>148</v>
      </c>
      <c r="B112" s="41">
        <v>83300</v>
      </c>
      <c r="D112" s="2"/>
      <c r="E112" s="41"/>
    </row>
    <row r="113" spans="1:5">
      <c r="A113" s="2" t="s">
        <v>147</v>
      </c>
      <c r="B113" s="41">
        <v>83300</v>
      </c>
      <c r="D113" s="2"/>
      <c r="E113" s="41"/>
    </row>
    <row r="114" spans="1:5">
      <c r="A114" s="2" t="s">
        <v>149</v>
      </c>
      <c r="B114" s="41">
        <v>83200</v>
      </c>
      <c r="D114" s="2"/>
      <c r="E114" s="41"/>
    </row>
    <row r="115" spans="1:5">
      <c r="A115" s="2" t="s">
        <v>150</v>
      </c>
      <c r="B115" s="41">
        <v>82900</v>
      </c>
      <c r="D115" s="2"/>
      <c r="E115" s="41"/>
    </row>
    <row r="116" spans="1:5">
      <c r="A116" s="2" t="s">
        <v>151</v>
      </c>
      <c r="B116" s="41">
        <v>82900</v>
      </c>
      <c r="D116" s="2"/>
      <c r="E116" s="41"/>
    </row>
    <row r="117" spans="1:5">
      <c r="A117" s="2" t="s">
        <v>152</v>
      </c>
      <c r="B117" s="41">
        <v>82800</v>
      </c>
      <c r="D117" s="2"/>
      <c r="E117" s="41"/>
    </row>
    <row r="118" spans="1:5">
      <c r="A118" s="2" t="s">
        <v>153</v>
      </c>
      <c r="B118" s="41">
        <v>82700</v>
      </c>
      <c r="D118" s="2"/>
      <c r="E118" s="41"/>
    </row>
    <row r="119" spans="1:5">
      <c r="A119" s="2" t="s">
        <v>154</v>
      </c>
      <c r="B119" s="41">
        <v>82700</v>
      </c>
      <c r="D119" s="2"/>
      <c r="E119" s="41"/>
    </row>
    <row r="120" spans="1:5">
      <c r="A120" s="2" t="s">
        <v>155</v>
      </c>
      <c r="B120" s="41">
        <v>82400</v>
      </c>
      <c r="D120" s="2"/>
      <c r="E120" s="41"/>
    </row>
    <row r="121" spans="1:5">
      <c r="A121" s="2" t="s">
        <v>156</v>
      </c>
      <c r="B121" s="41">
        <v>82000</v>
      </c>
      <c r="D121" s="2"/>
      <c r="E121" s="41"/>
    </row>
    <row r="122" spans="1:5">
      <c r="A122" s="2" t="s">
        <v>158</v>
      </c>
      <c r="B122" s="41">
        <v>81700</v>
      </c>
      <c r="D122" s="2"/>
      <c r="E122" s="41"/>
    </row>
    <row r="123" spans="1:5">
      <c r="A123" s="2" t="s">
        <v>157</v>
      </c>
      <c r="B123" s="41">
        <v>81700</v>
      </c>
      <c r="D123" s="2"/>
      <c r="E123" s="41"/>
    </row>
    <row r="124" spans="1:5">
      <c r="A124" s="2" t="s">
        <v>80</v>
      </c>
      <c r="B124" s="41">
        <v>81600</v>
      </c>
      <c r="D124" s="2"/>
      <c r="E124" s="41"/>
    </row>
    <row r="125" spans="1:5">
      <c r="A125" s="2" t="s">
        <v>160</v>
      </c>
      <c r="B125" s="41">
        <v>81600</v>
      </c>
      <c r="D125" s="2"/>
      <c r="E125" s="41"/>
    </row>
    <row r="126" spans="1:5">
      <c r="A126" s="2" t="s">
        <v>159</v>
      </c>
      <c r="B126" s="41">
        <v>81600</v>
      </c>
      <c r="D126" s="2"/>
      <c r="E126" s="41"/>
    </row>
    <row r="127" spans="1:5">
      <c r="A127" s="2" t="s">
        <v>81</v>
      </c>
      <c r="B127" s="41">
        <v>81500</v>
      </c>
      <c r="D127" s="2"/>
      <c r="E127" s="41"/>
    </row>
    <row r="128" spans="1:5">
      <c r="A128" s="2" t="s">
        <v>161</v>
      </c>
      <c r="B128" s="41">
        <v>81500</v>
      </c>
      <c r="D128" s="2"/>
      <c r="E128" s="41"/>
    </row>
    <row r="129" spans="1:5">
      <c r="A129" s="2" t="s">
        <v>42</v>
      </c>
      <c r="B129" s="41">
        <v>81400</v>
      </c>
      <c r="D129" s="2"/>
      <c r="E129" s="41"/>
    </row>
    <row r="130" spans="1:5">
      <c r="A130" s="2" t="s">
        <v>82</v>
      </c>
      <c r="B130" s="41">
        <v>81400</v>
      </c>
      <c r="D130" s="2"/>
      <c r="E130" s="41"/>
    </row>
    <row r="131" spans="1:5">
      <c r="A131" s="2" t="s">
        <v>163</v>
      </c>
      <c r="B131" s="41">
        <v>81300</v>
      </c>
      <c r="D131" s="2"/>
      <c r="E131" s="41"/>
    </row>
    <row r="132" spans="1:5">
      <c r="A132" s="2" t="s">
        <v>162</v>
      </c>
      <c r="B132" s="41">
        <v>81300</v>
      </c>
      <c r="D132" s="2"/>
      <c r="E132" s="41"/>
    </row>
    <row r="133" spans="1:5">
      <c r="A133" s="2" t="s">
        <v>83</v>
      </c>
      <c r="B133" s="41">
        <v>81100</v>
      </c>
      <c r="D133" s="2"/>
      <c r="E133" s="41"/>
    </row>
    <row r="134" spans="1:5">
      <c r="A134" s="2" t="s">
        <v>164</v>
      </c>
      <c r="B134" s="41">
        <v>81000</v>
      </c>
      <c r="D134" s="2"/>
      <c r="E134" s="41"/>
    </row>
    <row r="135" spans="1:5">
      <c r="A135" s="2" t="s">
        <v>165</v>
      </c>
      <c r="B135" s="41">
        <v>80900</v>
      </c>
      <c r="D135" s="2"/>
      <c r="E135" s="41"/>
    </row>
    <row r="136" spans="1:5">
      <c r="A136" s="2" t="s">
        <v>166</v>
      </c>
      <c r="B136" s="41">
        <v>80800</v>
      </c>
      <c r="D136" s="2"/>
      <c r="E136" s="41"/>
    </row>
    <row r="137" spans="1:5">
      <c r="A137" s="2" t="s">
        <v>167</v>
      </c>
      <c r="B137" s="41">
        <v>80800</v>
      </c>
      <c r="D137" s="2"/>
      <c r="E137" s="41"/>
    </row>
    <row r="138" spans="1:5">
      <c r="A138" s="2" t="s">
        <v>168</v>
      </c>
      <c r="B138" s="41">
        <v>80700</v>
      </c>
      <c r="D138" s="2"/>
      <c r="E138" s="41"/>
    </row>
    <row r="139" spans="1:5">
      <c r="A139" s="2" t="s">
        <v>169</v>
      </c>
      <c r="B139" s="41">
        <v>80600</v>
      </c>
      <c r="D139" s="2"/>
      <c r="E139" s="41"/>
    </row>
    <row r="140" spans="1:5">
      <c r="A140" s="2" t="s">
        <v>84</v>
      </c>
      <c r="B140" s="41">
        <v>80600</v>
      </c>
      <c r="D140" s="2"/>
      <c r="E140" s="41"/>
    </row>
    <row r="141" spans="1:5">
      <c r="A141" s="2" t="s">
        <v>170</v>
      </c>
      <c r="B141" s="41">
        <v>80400</v>
      </c>
      <c r="D141" s="2"/>
      <c r="E141" s="41"/>
    </row>
    <row r="142" spans="1:5">
      <c r="A142" s="2" t="s">
        <v>85</v>
      </c>
      <c r="B142" s="41">
        <v>80100</v>
      </c>
      <c r="D142" s="2"/>
      <c r="E142" s="41"/>
    </row>
    <row r="143" spans="1:5">
      <c r="A143" s="2" t="s">
        <v>27</v>
      </c>
      <c r="B143" s="41">
        <v>80000</v>
      </c>
      <c r="D143" s="2"/>
      <c r="E143" s="41"/>
    </row>
    <row r="144" spans="1:5">
      <c r="A144" s="2" t="s">
        <v>86</v>
      </c>
      <c r="B144" s="41">
        <v>80000</v>
      </c>
      <c r="D144" s="2"/>
      <c r="E144" s="41"/>
    </row>
    <row r="145" spans="1:5">
      <c r="A145" s="2" t="s">
        <v>171</v>
      </c>
      <c r="B145" s="41">
        <v>79900</v>
      </c>
      <c r="D145" s="2"/>
      <c r="E145" s="41"/>
    </row>
    <row r="146" spans="1:5">
      <c r="A146" s="2" t="s">
        <v>43</v>
      </c>
      <c r="B146" s="41">
        <v>79700</v>
      </c>
      <c r="D146" s="2"/>
      <c r="E146" s="41"/>
    </row>
    <row r="147" spans="1:5">
      <c r="A147" s="2" t="s">
        <v>172</v>
      </c>
      <c r="B147" s="41">
        <v>79500</v>
      </c>
      <c r="D147" s="2"/>
      <c r="E147" s="41"/>
    </row>
    <row r="148" spans="1:5">
      <c r="A148" s="2" t="s">
        <v>173</v>
      </c>
      <c r="B148" s="41">
        <v>79400</v>
      </c>
      <c r="D148" s="2"/>
      <c r="E148" s="41"/>
    </row>
    <row r="149" spans="1:5">
      <c r="A149" s="2" t="s">
        <v>174</v>
      </c>
      <c r="B149" s="41">
        <v>79300</v>
      </c>
      <c r="D149" s="2"/>
      <c r="E149" s="41"/>
    </row>
    <row r="150" spans="1:5">
      <c r="A150" s="2" t="s">
        <v>175</v>
      </c>
      <c r="B150" s="41">
        <v>79000</v>
      </c>
      <c r="D150" s="2"/>
      <c r="E150" s="41"/>
    </row>
    <row r="151" spans="1:5">
      <c r="A151" s="2" t="s">
        <v>176</v>
      </c>
      <c r="B151" s="41">
        <v>79000</v>
      </c>
      <c r="D151" s="2"/>
      <c r="E151" s="41"/>
    </row>
    <row r="152" spans="1:5">
      <c r="A152" s="2" t="s">
        <v>87</v>
      </c>
      <c r="B152" s="41">
        <v>78900</v>
      </c>
      <c r="D152" s="2"/>
      <c r="E152" s="41"/>
    </row>
    <row r="153" spans="1:5">
      <c r="A153" s="2" t="s">
        <v>178</v>
      </c>
      <c r="B153" s="41">
        <v>78700</v>
      </c>
      <c r="D153" s="2"/>
      <c r="E153" s="41"/>
    </row>
    <row r="154" spans="1:5">
      <c r="A154" s="2" t="s">
        <v>177</v>
      </c>
      <c r="B154" s="41">
        <v>78700</v>
      </c>
      <c r="D154" s="2"/>
      <c r="E154" s="41"/>
    </row>
    <row r="155" spans="1:5">
      <c r="A155" s="2" t="s">
        <v>179</v>
      </c>
      <c r="B155" s="41">
        <v>78500</v>
      </c>
      <c r="D155" s="2"/>
      <c r="E155" s="41"/>
    </row>
    <row r="156" spans="1:5">
      <c r="A156" s="2" t="s">
        <v>180</v>
      </c>
      <c r="B156" s="41">
        <v>78400</v>
      </c>
      <c r="D156" s="2"/>
      <c r="E156" s="41"/>
    </row>
    <row r="157" spans="1:5">
      <c r="A157" s="2" t="s">
        <v>44</v>
      </c>
      <c r="B157" s="41">
        <v>78300</v>
      </c>
      <c r="D157" s="2"/>
      <c r="E157" s="41"/>
    </row>
    <row r="158" spans="1:5">
      <c r="A158" s="2" t="s">
        <v>181</v>
      </c>
      <c r="B158" s="41">
        <v>78300</v>
      </c>
      <c r="D158" s="2"/>
      <c r="E158" s="41"/>
    </row>
    <row r="159" spans="1:5">
      <c r="A159" s="2" t="s">
        <v>88</v>
      </c>
      <c r="B159" s="41">
        <v>78200</v>
      </c>
      <c r="D159" s="2"/>
      <c r="E159" s="41"/>
    </row>
    <row r="160" spans="1:5">
      <c r="A160" s="2" t="s">
        <v>182</v>
      </c>
      <c r="B160" s="41">
        <v>78200</v>
      </c>
      <c r="D160" s="2"/>
      <c r="E160" s="41"/>
    </row>
    <row r="161" spans="1:5">
      <c r="A161" s="2" t="s">
        <v>45</v>
      </c>
      <c r="B161" s="41">
        <v>78100</v>
      </c>
      <c r="D161" s="2"/>
      <c r="E161" s="41"/>
    </row>
    <row r="162" spans="1:5">
      <c r="A162" s="2" t="s">
        <v>185</v>
      </c>
      <c r="B162" s="41">
        <v>77800</v>
      </c>
      <c r="D162" s="2"/>
      <c r="E162" s="41"/>
    </row>
    <row r="163" spans="1:5">
      <c r="A163" s="2" t="s">
        <v>184</v>
      </c>
      <c r="B163" s="41">
        <v>77800</v>
      </c>
      <c r="D163" s="2"/>
      <c r="E163" s="41"/>
    </row>
    <row r="164" spans="1:5">
      <c r="A164" s="2" t="s">
        <v>183</v>
      </c>
      <c r="B164" s="41">
        <v>77800</v>
      </c>
      <c r="D164" s="2"/>
      <c r="E164" s="41"/>
    </row>
    <row r="165" spans="1:5">
      <c r="A165" s="2" t="s">
        <v>186</v>
      </c>
      <c r="B165" s="41">
        <v>77700</v>
      </c>
      <c r="D165" s="2"/>
      <c r="E165" s="41"/>
    </row>
    <row r="166" spans="1:5">
      <c r="A166" s="2" t="s">
        <v>187</v>
      </c>
      <c r="B166" s="41">
        <v>77500</v>
      </c>
      <c r="D166" s="2"/>
      <c r="E166" s="41"/>
    </row>
    <row r="167" spans="1:5">
      <c r="A167" s="2" t="s">
        <v>188</v>
      </c>
      <c r="B167" s="41">
        <v>76700</v>
      </c>
      <c r="D167" s="2"/>
      <c r="E167" s="41"/>
    </row>
    <row r="168" spans="1:5">
      <c r="A168" s="2" t="s">
        <v>89</v>
      </c>
      <c r="B168" s="41">
        <v>76600</v>
      </c>
      <c r="D168" s="2"/>
      <c r="E168" s="41"/>
    </row>
    <row r="169" spans="1:5">
      <c r="A169" s="2" t="s">
        <v>189</v>
      </c>
      <c r="B169" s="41">
        <v>76300</v>
      </c>
      <c r="D169" s="2"/>
      <c r="E169" s="41"/>
    </row>
    <row r="170" spans="1:5">
      <c r="A170" s="2" t="s">
        <v>190</v>
      </c>
      <c r="B170" s="41">
        <v>76200</v>
      </c>
      <c r="D170" s="2"/>
      <c r="E170" s="41"/>
    </row>
    <row r="171" spans="1:5">
      <c r="A171" s="2" t="s">
        <v>191</v>
      </c>
      <c r="B171" s="41">
        <v>76100</v>
      </c>
      <c r="D171" s="2"/>
      <c r="E171" s="41"/>
    </row>
    <row r="172" spans="1:5">
      <c r="A172" s="2" t="s">
        <v>192</v>
      </c>
      <c r="B172" s="41">
        <v>76000</v>
      </c>
      <c r="D172" s="2"/>
      <c r="E172" s="41"/>
    </row>
    <row r="173" spans="1:5">
      <c r="A173" s="2" t="s">
        <v>193</v>
      </c>
      <c r="B173" s="41">
        <v>75900</v>
      </c>
      <c r="D173" s="2"/>
      <c r="E173" s="41"/>
    </row>
    <row r="174" spans="1:5">
      <c r="A174" s="2" t="s">
        <v>195</v>
      </c>
      <c r="B174" s="41">
        <v>75500</v>
      </c>
      <c r="D174" s="2"/>
      <c r="E174" s="41"/>
    </row>
    <row r="175" spans="1:5">
      <c r="A175" s="2" t="s">
        <v>194</v>
      </c>
      <c r="B175" s="41">
        <v>75500</v>
      </c>
      <c r="D175" s="2"/>
      <c r="E175" s="41"/>
    </row>
    <row r="176" spans="1:5">
      <c r="A176" s="2" t="s">
        <v>196</v>
      </c>
      <c r="B176" s="41">
        <v>75400</v>
      </c>
      <c r="D176" s="2"/>
      <c r="E176" s="41"/>
    </row>
    <row r="177" spans="1:5">
      <c r="A177" s="2" t="s">
        <v>197</v>
      </c>
      <c r="B177" s="41">
        <v>74700</v>
      </c>
      <c r="D177" s="2"/>
      <c r="E177" s="41"/>
    </row>
    <row r="178" spans="1:5">
      <c r="A178" s="2" t="s">
        <v>90</v>
      </c>
      <c r="B178" s="41">
        <v>74600</v>
      </c>
      <c r="D178" s="2"/>
      <c r="E178" s="41"/>
    </row>
    <row r="179" spans="1:5">
      <c r="A179" s="2" t="s">
        <v>46</v>
      </c>
      <c r="B179" s="41">
        <v>74600</v>
      </c>
      <c r="D179" s="2"/>
      <c r="E179" s="41"/>
    </row>
    <row r="180" spans="1:5">
      <c r="A180" s="2" t="s">
        <v>198</v>
      </c>
      <c r="B180" s="41">
        <v>74600</v>
      </c>
      <c r="D180" s="2"/>
      <c r="E180" s="41"/>
    </row>
    <row r="181" spans="1:5">
      <c r="A181" s="2" t="s">
        <v>199</v>
      </c>
      <c r="B181" s="41">
        <v>74500</v>
      </c>
      <c r="D181" s="2"/>
      <c r="E181" s="41"/>
    </row>
    <row r="182" spans="1:5">
      <c r="A182" s="2" t="s">
        <v>91</v>
      </c>
      <c r="B182" s="41">
        <v>74400</v>
      </c>
      <c r="D182" s="2"/>
      <c r="E182" s="41"/>
    </row>
    <row r="183" spans="1:5">
      <c r="A183" s="2" t="s">
        <v>200</v>
      </c>
      <c r="B183" s="41">
        <v>74000</v>
      </c>
      <c r="D183" s="2"/>
      <c r="E183" s="41"/>
    </row>
    <row r="184" spans="1:5">
      <c r="A184" s="2" t="s">
        <v>202</v>
      </c>
      <c r="B184" s="41">
        <v>74000</v>
      </c>
      <c r="D184" s="2"/>
      <c r="E184" s="41"/>
    </row>
    <row r="185" spans="1:5">
      <c r="A185" s="2" t="s">
        <v>201</v>
      </c>
      <c r="B185" s="41">
        <v>74000</v>
      </c>
      <c r="D185" s="2"/>
      <c r="E185" s="41"/>
    </row>
    <row r="186" spans="1:5">
      <c r="A186" s="2" t="s">
        <v>203</v>
      </c>
      <c r="B186" s="41">
        <v>73800</v>
      </c>
      <c r="D186" s="2"/>
      <c r="E186" s="41"/>
    </row>
    <row r="187" spans="1:5">
      <c r="A187" s="2" t="s">
        <v>204</v>
      </c>
      <c r="B187" s="41">
        <v>73500</v>
      </c>
      <c r="D187" s="2"/>
      <c r="E187" s="41"/>
    </row>
    <row r="188" spans="1:5">
      <c r="A188" s="2" t="s">
        <v>205</v>
      </c>
      <c r="B188" s="41">
        <v>73400</v>
      </c>
      <c r="D188" s="2"/>
      <c r="E188" s="41"/>
    </row>
    <row r="189" spans="1:5">
      <c r="A189" s="2" t="s">
        <v>47</v>
      </c>
      <c r="B189" s="41">
        <v>73400</v>
      </c>
      <c r="D189" s="2"/>
      <c r="E189" s="41"/>
    </row>
    <row r="190" spans="1:5">
      <c r="A190" s="2" t="s">
        <v>206</v>
      </c>
      <c r="B190" s="41">
        <v>73400</v>
      </c>
      <c r="D190" s="2"/>
      <c r="E190" s="41"/>
    </row>
    <row r="191" spans="1:5">
      <c r="A191" s="2" t="s">
        <v>207</v>
      </c>
      <c r="B191" s="41">
        <v>73100</v>
      </c>
      <c r="D191" s="2"/>
      <c r="E191" s="41"/>
    </row>
    <row r="192" spans="1:5">
      <c r="A192" s="2" t="s">
        <v>48</v>
      </c>
      <c r="B192" s="41">
        <v>73000</v>
      </c>
      <c r="D192" s="2"/>
      <c r="E192" s="41"/>
    </row>
    <row r="193" spans="1:5">
      <c r="A193" s="2" t="s">
        <v>208</v>
      </c>
      <c r="B193" s="41">
        <v>72600</v>
      </c>
      <c r="D193" s="2"/>
      <c r="E193" s="41"/>
    </row>
    <row r="194" spans="1:5">
      <c r="A194" s="2" t="s">
        <v>209</v>
      </c>
      <c r="B194" s="41">
        <v>72600</v>
      </c>
      <c r="D194" s="2"/>
      <c r="E194" s="41"/>
    </row>
    <row r="195" spans="1:5">
      <c r="A195" s="2" t="s">
        <v>210</v>
      </c>
      <c r="B195" s="41">
        <v>72600</v>
      </c>
      <c r="D195" s="2"/>
      <c r="E195" s="41"/>
    </row>
    <row r="196" spans="1:5">
      <c r="A196" s="2" t="s">
        <v>92</v>
      </c>
      <c r="B196" s="41">
        <v>72600</v>
      </c>
      <c r="D196" s="2"/>
      <c r="E196" s="41"/>
    </row>
    <row r="197" spans="1:5">
      <c r="A197" s="2" t="s">
        <v>211</v>
      </c>
      <c r="B197" s="41">
        <v>72500</v>
      </c>
      <c r="D197" s="2"/>
      <c r="E197" s="41"/>
    </row>
    <row r="198" spans="1:5">
      <c r="A198" s="2" t="s">
        <v>215</v>
      </c>
      <c r="B198" s="41">
        <v>72100</v>
      </c>
      <c r="D198" s="2"/>
      <c r="E198" s="41"/>
    </row>
    <row r="199" spans="1:5">
      <c r="A199" s="2" t="s">
        <v>214</v>
      </c>
      <c r="B199" s="41">
        <v>72100</v>
      </c>
      <c r="D199" s="2"/>
      <c r="E199" s="41"/>
    </row>
    <row r="200" spans="1:5">
      <c r="A200" s="2" t="s">
        <v>212</v>
      </c>
      <c r="B200" s="41">
        <v>72100</v>
      </c>
      <c r="D200" s="2"/>
      <c r="E200" s="41"/>
    </row>
    <row r="201" spans="1:5">
      <c r="A201" s="2" t="s">
        <v>216</v>
      </c>
      <c r="B201" s="41">
        <v>72100</v>
      </c>
      <c r="D201" s="2"/>
      <c r="E201" s="41"/>
    </row>
    <row r="202" spans="1:5">
      <c r="A202" s="2" t="s">
        <v>213</v>
      </c>
      <c r="B202" s="41">
        <v>72100</v>
      </c>
      <c r="D202" s="2"/>
      <c r="E202" s="41"/>
    </row>
    <row r="203" spans="1:5">
      <c r="A203" s="2" t="s">
        <v>217</v>
      </c>
      <c r="B203" s="41">
        <v>71900</v>
      </c>
      <c r="D203" s="2"/>
      <c r="E203" s="41"/>
    </row>
    <row r="204" spans="1:5">
      <c r="A204" s="2" t="s">
        <v>219</v>
      </c>
      <c r="B204" s="41">
        <v>71700</v>
      </c>
      <c r="D204" s="2"/>
      <c r="E204" s="41"/>
    </row>
    <row r="205" spans="1:5">
      <c r="A205" s="2" t="s">
        <v>218</v>
      </c>
      <c r="B205" s="41">
        <v>71700</v>
      </c>
      <c r="D205" s="2"/>
      <c r="E205" s="41"/>
    </row>
    <row r="206" spans="1:5">
      <c r="A206" s="2" t="s">
        <v>220</v>
      </c>
      <c r="B206" s="41">
        <v>71600</v>
      </c>
      <c r="D206" s="2"/>
      <c r="E206" s="41"/>
    </row>
    <row r="207" spans="1:5">
      <c r="A207" s="2" t="s">
        <v>221</v>
      </c>
      <c r="B207" s="41">
        <v>71400</v>
      </c>
      <c r="D207" s="2"/>
      <c r="E207" s="41"/>
    </row>
    <row r="208" spans="1:5">
      <c r="A208" s="2" t="s">
        <v>222</v>
      </c>
      <c r="B208" s="41">
        <v>71400</v>
      </c>
      <c r="D208" s="2"/>
      <c r="E208" s="41"/>
    </row>
    <row r="209" spans="1:5">
      <c r="A209" s="2" t="s">
        <v>223</v>
      </c>
      <c r="B209" s="41">
        <v>71400</v>
      </c>
      <c r="D209" s="2"/>
      <c r="E209" s="41"/>
    </row>
    <row r="210" spans="1:5">
      <c r="A210" s="2" t="s">
        <v>224</v>
      </c>
      <c r="B210" s="41">
        <v>71300</v>
      </c>
      <c r="D210" s="2"/>
      <c r="E210" s="41"/>
    </row>
    <row r="211" spans="1:5">
      <c r="A211" s="2" t="s">
        <v>226</v>
      </c>
      <c r="B211" s="41">
        <v>71100</v>
      </c>
      <c r="D211" s="2"/>
      <c r="E211" s="41"/>
    </row>
    <row r="212" spans="1:5">
      <c r="A212" s="2" t="s">
        <v>225</v>
      </c>
      <c r="B212" s="41">
        <v>71100</v>
      </c>
      <c r="D212" s="2"/>
      <c r="E212" s="41"/>
    </row>
    <row r="213" spans="1:5">
      <c r="A213" s="2" t="s">
        <v>228</v>
      </c>
      <c r="B213" s="41">
        <v>70900</v>
      </c>
      <c r="D213" s="2"/>
      <c r="E213" s="41"/>
    </row>
    <row r="214" spans="1:5">
      <c r="A214" s="2" t="s">
        <v>227</v>
      </c>
      <c r="B214" s="41">
        <v>70900</v>
      </c>
      <c r="D214" s="2"/>
      <c r="E214" s="41"/>
    </row>
    <row r="215" spans="1:5">
      <c r="A215" s="2" t="s">
        <v>229</v>
      </c>
      <c r="B215" s="41">
        <v>70700</v>
      </c>
      <c r="D215" s="2"/>
      <c r="E215" s="41"/>
    </row>
    <row r="216" spans="1:5">
      <c r="A216" s="2" t="s">
        <v>230</v>
      </c>
      <c r="B216" s="41">
        <v>70300</v>
      </c>
      <c r="D216" s="2"/>
      <c r="E216" s="41"/>
    </row>
    <row r="217" spans="1:5">
      <c r="A217" s="2" t="s">
        <v>231</v>
      </c>
      <c r="B217" s="41">
        <v>70300</v>
      </c>
      <c r="D217" s="2"/>
      <c r="E217" s="41"/>
    </row>
    <row r="218" spans="1:5">
      <c r="A218" s="2" t="s">
        <v>232</v>
      </c>
      <c r="B218" s="41">
        <v>70100</v>
      </c>
      <c r="D218" s="2"/>
      <c r="E218" s="41"/>
    </row>
    <row r="219" spans="1:5">
      <c r="A219" s="2" t="s">
        <v>93</v>
      </c>
      <c r="B219" s="41">
        <v>69800</v>
      </c>
      <c r="D219" s="2"/>
      <c r="E219" s="41"/>
    </row>
    <row r="220" spans="1:5">
      <c r="A220" s="2" t="s">
        <v>233</v>
      </c>
      <c r="B220" s="41">
        <v>69700</v>
      </c>
      <c r="D220" s="2"/>
      <c r="E220" s="41"/>
    </row>
    <row r="221" spans="1:5">
      <c r="A221" s="2" t="s">
        <v>234</v>
      </c>
      <c r="B221" s="41">
        <v>69500</v>
      </c>
      <c r="D221" s="2"/>
      <c r="E221" s="41"/>
    </row>
    <row r="222" spans="1:5">
      <c r="A222" s="2" t="s">
        <v>235</v>
      </c>
      <c r="B222" s="41">
        <v>69500</v>
      </c>
      <c r="D222" s="2"/>
      <c r="E222" s="41"/>
    </row>
    <row r="223" spans="1:5">
      <c r="A223" s="2" t="s">
        <v>236</v>
      </c>
      <c r="B223" s="41">
        <v>69300</v>
      </c>
      <c r="D223" s="2"/>
      <c r="E223" s="41"/>
    </row>
    <row r="224" spans="1:5">
      <c r="A224" s="2" t="s">
        <v>237</v>
      </c>
      <c r="B224" s="41">
        <v>69100</v>
      </c>
      <c r="D224" s="2"/>
      <c r="E224" s="41"/>
    </row>
    <row r="225" spans="1:5">
      <c r="A225" s="2" t="s">
        <v>238</v>
      </c>
      <c r="B225" s="41">
        <v>68400</v>
      </c>
      <c r="D225" s="2"/>
      <c r="E225" s="41"/>
    </row>
    <row r="226" spans="1:5">
      <c r="A226" s="2" t="s">
        <v>239</v>
      </c>
      <c r="B226" s="41">
        <v>68300</v>
      </c>
      <c r="D226" s="2"/>
      <c r="E226" s="41"/>
    </row>
    <row r="227" spans="1:5">
      <c r="A227" s="2" t="s">
        <v>94</v>
      </c>
      <c r="B227" s="41">
        <v>67500</v>
      </c>
      <c r="D227" s="2"/>
      <c r="E227" s="41"/>
    </row>
    <row r="228" spans="1:5">
      <c r="A228" s="2" t="s">
        <v>240</v>
      </c>
      <c r="B228" s="41">
        <v>67500</v>
      </c>
      <c r="D228" s="2"/>
      <c r="E228" s="41"/>
    </row>
    <row r="229" spans="1:5">
      <c r="A229" s="2" t="s">
        <v>242</v>
      </c>
      <c r="B229" s="41">
        <v>67100</v>
      </c>
      <c r="D229" s="2"/>
      <c r="E229" s="41"/>
    </row>
    <row r="230" spans="1:5">
      <c r="A230" s="2" t="s">
        <v>241</v>
      </c>
      <c r="B230" s="41">
        <v>67100</v>
      </c>
      <c r="D230" s="2"/>
      <c r="E230" s="41"/>
    </row>
    <row r="231" spans="1:5">
      <c r="A231" s="2" t="s">
        <v>243</v>
      </c>
      <c r="B231" s="41">
        <v>66600</v>
      </c>
      <c r="D231" s="2"/>
      <c r="E231" s="41"/>
    </row>
    <row r="232" spans="1:5">
      <c r="A232" s="2" t="s">
        <v>244</v>
      </c>
      <c r="B232" s="41">
        <v>66400</v>
      </c>
      <c r="D232" s="2"/>
      <c r="E232" s="41"/>
    </row>
    <row r="233" spans="1:5">
      <c r="A233" s="2" t="s">
        <v>245</v>
      </c>
      <c r="B233" s="41">
        <v>66200</v>
      </c>
      <c r="D233" s="2"/>
      <c r="E233" s="41"/>
    </row>
    <row r="234" spans="1:5">
      <c r="A234" s="2" t="s">
        <v>246</v>
      </c>
      <c r="B234" s="41">
        <v>65800</v>
      </c>
      <c r="D234" s="2"/>
      <c r="E234" s="41"/>
    </row>
    <row r="235" spans="1:5">
      <c r="A235" s="2" t="s">
        <v>247</v>
      </c>
      <c r="B235" s="41">
        <v>64800</v>
      </c>
      <c r="D235" s="2"/>
      <c r="E235" s="41"/>
    </row>
    <row r="236" spans="1:5">
      <c r="A236" s="2" t="s">
        <v>248</v>
      </c>
      <c r="B236" s="41">
        <v>64500</v>
      </c>
      <c r="D236" s="2"/>
      <c r="E236" s="41"/>
    </row>
    <row r="237" spans="1:5">
      <c r="A237" s="2" t="s">
        <v>249</v>
      </c>
      <c r="B237" s="41">
        <v>64400</v>
      </c>
      <c r="D237" s="2"/>
      <c r="E237" s="41"/>
    </row>
    <row r="238" spans="1:5">
      <c r="A238" s="2" t="s">
        <v>250</v>
      </c>
      <c r="B238" s="41">
        <v>64000</v>
      </c>
      <c r="D238" s="2"/>
      <c r="E238" s="41"/>
    </row>
    <row r="239" spans="1:5">
      <c r="A239" s="2" t="s">
        <v>95</v>
      </c>
      <c r="B239" s="41">
        <v>63900</v>
      </c>
      <c r="D239" s="2"/>
      <c r="E239" s="41"/>
    </row>
    <row r="240" spans="1:5">
      <c r="A240" s="2" t="s">
        <v>251</v>
      </c>
      <c r="B240" s="41">
        <v>63600</v>
      </c>
      <c r="D240" s="2"/>
      <c r="E240" s="41"/>
    </row>
    <row r="241" spans="1:5">
      <c r="A241" s="2" t="s">
        <v>252</v>
      </c>
      <c r="B241" s="41">
        <v>63300</v>
      </c>
      <c r="D241" s="2"/>
      <c r="E241" s="41"/>
    </row>
    <row r="242" spans="1:5">
      <c r="A242" s="2" t="s">
        <v>253</v>
      </c>
      <c r="B242" s="41">
        <v>62600</v>
      </c>
      <c r="D242" s="2"/>
      <c r="E242" s="41"/>
    </row>
    <row r="243" spans="1:5">
      <c r="A243" s="2" t="s">
        <v>254</v>
      </c>
      <c r="B243" s="41">
        <v>62400</v>
      </c>
      <c r="D243" s="2"/>
      <c r="E243" s="41"/>
    </row>
    <row r="244" spans="1:5">
      <c r="A244" s="2" t="s">
        <v>255</v>
      </c>
      <c r="B244" s="41">
        <v>60600</v>
      </c>
      <c r="D244" s="2"/>
      <c r="E244" s="41"/>
    </row>
    <row r="245" spans="1:5">
      <c r="A245" s="2" t="s">
        <v>256</v>
      </c>
      <c r="B245" s="41">
        <v>60600</v>
      </c>
      <c r="D245" s="2"/>
      <c r="E245" s="41"/>
    </row>
    <row r="246" spans="1:5">
      <c r="A246" s="2" t="s">
        <v>257</v>
      </c>
      <c r="B246" s="41">
        <v>59200</v>
      </c>
      <c r="D246" s="2"/>
      <c r="E246" s="41"/>
    </row>
    <row r="247" spans="1:5">
      <c r="A247" s="2" t="s">
        <v>258</v>
      </c>
      <c r="B247" s="41">
        <v>58200</v>
      </c>
      <c r="D247" s="2"/>
      <c r="E247" s="41"/>
    </row>
    <row r="248" spans="1:5">
      <c r="A248" s="2" t="s">
        <v>259</v>
      </c>
      <c r="B248" s="41">
        <v>56500</v>
      </c>
      <c r="D248" s="2"/>
      <c r="E248" s="41"/>
    </row>
    <row r="249" spans="1:5">
      <c r="A249" s="2" t="s">
        <v>260</v>
      </c>
      <c r="B249" s="41">
        <v>50600</v>
      </c>
      <c r="D249" s="2"/>
      <c r="E249" s="41"/>
    </row>
    <row r="250" spans="1:5">
      <c r="A250" s="2" t="s">
        <v>261</v>
      </c>
      <c r="B250" s="41">
        <v>43900</v>
      </c>
      <c r="D250" s="2"/>
      <c r="E250" s="41"/>
    </row>
    <row r="251" spans="1:5">
      <c r="A251" s="2" t="s">
        <v>849</v>
      </c>
      <c r="B251" s="41">
        <v>134000</v>
      </c>
      <c r="D251" s="2"/>
      <c r="E251" s="41"/>
    </row>
    <row r="252" spans="1:5">
      <c r="D252" s="2"/>
      <c r="E252" s="41"/>
    </row>
    <row r="253" spans="1:5">
      <c r="D253" s="2"/>
      <c r="E253" s="41"/>
    </row>
  </sheetData>
  <mergeCells count="4">
    <mergeCell ref="G6:H6"/>
    <mergeCell ref="G3:H3"/>
    <mergeCell ref="G4:H4"/>
    <mergeCell ref="G5:H5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K35"/>
  <sheetViews>
    <sheetView zoomScale="130" zoomScaleNormal="130" zoomScalePageLayoutView="130" workbookViewId="0">
      <selection activeCell="I13" sqref="I13"/>
    </sheetView>
  </sheetViews>
  <sheetFormatPr baseColWidth="10" defaultRowHeight="16"/>
  <sheetData>
    <row r="3" spans="2:11">
      <c r="B3" s="4" t="s">
        <v>271</v>
      </c>
      <c r="K3" s="4" t="s">
        <v>275</v>
      </c>
    </row>
    <row r="6" spans="2:11">
      <c r="B6" t="s">
        <v>272</v>
      </c>
    </row>
    <row r="7" spans="2:11" ht="17" thickBot="1"/>
    <row r="8" spans="2:11">
      <c r="B8" s="38" t="s">
        <v>9</v>
      </c>
      <c r="C8" s="35">
        <v>18</v>
      </c>
    </row>
    <row r="9" spans="2:11">
      <c r="B9" s="39" t="s">
        <v>97</v>
      </c>
      <c r="C9" s="36">
        <v>8</v>
      </c>
    </row>
    <row r="10" spans="2:11">
      <c r="B10" s="39" t="s">
        <v>50</v>
      </c>
      <c r="C10" s="36">
        <v>46</v>
      </c>
    </row>
    <row r="11" spans="2:11">
      <c r="B11" s="39" t="s">
        <v>29</v>
      </c>
      <c r="C11" s="36">
        <v>20</v>
      </c>
    </row>
    <row r="12" spans="2:11" ht="17" thickBot="1">
      <c r="B12" s="40" t="s">
        <v>106</v>
      </c>
      <c r="C12" s="37">
        <v>156</v>
      </c>
    </row>
    <row r="14" spans="2:11">
      <c r="B14" s="7" t="s">
        <v>273</v>
      </c>
    </row>
    <row r="32" spans="2:2">
      <c r="B32" t="s">
        <v>274</v>
      </c>
    </row>
    <row r="33" spans="3:3">
      <c r="C33" t="s">
        <v>311</v>
      </c>
    </row>
    <row r="34" spans="3:3">
      <c r="C34" t="s">
        <v>313</v>
      </c>
    </row>
    <row r="35" spans="3:3">
      <c r="C35" t="s">
        <v>312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N162"/>
  <sheetViews>
    <sheetView topLeftCell="A17" zoomScale="120" zoomScaleNormal="120" zoomScalePageLayoutView="120" workbookViewId="0">
      <selection activeCell="I24" sqref="I24"/>
    </sheetView>
  </sheetViews>
  <sheetFormatPr baseColWidth="10" defaultRowHeight="16"/>
  <sheetData>
    <row r="3" spans="2:14">
      <c r="B3" s="4" t="s">
        <v>276</v>
      </c>
    </row>
    <row r="6" spans="2:14">
      <c r="B6" t="s">
        <v>305</v>
      </c>
      <c r="J6" s="15" t="s">
        <v>9</v>
      </c>
      <c r="K6" s="15" t="s">
        <v>283</v>
      </c>
      <c r="L6" s="15" t="s">
        <v>50</v>
      </c>
      <c r="M6" s="15" t="s">
        <v>29</v>
      </c>
      <c r="N6" s="15" t="s">
        <v>106</v>
      </c>
    </row>
    <row r="7" spans="2:14" ht="17" thickBot="1">
      <c r="J7" s="3">
        <v>72200</v>
      </c>
      <c r="K7" s="23">
        <v>59100</v>
      </c>
      <c r="L7" s="24">
        <v>39200</v>
      </c>
      <c r="M7" s="24">
        <v>43100</v>
      </c>
      <c r="N7" s="24">
        <v>42700</v>
      </c>
    </row>
    <row r="8" spans="2:14" ht="17" thickBot="1">
      <c r="B8" s="170" t="s">
        <v>277</v>
      </c>
      <c r="C8" s="172" t="s">
        <v>1</v>
      </c>
      <c r="D8" s="173"/>
      <c r="E8" s="173"/>
      <c r="F8" s="173"/>
      <c r="G8" s="174"/>
      <c r="J8" s="3">
        <v>75500</v>
      </c>
      <c r="K8" s="24">
        <v>60900</v>
      </c>
      <c r="L8" s="24">
        <v>51700</v>
      </c>
      <c r="M8" s="24">
        <v>49700</v>
      </c>
      <c r="N8" s="24">
        <v>42300</v>
      </c>
    </row>
    <row r="9" spans="2:14" ht="17" thickBot="1">
      <c r="B9" s="171"/>
      <c r="C9" s="8" t="s">
        <v>9</v>
      </c>
      <c r="D9" s="9" t="s">
        <v>283</v>
      </c>
      <c r="E9" s="9" t="s">
        <v>50</v>
      </c>
      <c r="F9" s="9" t="s">
        <v>284</v>
      </c>
      <c r="G9" s="10" t="s">
        <v>106</v>
      </c>
      <c r="J9" s="3">
        <v>71800</v>
      </c>
      <c r="K9" s="24">
        <v>66500</v>
      </c>
      <c r="L9" s="24">
        <v>43500</v>
      </c>
      <c r="M9" s="24">
        <v>43800</v>
      </c>
      <c r="N9" s="24">
        <v>36900</v>
      </c>
    </row>
    <row r="10" spans="2:14">
      <c r="B10" s="11" t="s">
        <v>279</v>
      </c>
      <c r="C10" s="12">
        <f>MIN(J7:J24)</f>
        <v>46200</v>
      </c>
      <c r="D10" s="25">
        <f>MIN(K7:K14)</f>
        <v>56200</v>
      </c>
      <c r="E10" s="25">
        <f>MIN(L7:L52)</f>
        <v>38500</v>
      </c>
      <c r="F10" s="25">
        <f>MIN(M7:M26)</f>
        <v>41300</v>
      </c>
      <c r="G10" s="26">
        <f>MIN(N7:N162)</f>
        <v>34800</v>
      </c>
      <c r="J10" s="3">
        <v>62400</v>
      </c>
      <c r="K10" s="24">
        <v>63400</v>
      </c>
      <c r="L10" s="24">
        <v>46500</v>
      </c>
      <c r="M10" s="24">
        <v>41800</v>
      </c>
      <c r="N10" s="24">
        <v>42800</v>
      </c>
    </row>
    <row r="11" spans="2:14">
      <c r="B11" s="5" t="s">
        <v>278</v>
      </c>
      <c r="C11" s="13">
        <f>QUARTILE(J7:J24,1)</f>
        <v>54075</v>
      </c>
      <c r="D11" s="22">
        <f>QUARTILE(K7:K14,1)</f>
        <v>58825</v>
      </c>
      <c r="E11" s="22">
        <f>QUARTILE(L7:L52,1)</f>
        <v>42175</v>
      </c>
      <c r="F11" s="22">
        <f>QUARTILE(M7:M26,1)</f>
        <v>42500</v>
      </c>
      <c r="G11" s="27">
        <f>QUARTILE(N7:N162,1)</f>
        <v>41175</v>
      </c>
      <c r="J11" s="3">
        <v>62200</v>
      </c>
      <c r="K11" s="24">
        <v>58000</v>
      </c>
      <c r="L11" s="24">
        <v>42800</v>
      </c>
      <c r="M11" s="24">
        <v>41400</v>
      </c>
      <c r="N11" s="24">
        <v>45300</v>
      </c>
    </row>
    <row r="12" spans="2:14">
      <c r="B12" s="5" t="s">
        <v>280</v>
      </c>
      <c r="C12" s="13">
        <f>MEDIAN(J7:J24)</f>
        <v>59450</v>
      </c>
      <c r="D12" s="22">
        <f>MEDIAN(K7:K14)</f>
        <v>59850</v>
      </c>
      <c r="E12" s="22">
        <f>MEDIAN(L7:L52)</f>
        <v>45750</v>
      </c>
      <c r="F12" s="22">
        <f>MEDIAN(M7:M26)</f>
        <v>44600</v>
      </c>
      <c r="G12" s="27">
        <f>MEDIAN(N7:N162)</f>
        <v>43350</v>
      </c>
      <c r="J12" s="3">
        <v>61000</v>
      </c>
      <c r="K12" s="24">
        <v>60300</v>
      </c>
      <c r="L12" s="24">
        <v>53600</v>
      </c>
      <c r="M12" s="24">
        <v>52000</v>
      </c>
      <c r="N12" s="24">
        <v>42000</v>
      </c>
    </row>
    <row r="13" spans="2:14">
      <c r="B13" s="5" t="s">
        <v>281</v>
      </c>
      <c r="C13" s="13">
        <f>QUARTILE(J7:J24,3)</f>
        <v>62100</v>
      </c>
      <c r="D13" s="22">
        <f>QUARTILE(K7:K14,3)</f>
        <v>61525</v>
      </c>
      <c r="E13" s="22">
        <f>QUARTILE(L7:L523,3)</f>
        <v>48600</v>
      </c>
      <c r="F13" s="22">
        <f>QUARTILE(M7:M26,3)</f>
        <v>47975</v>
      </c>
      <c r="G13" s="27">
        <f>QUARTILE(N7:N162,3)</f>
        <v>46125</v>
      </c>
      <c r="J13" s="3">
        <v>61800</v>
      </c>
      <c r="K13" s="24">
        <v>59400</v>
      </c>
      <c r="L13" s="24">
        <v>46000</v>
      </c>
      <c r="M13" s="24">
        <v>44700</v>
      </c>
      <c r="N13" s="24">
        <v>42400</v>
      </c>
    </row>
    <row r="14" spans="2:14" ht="17" thickBot="1">
      <c r="B14" s="6" t="s">
        <v>282</v>
      </c>
      <c r="C14" s="14">
        <f>MAX(J7:J24)</f>
        <v>75500</v>
      </c>
      <c r="D14" s="28">
        <f>MAX(K7:K14)</f>
        <v>66500</v>
      </c>
      <c r="E14" s="28">
        <f>MAX(L7:L52)</f>
        <v>54500</v>
      </c>
      <c r="F14" s="28">
        <f>MAX(M7:M26)</f>
        <v>52900</v>
      </c>
      <c r="G14" s="29">
        <f>MAX(N7:N162)</f>
        <v>59900</v>
      </c>
      <c r="J14" s="3">
        <v>61100</v>
      </c>
      <c r="K14" s="24">
        <v>56200</v>
      </c>
      <c r="L14" s="24">
        <v>42100</v>
      </c>
      <c r="M14" s="24">
        <v>52900</v>
      </c>
      <c r="N14" s="24">
        <v>43800</v>
      </c>
    </row>
    <row r="15" spans="2:14">
      <c r="B15" s="21"/>
      <c r="C15" s="21"/>
      <c r="D15" s="22"/>
      <c r="E15" s="22"/>
      <c r="F15" s="22"/>
      <c r="G15" s="22"/>
      <c r="J15" s="3">
        <v>58300</v>
      </c>
      <c r="L15" s="24">
        <v>48600</v>
      </c>
      <c r="M15" s="24">
        <v>44100</v>
      </c>
      <c r="N15" s="24">
        <v>44500</v>
      </c>
    </row>
    <row r="16" spans="2:14">
      <c r="C16" t="s">
        <v>307</v>
      </c>
      <c r="J16" s="3">
        <v>58100</v>
      </c>
      <c r="L16" s="24">
        <v>46600</v>
      </c>
      <c r="M16" s="24">
        <v>47100</v>
      </c>
      <c r="N16" s="24">
        <v>40800</v>
      </c>
    </row>
    <row r="17" spans="2:14" ht="17" thickBot="1">
      <c r="J17" s="3">
        <v>60600</v>
      </c>
      <c r="L17" s="24">
        <v>47200</v>
      </c>
      <c r="M17" s="24">
        <v>50500</v>
      </c>
      <c r="N17" s="24">
        <v>43600</v>
      </c>
    </row>
    <row r="18" spans="2:14" ht="17" thickBot="1">
      <c r="B18" s="170" t="s">
        <v>285</v>
      </c>
      <c r="C18" s="172" t="s">
        <v>1</v>
      </c>
      <c r="D18" s="173"/>
      <c r="E18" s="173"/>
      <c r="F18" s="173"/>
      <c r="G18" s="174"/>
      <c r="J18" s="3">
        <v>56000</v>
      </c>
      <c r="L18" s="24">
        <v>41500</v>
      </c>
      <c r="M18" s="24">
        <v>41300</v>
      </c>
      <c r="N18" s="24">
        <v>39800</v>
      </c>
    </row>
    <row r="19" spans="2:14" ht="17" thickBot="1">
      <c r="B19" s="171"/>
      <c r="C19" s="18" t="s">
        <v>9</v>
      </c>
      <c r="D19" s="16" t="s">
        <v>283</v>
      </c>
      <c r="E19" s="16" t="s">
        <v>50</v>
      </c>
      <c r="F19" s="16" t="s">
        <v>284</v>
      </c>
      <c r="G19" s="17" t="s">
        <v>106</v>
      </c>
      <c r="J19" s="3">
        <v>53000</v>
      </c>
      <c r="L19" s="24">
        <v>49700</v>
      </c>
      <c r="M19" s="24">
        <v>44500</v>
      </c>
      <c r="N19" s="24">
        <v>45800</v>
      </c>
    </row>
    <row r="20" spans="2:14">
      <c r="B20" s="20" t="s">
        <v>279</v>
      </c>
      <c r="C20" s="19">
        <f>C10</f>
        <v>46200</v>
      </c>
      <c r="D20" s="30">
        <f t="shared" ref="D20:G20" si="0">D10</f>
        <v>56200</v>
      </c>
      <c r="E20" s="30">
        <f t="shared" si="0"/>
        <v>38500</v>
      </c>
      <c r="F20" s="30">
        <f t="shared" si="0"/>
        <v>41300</v>
      </c>
      <c r="G20" s="31">
        <f t="shared" si="0"/>
        <v>34800</v>
      </c>
      <c r="J20" s="3">
        <v>53500</v>
      </c>
      <c r="L20" s="24">
        <v>45300</v>
      </c>
      <c r="M20" s="24">
        <v>42600</v>
      </c>
      <c r="N20" s="24">
        <v>40700</v>
      </c>
    </row>
    <row r="21" spans="2:14">
      <c r="B21" s="42" t="s">
        <v>287</v>
      </c>
      <c r="C21" s="42">
        <f>C11-C10</f>
        <v>7875</v>
      </c>
      <c r="D21" s="22">
        <f t="shared" ref="D21:G21" si="1">D11-D10</f>
        <v>2625</v>
      </c>
      <c r="E21" s="22">
        <f t="shared" si="1"/>
        <v>3675</v>
      </c>
      <c r="F21" s="22">
        <f t="shared" si="1"/>
        <v>1200</v>
      </c>
      <c r="G21" s="27">
        <f t="shared" si="1"/>
        <v>6375</v>
      </c>
      <c r="J21" s="3">
        <v>55800</v>
      </c>
      <c r="L21" s="24">
        <v>44000</v>
      </c>
      <c r="M21" s="24">
        <v>49900</v>
      </c>
      <c r="N21" s="24">
        <v>39300</v>
      </c>
    </row>
    <row r="22" spans="2:14">
      <c r="B22" s="42" t="s">
        <v>286</v>
      </c>
      <c r="C22" s="42">
        <f t="shared" ref="C22:C24" si="2">C12-C11</f>
        <v>5375</v>
      </c>
      <c r="D22" s="22">
        <f t="shared" ref="D22:G22" si="3">D12-D11</f>
        <v>1025</v>
      </c>
      <c r="E22" s="22">
        <f t="shared" si="3"/>
        <v>3575</v>
      </c>
      <c r="F22" s="22">
        <f t="shared" si="3"/>
        <v>2100</v>
      </c>
      <c r="G22" s="27">
        <f t="shared" si="3"/>
        <v>2175</v>
      </c>
      <c r="J22" s="3">
        <v>51000</v>
      </c>
      <c r="L22" s="24">
        <v>41600</v>
      </c>
      <c r="M22" s="24">
        <v>42200</v>
      </c>
      <c r="N22" s="24">
        <v>42300</v>
      </c>
    </row>
    <row r="23" spans="2:14">
      <c r="B23" s="42" t="s">
        <v>288</v>
      </c>
      <c r="C23" s="42">
        <f t="shared" si="2"/>
        <v>2650</v>
      </c>
      <c r="D23" s="22">
        <f t="shared" ref="D23:G23" si="4">D13-D12</f>
        <v>1675</v>
      </c>
      <c r="E23" s="22">
        <f t="shared" si="4"/>
        <v>2850</v>
      </c>
      <c r="F23" s="22">
        <f t="shared" si="4"/>
        <v>3375</v>
      </c>
      <c r="G23" s="27">
        <f t="shared" si="4"/>
        <v>2775</v>
      </c>
      <c r="J23" s="3">
        <v>48900</v>
      </c>
      <c r="L23" s="24">
        <v>45500</v>
      </c>
      <c r="M23" s="24">
        <v>46900</v>
      </c>
      <c r="N23" s="24">
        <v>48900</v>
      </c>
    </row>
    <row r="24" spans="2:14" ht="17" thickBot="1">
      <c r="B24" s="14" t="s">
        <v>289</v>
      </c>
      <c r="C24" s="14">
        <f t="shared" si="2"/>
        <v>13400</v>
      </c>
      <c r="D24" s="28">
        <f t="shared" ref="D24:G24" si="5">D14-D13</f>
        <v>4975</v>
      </c>
      <c r="E24" s="28">
        <f t="shared" si="5"/>
        <v>5900</v>
      </c>
      <c r="F24" s="28">
        <f t="shared" si="5"/>
        <v>4925</v>
      </c>
      <c r="G24" s="29">
        <f t="shared" si="5"/>
        <v>13775</v>
      </c>
      <c r="J24" s="3">
        <v>46200</v>
      </c>
      <c r="L24" s="24">
        <v>40500</v>
      </c>
      <c r="M24" s="24">
        <v>46300</v>
      </c>
      <c r="N24" s="24">
        <v>42200</v>
      </c>
    </row>
    <row r="25" spans="2:14">
      <c r="L25" s="24">
        <v>48600</v>
      </c>
      <c r="M25" s="24">
        <v>42100</v>
      </c>
      <c r="N25" s="24">
        <v>35800</v>
      </c>
    </row>
    <row r="26" spans="2:14">
      <c r="B26" t="s">
        <v>290</v>
      </c>
      <c r="L26" s="24">
        <v>51900</v>
      </c>
      <c r="M26" s="24">
        <v>47400</v>
      </c>
      <c r="N26" s="24">
        <v>41400</v>
      </c>
    </row>
    <row r="27" spans="2:14">
      <c r="L27" s="24">
        <v>43400</v>
      </c>
      <c r="N27" s="24">
        <v>48800</v>
      </c>
    </row>
    <row r="28" spans="2:14">
      <c r="L28" s="24">
        <v>42400</v>
      </c>
      <c r="N28" s="24">
        <v>52700</v>
      </c>
    </row>
    <row r="29" spans="2:14">
      <c r="L29" s="24">
        <v>42500</v>
      </c>
      <c r="N29" s="24">
        <v>44800</v>
      </c>
    </row>
    <row r="30" spans="2:14">
      <c r="L30" s="24">
        <v>47700</v>
      </c>
      <c r="N30" s="24">
        <v>45400</v>
      </c>
    </row>
    <row r="31" spans="2:14">
      <c r="L31" s="24">
        <v>38900</v>
      </c>
      <c r="N31" s="24">
        <v>43100</v>
      </c>
    </row>
    <row r="32" spans="2:14">
      <c r="L32" s="24">
        <v>53900</v>
      </c>
      <c r="N32" s="24">
        <v>42500</v>
      </c>
    </row>
    <row r="33" spans="2:14">
      <c r="L33" s="24">
        <v>41800</v>
      </c>
      <c r="N33" s="24">
        <v>43400</v>
      </c>
    </row>
    <row r="34" spans="2:14">
      <c r="L34" s="24">
        <v>49200</v>
      </c>
      <c r="N34" s="24">
        <v>45400</v>
      </c>
    </row>
    <row r="35" spans="2:14">
      <c r="L35" s="24">
        <v>44500</v>
      </c>
      <c r="N35" s="24">
        <v>39400</v>
      </c>
    </row>
    <row r="36" spans="2:14">
      <c r="L36" s="24">
        <v>42600</v>
      </c>
      <c r="N36" s="24">
        <v>41100</v>
      </c>
    </row>
    <row r="37" spans="2:14">
      <c r="L37" s="24">
        <v>44700</v>
      </c>
      <c r="N37" s="24">
        <v>40000</v>
      </c>
    </row>
    <row r="38" spans="2:14">
      <c r="L38" s="24">
        <v>49100</v>
      </c>
      <c r="N38" s="24">
        <v>43900</v>
      </c>
    </row>
    <row r="39" spans="2:14">
      <c r="L39" s="24">
        <v>42000</v>
      </c>
      <c r="N39" s="24">
        <v>42200</v>
      </c>
    </row>
    <row r="40" spans="2:14">
      <c r="L40" s="24">
        <v>39500</v>
      </c>
      <c r="N40" s="24">
        <v>44700</v>
      </c>
    </row>
    <row r="41" spans="2:14">
      <c r="L41" s="24">
        <v>41400</v>
      </c>
      <c r="N41" s="24">
        <v>44000</v>
      </c>
    </row>
    <row r="42" spans="2:14">
      <c r="L42" s="24">
        <v>42000</v>
      </c>
      <c r="N42" s="24">
        <v>37500</v>
      </c>
    </row>
    <row r="43" spans="2:14">
      <c r="L43" s="24">
        <v>46100</v>
      </c>
      <c r="N43" s="24">
        <v>43100</v>
      </c>
    </row>
    <row r="44" spans="2:14">
      <c r="L44" s="24">
        <v>38500</v>
      </c>
      <c r="N44" s="24">
        <v>42900</v>
      </c>
    </row>
    <row r="45" spans="2:14">
      <c r="L45" s="24">
        <v>50200</v>
      </c>
      <c r="N45" s="24">
        <v>41600</v>
      </c>
    </row>
    <row r="46" spans="2:14">
      <c r="B46" t="s">
        <v>291</v>
      </c>
      <c r="L46" s="24">
        <v>52800</v>
      </c>
      <c r="N46" s="24">
        <v>46500</v>
      </c>
    </row>
    <row r="47" spans="2:14">
      <c r="C47" t="s">
        <v>292</v>
      </c>
      <c r="L47" s="24">
        <v>46400</v>
      </c>
      <c r="N47" s="24">
        <v>45200</v>
      </c>
    </row>
    <row r="48" spans="2:14">
      <c r="C48" t="s">
        <v>293</v>
      </c>
      <c r="L48" s="24">
        <v>47500</v>
      </c>
      <c r="N48" s="24">
        <v>41500</v>
      </c>
    </row>
    <row r="49" spans="2:14">
      <c r="C49" t="s">
        <v>294</v>
      </c>
      <c r="L49" s="24">
        <v>54100</v>
      </c>
      <c r="N49" s="24">
        <v>45700</v>
      </c>
    </row>
    <row r="50" spans="2:14">
      <c r="C50" t="s">
        <v>295</v>
      </c>
      <c r="L50" s="24">
        <v>48100</v>
      </c>
      <c r="N50" s="24">
        <v>37300</v>
      </c>
    </row>
    <row r="51" spans="2:14">
      <c r="D51" t="s">
        <v>296</v>
      </c>
      <c r="L51" s="24">
        <v>47300</v>
      </c>
      <c r="N51" s="24">
        <v>41400</v>
      </c>
    </row>
    <row r="52" spans="2:14">
      <c r="D52" t="s">
        <v>297</v>
      </c>
      <c r="L52" s="24">
        <v>54500</v>
      </c>
      <c r="N52" s="24">
        <v>57100</v>
      </c>
    </row>
    <row r="53" spans="2:14">
      <c r="D53" t="s">
        <v>298</v>
      </c>
      <c r="N53" s="24">
        <v>38900</v>
      </c>
    </row>
    <row r="54" spans="2:14">
      <c r="N54" s="24">
        <v>41700</v>
      </c>
    </row>
    <row r="55" spans="2:14">
      <c r="B55" t="s">
        <v>299</v>
      </c>
      <c r="N55" s="24">
        <v>46200</v>
      </c>
    </row>
    <row r="56" spans="2:14">
      <c r="C56" t="s">
        <v>314</v>
      </c>
      <c r="N56" s="24">
        <v>52700</v>
      </c>
    </row>
    <row r="57" spans="2:14">
      <c r="N57" s="24">
        <v>41400</v>
      </c>
    </row>
    <row r="58" spans="2:14">
      <c r="N58" s="24">
        <v>45400</v>
      </c>
    </row>
    <row r="59" spans="2:14">
      <c r="N59" s="24">
        <v>43200</v>
      </c>
    </row>
    <row r="60" spans="2:14">
      <c r="N60" s="24">
        <v>45600</v>
      </c>
    </row>
    <row r="61" spans="2:14">
      <c r="N61" s="24">
        <v>46600</v>
      </c>
    </row>
    <row r="62" spans="2:14">
      <c r="N62" s="24">
        <v>47000</v>
      </c>
    </row>
    <row r="63" spans="2:14">
      <c r="N63" s="24">
        <v>41200</v>
      </c>
    </row>
    <row r="64" spans="2:14">
      <c r="N64" s="24">
        <v>41100</v>
      </c>
    </row>
    <row r="65" spans="14:14">
      <c r="N65" s="24">
        <v>42800</v>
      </c>
    </row>
    <row r="66" spans="14:14">
      <c r="N66" s="24">
        <v>42400</v>
      </c>
    </row>
    <row r="67" spans="14:14">
      <c r="N67" s="24">
        <v>47500</v>
      </c>
    </row>
    <row r="68" spans="14:14">
      <c r="N68" s="24">
        <v>44900</v>
      </c>
    </row>
    <row r="69" spans="14:14">
      <c r="N69" s="24">
        <v>46000</v>
      </c>
    </row>
    <row r="70" spans="14:14">
      <c r="N70" s="24">
        <v>43800</v>
      </c>
    </row>
    <row r="71" spans="14:14">
      <c r="N71" s="24">
        <v>45900</v>
      </c>
    </row>
    <row r="72" spans="14:14">
      <c r="N72" s="24">
        <v>48000</v>
      </c>
    </row>
    <row r="73" spans="14:14">
      <c r="N73" s="24">
        <v>46100</v>
      </c>
    </row>
    <row r="74" spans="14:14">
      <c r="N74" s="24">
        <v>47100</v>
      </c>
    </row>
    <row r="75" spans="14:14">
      <c r="N75" s="24">
        <v>42600</v>
      </c>
    </row>
    <row r="76" spans="14:14">
      <c r="N76" s="24">
        <v>44700</v>
      </c>
    </row>
    <row r="77" spans="14:14">
      <c r="N77" s="24">
        <v>51100</v>
      </c>
    </row>
    <row r="78" spans="14:14">
      <c r="N78" s="24">
        <v>46800</v>
      </c>
    </row>
    <row r="79" spans="14:14">
      <c r="N79" s="24">
        <v>48300</v>
      </c>
    </row>
    <row r="80" spans="14:14">
      <c r="N80" s="24">
        <v>52300</v>
      </c>
    </row>
    <row r="81" spans="14:14">
      <c r="N81" s="24">
        <v>59900</v>
      </c>
    </row>
    <row r="82" spans="14:14">
      <c r="N82" s="24">
        <v>52600</v>
      </c>
    </row>
    <row r="83" spans="14:14">
      <c r="N83" s="24">
        <v>39200</v>
      </c>
    </row>
    <row r="84" spans="14:14">
      <c r="N84" s="24">
        <v>44100</v>
      </c>
    </row>
    <row r="85" spans="14:14">
      <c r="N85" s="24">
        <v>47500</v>
      </c>
    </row>
    <row r="86" spans="14:14">
      <c r="N86" s="24">
        <v>45900</v>
      </c>
    </row>
    <row r="87" spans="14:14">
      <c r="N87" s="24">
        <v>43100</v>
      </c>
    </row>
    <row r="88" spans="14:14">
      <c r="N88" s="24">
        <v>39200</v>
      </c>
    </row>
    <row r="89" spans="14:14">
      <c r="N89" s="24">
        <v>41100</v>
      </c>
    </row>
    <row r="90" spans="14:14">
      <c r="N90" s="24">
        <v>49700</v>
      </c>
    </row>
    <row r="91" spans="14:14">
      <c r="N91" s="24">
        <v>40800</v>
      </c>
    </row>
    <row r="92" spans="14:14">
      <c r="N92" s="24">
        <v>49500</v>
      </c>
    </row>
    <row r="93" spans="14:14">
      <c r="N93" s="24">
        <v>38000</v>
      </c>
    </row>
    <row r="94" spans="14:14">
      <c r="N94" s="24">
        <v>40800</v>
      </c>
    </row>
    <row r="95" spans="14:14">
      <c r="N95" s="24">
        <v>38000</v>
      </c>
    </row>
    <row r="96" spans="14:14">
      <c r="N96" s="24">
        <v>37500</v>
      </c>
    </row>
    <row r="97" spans="14:14">
      <c r="N97" s="24">
        <v>42300</v>
      </c>
    </row>
    <row r="98" spans="14:14">
      <c r="N98" s="24">
        <v>37800</v>
      </c>
    </row>
    <row r="99" spans="14:14">
      <c r="N99" s="24">
        <v>47300</v>
      </c>
    </row>
    <row r="100" spans="14:14">
      <c r="N100" s="24">
        <v>46200</v>
      </c>
    </row>
    <row r="101" spans="14:14">
      <c r="N101" s="24">
        <v>41800</v>
      </c>
    </row>
    <row r="102" spans="14:14">
      <c r="N102" s="24">
        <v>41900</v>
      </c>
    </row>
    <row r="103" spans="14:14">
      <c r="N103" s="24">
        <v>43000</v>
      </c>
    </row>
    <row r="104" spans="14:14">
      <c r="N104" s="24">
        <v>41100</v>
      </c>
    </row>
    <row r="105" spans="14:14">
      <c r="N105" s="24">
        <v>53500</v>
      </c>
    </row>
    <row r="106" spans="14:14">
      <c r="N106" s="24">
        <v>47300</v>
      </c>
    </row>
    <row r="107" spans="14:14">
      <c r="N107" s="24">
        <v>46200</v>
      </c>
    </row>
    <row r="108" spans="14:14">
      <c r="N108" s="24">
        <v>50300</v>
      </c>
    </row>
    <row r="109" spans="14:14">
      <c r="N109" s="24">
        <v>51400</v>
      </c>
    </row>
    <row r="110" spans="14:14">
      <c r="N110" s="24">
        <v>42600</v>
      </c>
    </row>
    <row r="111" spans="14:14">
      <c r="N111" s="24">
        <v>40400</v>
      </c>
    </row>
    <row r="112" spans="14:14">
      <c r="N112" s="24">
        <v>45700</v>
      </c>
    </row>
    <row r="113" spans="3:14">
      <c r="N113" s="24">
        <v>45100</v>
      </c>
    </row>
    <row r="114" spans="3:14">
      <c r="N114" s="24">
        <v>42800</v>
      </c>
    </row>
    <row r="115" spans="3:14">
      <c r="N115" s="24">
        <v>44900</v>
      </c>
    </row>
    <row r="116" spans="3:14">
      <c r="N116" s="24">
        <v>43600</v>
      </c>
    </row>
    <row r="117" spans="3:14">
      <c r="N117" s="24">
        <v>45100</v>
      </c>
    </row>
    <row r="118" spans="3:14">
      <c r="N118" s="24">
        <v>47200</v>
      </c>
    </row>
    <row r="119" spans="3:14">
      <c r="N119" s="24">
        <v>44300</v>
      </c>
    </row>
    <row r="120" spans="3:14">
      <c r="C120" t="s">
        <v>300</v>
      </c>
      <c r="N120" s="24">
        <v>34800</v>
      </c>
    </row>
    <row r="121" spans="3:14">
      <c r="C121" t="s">
        <v>308</v>
      </c>
      <c r="N121" s="24">
        <v>46600</v>
      </c>
    </row>
    <row r="122" spans="3:14">
      <c r="N122" s="24">
        <v>37900</v>
      </c>
    </row>
    <row r="123" spans="3:14">
      <c r="N123" s="24">
        <v>36100</v>
      </c>
    </row>
    <row r="124" spans="3:14">
      <c r="N124" s="24">
        <v>44500</v>
      </c>
    </row>
    <row r="125" spans="3:14">
      <c r="N125" s="24">
        <v>43300</v>
      </c>
    </row>
    <row r="126" spans="3:14">
      <c r="N126" s="24">
        <v>46300</v>
      </c>
    </row>
    <row r="127" spans="3:14">
      <c r="N127" s="24">
        <v>46500</v>
      </c>
    </row>
    <row r="128" spans="3:14">
      <c r="N128" s="24">
        <v>38700</v>
      </c>
    </row>
    <row r="129" spans="14:14">
      <c r="N129" s="24">
        <v>43300</v>
      </c>
    </row>
    <row r="130" spans="14:14">
      <c r="N130" s="24">
        <v>45400</v>
      </c>
    </row>
    <row r="131" spans="14:14">
      <c r="N131" s="24">
        <v>42000</v>
      </c>
    </row>
    <row r="132" spans="14:14">
      <c r="N132" s="24">
        <v>44900</v>
      </c>
    </row>
    <row r="133" spans="14:14">
      <c r="N133" s="24">
        <v>42600</v>
      </c>
    </row>
    <row r="134" spans="14:14">
      <c r="N134" s="24">
        <v>41800</v>
      </c>
    </row>
    <row r="135" spans="14:14">
      <c r="N135" s="24">
        <v>47800</v>
      </c>
    </row>
    <row r="136" spans="14:14">
      <c r="N136" s="24">
        <v>43200</v>
      </c>
    </row>
    <row r="137" spans="14:14">
      <c r="N137" s="24">
        <v>42600</v>
      </c>
    </row>
    <row r="138" spans="14:14">
      <c r="N138" s="24">
        <v>42400</v>
      </c>
    </row>
    <row r="139" spans="14:14">
      <c r="N139" s="24">
        <v>38600</v>
      </c>
    </row>
    <row r="140" spans="14:14">
      <c r="N140" s="24">
        <v>40300</v>
      </c>
    </row>
    <row r="141" spans="14:14">
      <c r="N141" s="24">
        <v>40200</v>
      </c>
    </row>
    <row r="142" spans="14:14">
      <c r="N142" s="24">
        <v>44800</v>
      </c>
    </row>
    <row r="143" spans="14:14">
      <c r="N143" s="24">
        <v>43500</v>
      </c>
    </row>
    <row r="144" spans="14:14">
      <c r="N144" s="24">
        <v>48400</v>
      </c>
    </row>
    <row r="145" spans="14:14">
      <c r="N145" s="24">
        <v>47800</v>
      </c>
    </row>
    <row r="146" spans="14:14">
      <c r="N146" s="24">
        <v>45500</v>
      </c>
    </row>
    <row r="147" spans="14:14">
      <c r="N147" s="24">
        <v>45100</v>
      </c>
    </row>
    <row r="148" spans="14:14">
      <c r="N148" s="24">
        <v>45700</v>
      </c>
    </row>
    <row r="149" spans="14:14">
      <c r="N149" s="24">
        <v>49200</v>
      </c>
    </row>
    <row r="150" spans="14:14">
      <c r="N150" s="24">
        <v>42700</v>
      </c>
    </row>
    <row r="151" spans="14:14">
      <c r="N151" s="24">
        <v>38000</v>
      </c>
    </row>
    <row r="152" spans="14:14">
      <c r="N152" s="24">
        <v>47400</v>
      </c>
    </row>
    <row r="153" spans="14:14">
      <c r="N153" s="24">
        <v>57200</v>
      </c>
    </row>
    <row r="154" spans="14:14">
      <c r="N154" s="24">
        <v>39800</v>
      </c>
    </row>
    <row r="155" spans="14:14">
      <c r="N155" s="24">
        <v>40800</v>
      </c>
    </row>
    <row r="156" spans="14:14">
      <c r="N156" s="24">
        <v>35300</v>
      </c>
    </row>
    <row r="157" spans="14:14">
      <c r="N157" s="24">
        <v>53600</v>
      </c>
    </row>
    <row r="158" spans="14:14">
      <c r="N158" s="24">
        <v>39100</v>
      </c>
    </row>
    <row r="159" spans="14:14">
      <c r="N159" s="24">
        <v>37700</v>
      </c>
    </row>
    <row r="160" spans="14:14">
      <c r="N160" s="24">
        <v>45400</v>
      </c>
    </row>
    <row r="161" spans="14:14">
      <c r="N161" s="24">
        <v>38700</v>
      </c>
    </row>
    <row r="162" spans="14:14">
      <c r="N162" s="24">
        <v>40400</v>
      </c>
    </row>
  </sheetData>
  <mergeCells count="4">
    <mergeCell ref="B8:B9"/>
    <mergeCell ref="C8:G8"/>
    <mergeCell ref="B18:B19"/>
    <mergeCell ref="C18:G18"/>
  </mergeCells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K106"/>
  <sheetViews>
    <sheetView tabSelected="1" topLeftCell="A95" zoomScale="90" zoomScaleNormal="90" zoomScalePageLayoutView="90" workbookViewId="0">
      <selection activeCell="N11" sqref="N11"/>
    </sheetView>
  </sheetViews>
  <sheetFormatPr baseColWidth="10" defaultRowHeight="16"/>
  <cols>
    <col min="2" max="2" width="16.83203125" customWidth="1"/>
    <col min="3" max="3" width="17.1640625" customWidth="1"/>
    <col min="4" max="4" width="16.6640625" customWidth="1"/>
    <col min="5" max="5" width="16.33203125" customWidth="1"/>
    <col min="6" max="6" width="17.33203125" customWidth="1"/>
    <col min="7" max="7" width="17.5" customWidth="1"/>
    <col min="8" max="8" width="16.6640625" customWidth="1"/>
    <col min="9" max="10" width="16.1640625" customWidth="1"/>
    <col min="11" max="11" width="16.5" customWidth="1"/>
  </cols>
  <sheetData>
    <row r="3" spans="2:11">
      <c r="B3" s="4" t="s">
        <v>301</v>
      </c>
    </row>
    <row r="6" spans="2:11">
      <c r="B6" t="s">
        <v>302</v>
      </c>
    </row>
    <row r="8" spans="2:11">
      <c r="B8" s="175" t="s">
        <v>265</v>
      </c>
      <c r="C8" s="175"/>
      <c r="D8" s="176" t="s">
        <v>263</v>
      </c>
      <c r="E8" s="176"/>
      <c r="F8" s="177" t="s">
        <v>262</v>
      </c>
      <c r="G8" s="177"/>
      <c r="H8" s="178" t="s">
        <v>264</v>
      </c>
      <c r="I8" s="178"/>
      <c r="J8" s="179" t="s">
        <v>266</v>
      </c>
      <c r="K8" s="179"/>
    </row>
    <row r="9" spans="2:11">
      <c r="B9" s="117" t="s">
        <v>846</v>
      </c>
      <c r="C9" s="118" t="s">
        <v>847</v>
      </c>
      <c r="D9" s="117" t="s">
        <v>846</v>
      </c>
      <c r="E9" s="118" t="s">
        <v>847</v>
      </c>
      <c r="F9" s="117" t="s">
        <v>846</v>
      </c>
      <c r="G9" s="118" t="s">
        <v>847</v>
      </c>
      <c r="H9" s="117" t="s">
        <v>846</v>
      </c>
      <c r="I9" s="118" t="s">
        <v>847</v>
      </c>
      <c r="J9" s="117" t="s">
        <v>846</v>
      </c>
      <c r="K9" s="118" t="s">
        <v>847</v>
      </c>
    </row>
    <row r="10" spans="2:11">
      <c r="B10" s="119">
        <v>58100</v>
      </c>
      <c r="C10" s="3">
        <v>106000</v>
      </c>
      <c r="D10" s="119">
        <v>36900</v>
      </c>
      <c r="E10" s="24">
        <v>66600</v>
      </c>
      <c r="F10" s="119">
        <v>59100</v>
      </c>
      <c r="G10" s="24">
        <v>126000</v>
      </c>
      <c r="H10" s="119">
        <v>39200</v>
      </c>
      <c r="I10" s="24">
        <v>78200</v>
      </c>
      <c r="J10" s="119">
        <v>44700</v>
      </c>
      <c r="K10" s="24">
        <v>84100</v>
      </c>
    </row>
    <row r="11" spans="2:11">
      <c r="B11" s="119">
        <v>47100</v>
      </c>
      <c r="C11" s="3">
        <v>97600</v>
      </c>
      <c r="D11" s="119">
        <v>43100</v>
      </c>
      <c r="E11" s="24">
        <v>78100</v>
      </c>
      <c r="F11" s="119">
        <v>61000</v>
      </c>
      <c r="G11" s="24">
        <v>114000</v>
      </c>
      <c r="H11" s="119">
        <v>42300</v>
      </c>
      <c r="I11" s="24">
        <v>73800</v>
      </c>
      <c r="J11" s="119">
        <v>50500</v>
      </c>
      <c r="K11" s="24">
        <v>95000</v>
      </c>
    </row>
    <row r="12" spans="2:11">
      <c r="B12" s="119">
        <v>51000</v>
      </c>
      <c r="C12" s="3">
        <v>93400</v>
      </c>
      <c r="D12" s="119">
        <v>53600</v>
      </c>
      <c r="E12" s="24">
        <v>104000</v>
      </c>
      <c r="F12" s="119">
        <v>51700</v>
      </c>
      <c r="G12" s="24">
        <v>102000</v>
      </c>
      <c r="H12" s="119">
        <v>42800</v>
      </c>
      <c r="I12" s="24">
        <v>76100</v>
      </c>
      <c r="J12" s="119">
        <v>51100</v>
      </c>
      <c r="K12" s="24">
        <v>101000</v>
      </c>
    </row>
    <row r="13" spans="2:11">
      <c r="B13" s="119">
        <v>47500</v>
      </c>
      <c r="C13" s="3">
        <v>86100</v>
      </c>
      <c r="D13" s="119">
        <v>53500</v>
      </c>
      <c r="E13" s="24">
        <v>95400</v>
      </c>
      <c r="F13" s="119">
        <v>46500</v>
      </c>
      <c r="G13" s="24">
        <v>97900</v>
      </c>
      <c r="H13" s="119">
        <v>40800</v>
      </c>
      <c r="I13" s="24">
        <v>75500</v>
      </c>
      <c r="J13" s="119">
        <v>46800</v>
      </c>
      <c r="K13" s="24">
        <v>81300</v>
      </c>
    </row>
    <row r="14" spans="2:11">
      <c r="B14" s="119">
        <v>48800</v>
      </c>
      <c r="C14" s="3">
        <v>85300</v>
      </c>
      <c r="D14" s="119">
        <v>42000</v>
      </c>
      <c r="E14" s="24">
        <v>68400</v>
      </c>
      <c r="F14" s="119">
        <v>53000</v>
      </c>
      <c r="G14" s="24">
        <v>96700</v>
      </c>
      <c r="H14" s="119">
        <v>43600</v>
      </c>
      <c r="I14" s="24">
        <v>68300</v>
      </c>
      <c r="J14" s="119">
        <v>48300</v>
      </c>
      <c r="K14" s="24">
        <v>96700</v>
      </c>
    </row>
    <row r="15" spans="2:11">
      <c r="B15" s="119">
        <v>45300</v>
      </c>
      <c r="C15" s="3">
        <v>84700</v>
      </c>
      <c r="D15" s="119">
        <v>52700</v>
      </c>
      <c r="E15" s="24">
        <v>103000</v>
      </c>
      <c r="F15" s="119">
        <v>42800</v>
      </c>
      <c r="G15" s="24">
        <v>83500</v>
      </c>
      <c r="H15" s="119">
        <v>39800</v>
      </c>
      <c r="I15" s="24">
        <v>64000</v>
      </c>
      <c r="J15" s="119">
        <v>52300</v>
      </c>
      <c r="K15" s="24">
        <v>99600</v>
      </c>
    </row>
    <row r="16" spans="2:11">
      <c r="B16" s="119">
        <v>46100</v>
      </c>
      <c r="C16" s="3">
        <v>84400</v>
      </c>
      <c r="D16" s="119">
        <v>42500</v>
      </c>
      <c r="E16" s="24">
        <v>70700</v>
      </c>
      <c r="F16" s="119">
        <v>46000</v>
      </c>
      <c r="G16" s="24">
        <v>94600</v>
      </c>
      <c r="H16" s="119">
        <v>45800</v>
      </c>
      <c r="I16" s="24">
        <v>78500</v>
      </c>
      <c r="J16" s="119">
        <v>59900</v>
      </c>
      <c r="K16" s="24">
        <v>112000</v>
      </c>
    </row>
    <row r="17" spans="2:11">
      <c r="B17" s="119">
        <v>47400</v>
      </c>
      <c r="C17" s="3">
        <v>84100</v>
      </c>
      <c r="D17" s="119">
        <v>43400</v>
      </c>
      <c r="E17" s="24">
        <v>72100</v>
      </c>
      <c r="F17" s="119">
        <v>42100</v>
      </c>
      <c r="G17" s="24">
        <v>80000</v>
      </c>
      <c r="H17" s="119">
        <v>40700</v>
      </c>
      <c r="I17" s="24">
        <v>71400</v>
      </c>
      <c r="J17" s="119">
        <v>52600</v>
      </c>
      <c r="K17" s="24">
        <v>101000</v>
      </c>
    </row>
    <row r="18" spans="2:11">
      <c r="B18" s="119">
        <v>45100</v>
      </c>
      <c r="C18" s="3">
        <v>83300</v>
      </c>
      <c r="D18" s="119">
        <v>45400</v>
      </c>
      <c r="E18" s="24">
        <v>80800</v>
      </c>
      <c r="F18" s="119">
        <v>44800</v>
      </c>
      <c r="G18" s="24">
        <v>82700</v>
      </c>
      <c r="H18" s="119">
        <v>39300</v>
      </c>
      <c r="I18" s="24">
        <v>66400</v>
      </c>
      <c r="J18" s="119">
        <v>41500</v>
      </c>
      <c r="K18" s="24">
        <v>67500</v>
      </c>
    </row>
    <row r="19" spans="2:11">
      <c r="B19" s="119">
        <v>45400</v>
      </c>
      <c r="C19" s="3">
        <v>83200</v>
      </c>
      <c r="D19" s="119">
        <v>49700</v>
      </c>
      <c r="E19" s="24">
        <v>93900</v>
      </c>
      <c r="F19" s="119">
        <v>39400</v>
      </c>
      <c r="G19" s="24">
        <v>63600</v>
      </c>
      <c r="H19" s="119">
        <v>42300</v>
      </c>
      <c r="I19" s="24">
        <v>74600</v>
      </c>
      <c r="J19" s="119">
        <v>53500</v>
      </c>
      <c r="K19" s="24">
        <v>95600</v>
      </c>
    </row>
    <row r="20" spans="2:11">
      <c r="B20" s="119">
        <v>46500</v>
      </c>
      <c r="C20" s="3">
        <v>82900</v>
      </c>
      <c r="D20" s="119">
        <v>43800</v>
      </c>
      <c r="E20" s="24">
        <v>74600</v>
      </c>
      <c r="F20" s="119">
        <v>43900</v>
      </c>
      <c r="G20" s="24">
        <v>85300</v>
      </c>
      <c r="H20" s="119">
        <v>48900</v>
      </c>
      <c r="I20" s="24">
        <v>87800</v>
      </c>
      <c r="J20" s="119">
        <v>47300</v>
      </c>
      <c r="K20" s="24">
        <v>86400</v>
      </c>
    </row>
    <row r="21" spans="2:11">
      <c r="B21" s="119">
        <v>44900</v>
      </c>
      <c r="C21" s="3">
        <v>82000</v>
      </c>
      <c r="D21" s="119">
        <v>41100</v>
      </c>
      <c r="E21" s="24">
        <v>71100</v>
      </c>
      <c r="F21" s="119">
        <v>60900</v>
      </c>
      <c r="G21" s="24">
        <v>120000</v>
      </c>
      <c r="H21" s="119">
        <v>42200</v>
      </c>
      <c r="I21" s="24">
        <v>69300</v>
      </c>
      <c r="J21" s="119">
        <v>46200</v>
      </c>
      <c r="K21" s="24">
        <v>85200</v>
      </c>
    </row>
    <row r="22" spans="2:11">
      <c r="B22" s="119">
        <v>41600</v>
      </c>
      <c r="C22" s="3">
        <v>81600</v>
      </c>
      <c r="D22" s="119">
        <v>40000</v>
      </c>
      <c r="E22" s="24">
        <v>71700</v>
      </c>
      <c r="F22" s="119">
        <v>41800</v>
      </c>
      <c r="G22" s="24">
        <v>78300</v>
      </c>
      <c r="H22" s="119">
        <v>35800</v>
      </c>
      <c r="I22" s="24">
        <v>60600</v>
      </c>
      <c r="J22" s="119">
        <v>48600</v>
      </c>
      <c r="K22" s="24">
        <v>101000</v>
      </c>
    </row>
    <row r="23" spans="2:11">
      <c r="B23" s="119">
        <v>46600</v>
      </c>
      <c r="C23" s="3">
        <v>81500</v>
      </c>
      <c r="D23" s="119">
        <v>48600</v>
      </c>
      <c r="E23" s="24">
        <v>94600</v>
      </c>
      <c r="F23" s="119">
        <v>45400</v>
      </c>
      <c r="G23" s="24">
        <v>86600</v>
      </c>
      <c r="H23" s="119">
        <v>41400</v>
      </c>
      <c r="I23" s="24">
        <v>64800</v>
      </c>
      <c r="J23" s="119">
        <v>51900</v>
      </c>
      <c r="K23" s="24">
        <v>105000</v>
      </c>
    </row>
    <row r="24" spans="2:11">
      <c r="B24" s="119">
        <v>38500</v>
      </c>
      <c r="C24" s="3">
        <v>81400</v>
      </c>
      <c r="D24" s="119">
        <v>44700</v>
      </c>
      <c r="E24" s="24">
        <v>82900</v>
      </c>
      <c r="F24" s="119">
        <v>43200</v>
      </c>
      <c r="G24" s="24">
        <v>77700</v>
      </c>
      <c r="H24" s="119">
        <v>43100</v>
      </c>
      <c r="I24" s="24">
        <v>75900</v>
      </c>
      <c r="J24" s="119">
        <v>42600</v>
      </c>
      <c r="K24" s="24">
        <v>71300</v>
      </c>
    </row>
    <row r="25" spans="2:11">
      <c r="B25" s="119">
        <v>40500</v>
      </c>
      <c r="C25" s="3">
        <v>81100</v>
      </c>
      <c r="D25" s="119">
        <v>37500</v>
      </c>
      <c r="E25" s="24">
        <v>64400</v>
      </c>
      <c r="F25" s="119">
        <v>45600</v>
      </c>
      <c r="G25" s="24">
        <v>78200</v>
      </c>
      <c r="H25" s="119">
        <v>44000</v>
      </c>
      <c r="I25" s="24">
        <v>80600</v>
      </c>
      <c r="J25" s="119">
        <v>71800</v>
      </c>
      <c r="K25" s="24">
        <v>122000</v>
      </c>
    </row>
    <row r="26" spans="2:11">
      <c r="B26" s="119">
        <v>43500</v>
      </c>
      <c r="C26" s="3">
        <v>80100</v>
      </c>
      <c r="D26" s="119">
        <v>43100</v>
      </c>
      <c r="E26" s="24">
        <v>74000</v>
      </c>
      <c r="F26" s="119">
        <v>46600</v>
      </c>
      <c r="G26" s="24">
        <v>88200</v>
      </c>
      <c r="H26" s="119">
        <v>41500</v>
      </c>
      <c r="I26" s="24">
        <v>72600</v>
      </c>
      <c r="J26" s="119">
        <v>47800</v>
      </c>
      <c r="K26" s="24">
        <v>82400</v>
      </c>
    </row>
    <row r="27" spans="2:11">
      <c r="B27" s="119">
        <v>44300</v>
      </c>
      <c r="C27" s="3">
        <v>79500</v>
      </c>
      <c r="D27" s="119">
        <v>42900</v>
      </c>
      <c r="E27" s="24">
        <v>81500</v>
      </c>
      <c r="F27" s="119">
        <v>41200</v>
      </c>
      <c r="G27" s="24">
        <v>72100</v>
      </c>
      <c r="H27" s="119">
        <v>45700</v>
      </c>
      <c r="I27" s="24">
        <v>80900</v>
      </c>
      <c r="J27" s="119">
        <v>45500</v>
      </c>
      <c r="K27" s="24">
        <v>80400</v>
      </c>
    </row>
    <row r="28" spans="2:11">
      <c r="B28" s="119">
        <v>44800</v>
      </c>
      <c r="C28" s="3">
        <v>79000</v>
      </c>
      <c r="D28" s="119">
        <v>41400</v>
      </c>
      <c r="E28" s="24">
        <v>79700</v>
      </c>
      <c r="F28" s="119">
        <v>48000</v>
      </c>
      <c r="G28" s="24">
        <v>88800</v>
      </c>
      <c r="H28" s="119">
        <v>41400</v>
      </c>
      <c r="I28" s="24">
        <v>67100</v>
      </c>
      <c r="J28" s="119">
        <v>45100</v>
      </c>
      <c r="K28" s="24">
        <v>84700</v>
      </c>
    </row>
    <row r="29" spans="2:11">
      <c r="B29" s="119">
        <v>44500</v>
      </c>
      <c r="C29" s="3">
        <v>78700</v>
      </c>
      <c r="D29" s="119">
        <v>41400</v>
      </c>
      <c r="E29" s="24">
        <v>69700</v>
      </c>
      <c r="F29" s="119">
        <v>47200</v>
      </c>
      <c r="G29" s="24">
        <v>95800</v>
      </c>
      <c r="H29" s="119">
        <v>57100</v>
      </c>
      <c r="I29" s="24">
        <v>95800</v>
      </c>
      <c r="J29" s="119">
        <v>45700</v>
      </c>
      <c r="K29" s="24">
        <v>87000</v>
      </c>
    </row>
    <row r="30" spans="2:11">
      <c r="B30" s="119">
        <v>43800</v>
      </c>
      <c r="C30" s="3">
        <v>78700</v>
      </c>
      <c r="D30" s="119">
        <v>52000</v>
      </c>
      <c r="E30" s="24">
        <v>95000</v>
      </c>
      <c r="F30" s="119">
        <v>49700</v>
      </c>
      <c r="G30" s="24">
        <v>104000</v>
      </c>
      <c r="H30" s="119">
        <v>38900</v>
      </c>
      <c r="I30" s="24">
        <v>65800</v>
      </c>
      <c r="J30" s="119">
        <v>49200</v>
      </c>
      <c r="K30" s="24">
        <v>84300</v>
      </c>
    </row>
    <row r="31" spans="2:11">
      <c r="B31" s="119">
        <v>42200</v>
      </c>
      <c r="C31" s="3">
        <v>78400</v>
      </c>
      <c r="D31" s="119">
        <v>47000</v>
      </c>
      <c r="E31" s="24">
        <v>77800</v>
      </c>
      <c r="F31" s="119">
        <v>49500</v>
      </c>
      <c r="G31" s="24">
        <v>93000</v>
      </c>
      <c r="H31" s="119">
        <v>41700</v>
      </c>
      <c r="I31" s="24">
        <v>81000</v>
      </c>
      <c r="J31" s="119">
        <v>42700</v>
      </c>
      <c r="K31" s="24">
        <v>72100</v>
      </c>
    </row>
    <row r="32" spans="2:11">
      <c r="B32" s="119">
        <v>46600</v>
      </c>
      <c r="C32" s="3">
        <v>77500</v>
      </c>
      <c r="D32" s="119">
        <v>41100</v>
      </c>
      <c r="E32" s="24">
        <v>76300</v>
      </c>
      <c r="F32" s="119">
        <v>60600</v>
      </c>
      <c r="G32" s="24">
        <v>105000</v>
      </c>
      <c r="H32" s="119">
        <v>46200</v>
      </c>
      <c r="I32" s="24">
        <v>84200</v>
      </c>
      <c r="J32" s="119">
        <v>38000</v>
      </c>
      <c r="K32" s="24">
        <v>71400</v>
      </c>
    </row>
    <row r="33" spans="2:11">
      <c r="B33" s="119">
        <v>43800</v>
      </c>
      <c r="C33" s="3">
        <v>76000</v>
      </c>
      <c r="D33" s="119">
        <v>42800</v>
      </c>
      <c r="E33" s="24">
        <v>78300</v>
      </c>
      <c r="F33" s="119">
        <v>38000</v>
      </c>
      <c r="G33" s="24">
        <v>70300</v>
      </c>
      <c r="H33" s="119">
        <v>52700</v>
      </c>
      <c r="I33" s="24">
        <v>93000</v>
      </c>
      <c r="J33" s="119">
        <v>47400</v>
      </c>
      <c r="K33" s="24">
        <v>88100</v>
      </c>
    </row>
    <row r="34" spans="2:11">
      <c r="B34" s="119">
        <v>42700</v>
      </c>
      <c r="C34" s="3">
        <v>75400</v>
      </c>
      <c r="D34" s="119">
        <v>46000</v>
      </c>
      <c r="E34" s="24">
        <v>79900</v>
      </c>
      <c r="F34" s="119">
        <v>40800</v>
      </c>
      <c r="G34" s="24">
        <v>76200</v>
      </c>
      <c r="H34" s="119">
        <v>42400</v>
      </c>
      <c r="I34" s="24">
        <v>81600</v>
      </c>
      <c r="J34" s="119">
        <v>75500</v>
      </c>
      <c r="K34" s="24">
        <v>123000</v>
      </c>
    </row>
    <row r="35" spans="2:11">
      <c r="B35" s="119">
        <v>44900</v>
      </c>
      <c r="C35" s="3">
        <v>73400</v>
      </c>
      <c r="D35" s="119">
        <v>44100</v>
      </c>
      <c r="E35" s="24">
        <v>86000</v>
      </c>
      <c r="F35" s="119">
        <v>38000</v>
      </c>
      <c r="G35" s="24">
        <v>77800</v>
      </c>
      <c r="H35" s="119">
        <v>44700</v>
      </c>
      <c r="I35" s="24">
        <v>83900</v>
      </c>
      <c r="J35" s="119">
        <v>57200</v>
      </c>
      <c r="K35" s="24">
        <v>101000</v>
      </c>
    </row>
    <row r="36" spans="2:11">
      <c r="B36" s="119">
        <v>38900</v>
      </c>
      <c r="C36" s="3">
        <v>72600</v>
      </c>
      <c r="D36" s="119">
        <v>47100</v>
      </c>
      <c r="E36" s="24">
        <v>87900</v>
      </c>
      <c r="F36" s="119">
        <v>37500</v>
      </c>
      <c r="G36" s="24">
        <v>76700</v>
      </c>
      <c r="H36" s="119">
        <v>52900</v>
      </c>
      <c r="I36" s="24">
        <v>96100</v>
      </c>
    </row>
    <row r="37" spans="2:11">
      <c r="B37" s="119">
        <v>45900</v>
      </c>
      <c r="C37" s="3">
        <v>72600</v>
      </c>
      <c r="D37" s="119">
        <v>45900</v>
      </c>
      <c r="E37" s="24">
        <v>84500</v>
      </c>
      <c r="F37" s="119">
        <v>42300</v>
      </c>
      <c r="G37" s="24">
        <v>81300</v>
      </c>
      <c r="H37" s="119">
        <v>47500</v>
      </c>
      <c r="I37" s="24">
        <v>81700</v>
      </c>
    </row>
    <row r="38" spans="2:11">
      <c r="B38" s="119">
        <v>37300</v>
      </c>
      <c r="C38" s="3">
        <v>71900</v>
      </c>
      <c r="D38" s="119">
        <v>42600</v>
      </c>
      <c r="E38" s="24">
        <v>71700</v>
      </c>
      <c r="F38" s="119">
        <v>37800</v>
      </c>
      <c r="G38" s="24">
        <v>66200</v>
      </c>
      <c r="H38" s="119">
        <v>41100</v>
      </c>
      <c r="I38" s="24">
        <v>70300</v>
      </c>
    </row>
    <row r="39" spans="2:11">
      <c r="B39" s="119">
        <v>45200</v>
      </c>
      <c r="C39" s="3">
        <v>71600</v>
      </c>
      <c r="D39" s="119">
        <v>39200</v>
      </c>
      <c r="E39" s="24">
        <v>74500</v>
      </c>
      <c r="F39" s="119">
        <v>47300</v>
      </c>
      <c r="G39" s="24">
        <v>84200</v>
      </c>
      <c r="H39" s="119">
        <v>45300</v>
      </c>
      <c r="I39" s="24">
        <v>86200</v>
      </c>
    </row>
    <row r="40" spans="2:11">
      <c r="B40" s="119">
        <v>42600</v>
      </c>
      <c r="C40" s="3">
        <v>70900</v>
      </c>
      <c r="D40" s="119">
        <v>44100</v>
      </c>
      <c r="E40" s="24">
        <v>82800</v>
      </c>
      <c r="F40" s="119">
        <v>46200</v>
      </c>
      <c r="G40" s="24">
        <v>81700</v>
      </c>
      <c r="H40" s="119">
        <v>41800</v>
      </c>
      <c r="I40" s="24">
        <v>71400</v>
      </c>
    </row>
    <row r="41" spans="2:11">
      <c r="B41" s="119">
        <v>38600</v>
      </c>
      <c r="C41" s="3">
        <v>70900</v>
      </c>
      <c r="D41" s="119">
        <v>41300</v>
      </c>
      <c r="E41" s="24">
        <v>81400</v>
      </c>
      <c r="F41" s="119">
        <v>44500</v>
      </c>
      <c r="G41" s="24">
        <v>92200</v>
      </c>
      <c r="H41" s="119">
        <v>43000</v>
      </c>
      <c r="I41" s="24">
        <v>72500</v>
      </c>
    </row>
    <row r="42" spans="2:11">
      <c r="B42" s="119">
        <v>42000</v>
      </c>
      <c r="C42" s="3">
        <v>69800</v>
      </c>
      <c r="D42" s="119">
        <v>43100</v>
      </c>
      <c r="E42" s="24">
        <v>82700</v>
      </c>
      <c r="F42" s="119">
        <v>44000</v>
      </c>
      <c r="G42" s="24">
        <v>83900</v>
      </c>
      <c r="H42" s="119">
        <v>41100</v>
      </c>
      <c r="I42" s="24">
        <v>73500</v>
      </c>
    </row>
    <row r="43" spans="2:11">
      <c r="B43" s="119">
        <v>40800</v>
      </c>
      <c r="C43" s="3">
        <v>69500</v>
      </c>
      <c r="D43" s="119">
        <v>39200</v>
      </c>
      <c r="E43" s="24">
        <v>70100</v>
      </c>
      <c r="F43" s="119">
        <v>41600</v>
      </c>
      <c r="G43" s="24">
        <v>74600</v>
      </c>
      <c r="H43" s="119">
        <v>55800</v>
      </c>
      <c r="I43" s="24">
        <v>93400</v>
      </c>
    </row>
    <row r="44" spans="2:11">
      <c r="B44" s="119">
        <v>42400</v>
      </c>
      <c r="C44" s="3">
        <v>67100</v>
      </c>
      <c r="D44" s="119">
        <v>49700</v>
      </c>
      <c r="E44" s="24">
        <v>96100</v>
      </c>
      <c r="F44" s="119">
        <v>45500</v>
      </c>
      <c r="G44" s="24">
        <v>85200</v>
      </c>
      <c r="H44" s="119">
        <v>51400</v>
      </c>
      <c r="I44" s="24">
        <v>90500</v>
      </c>
    </row>
    <row r="45" spans="2:11">
      <c r="B45" s="119">
        <v>39500</v>
      </c>
      <c r="C45" s="3">
        <v>63900</v>
      </c>
      <c r="D45" s="119">
        <v>46200</v>
      </c>
      <c r="E45" s="24">
        <v>80000</v>
      </c>
      <c r="F45" s="119">
        <v>50300</v>
      </c>
      <c r="G45" s="24">
        <v>91800</v>
      </c>
      <c r="H45" s="119">
        <v>40400</v>
      </c>
      <c r="I45" s="24">
        <v>58200</v>
      </c>
    </row>
    <row r="46" spans="2:11">
      <c r="B46" s="119">
        <v>41900</v>
      </c>
      <c r="C46" s="3">
        <v>56500</v>
      </c>
      <c r="D46" s="119">
        <v>40800</v>
      </c>
      <c r="E46" s="24">
        <v>62400</v>
      </c>
      <c r="F46" s="119">
        <v>48900</v>
      </c>
      <c r="G46" s="24">
        <v>84600</v>
      </c>
      <c r="H46" s="119">
        <v>42200</v>
      </c>
      <c r="I46" s="24">
        <v>73400</v>
      </c>
    </row>
    <row r="47" spans="2:11">
      <c r="B47" s="119">
        <v>37900</v>
      </c>
      <c r="C47" s="3">
        <v>50600</v>
      </c>
      <c r="D47" s="119">
        <v>42600</v>
      </c>
      <c r="E47" s="24">
        <v>83600</v>
      </c>
      <c r="F47" s="119">
        <v>61100</v>
      </c>
      <c r="G47" s="24">
        <v>110000</v>
      </c>
      <c r="H47" s="119">
        <v>44900</v>
      </c>
      <c r="I47" s="24">
        <v>83700</v>
      </c>
    </row>
    <row r="48" spans="2:11">
      <c r="D48" s="119">
        <v>42800</v>
      </c>
      <c r="E48" s="24">
        <v>80700</v>
      </c>
      <c r="F48" s="119">
        <v>66500</v>
      </c>
      <c r="G48" s="24">
        <v>131000</v>
      </c>
      <c r="H48" s="119">
        <v>43400</v>
      </c>
      <c r="I48" s="24">
        <v>81600</v>
      </c>
    </row>
    <row r="49" spans="4:9">
      <c r="D49" s="119">
        <v>47200</v>
      </c>
      <c r="E49" s="24">
        <v>83300</v>
      </c>
      <c r="F49" s="119">
        <v>62400</v>
      </c>
      <c r="G49" s="24">
        <v>114000</v>
      </c>
      <c r="H49" s="119">
        <v>43600</v>
      </c>
      <c r="I49" s="24">
        <v>80800</v>
      </c>
    </row>
    <row r="50" spans="4:9">
      <c r="D50" s="119">
        <v>34800</v>
      </c>
      <c r="E50" s="24">
        <v>60600</v>
      </c>
      <c r="F50" s="119">
        <v>49900</v>
      </c>
      <c r="G50" s="24">
        <v>85700</v>
      </c>
      <c r="H50" s="119">
        <v>45100</v>
      </c>
      <c r="I50" s="24">
        <v>77800</v>
      </c>
    </row>
    <row r="51" spans="4:9">
      <c r="D51" s="119">
        <v>44500</v>
      </c>
      <c r="E51" s="24">
        <v>79300</v>
      </c>
      <c r="F51" s="119">
        <v>45700</v>
      </c>
      <c r="G51" s="24">
        <v>74000</v>
      </c>
      <c r="H51" s="119">
        <v>36100</v>
      </c>
      <c r="I51" s="24">
        <v>69500</v>
      </c>
    </row>
    <row r="52" spans="4:9">
      <c r="D52" s="119">
        <v>46900</v>
      </c>
      <c r="E52" s="24">
        <v>87800</v>
      </c>
      <c r="F52" s="119">
        <v>42400</v>
      </c>
      <c r="G52" s="24">
        <v>94100</v>
      </c>
      <c r="H52" s="119">
        <v>43300</v>
      </c>
      <c r="I52" s="24">
        <v>74700</v>
      </c>
    </row>
    <row r="53" spans="4:9">
      <c r="D53" s="119">
        <v>46500</v>
      </c>
      <c r="E53" s="24">
        <v>79400</v>
      </c>
      <c r="F53" s="119">
        <v>42500</v>
      </c>
      <c r="G53" s="24">
        <v>74400</v>
      </c>
      <c r="H53" s="119">
        <v>46300</v>
      </c>
      <c r="I53" s="24">
        <v>85300</v>
      </c>
    </row>
    <row r="54" spans="4:9">
      <c r="D54" s="119">
        <v>41800</v>
      </c>
      <c r="E54" s="24">
        <v>74000</v>
      </c>
      <c r="F54" s="119">
        <v>47700</v>
      </c>
      <c r="G54" s="24">
        <v>94200</v>
      </c>
      <c r="H54" s="119">
        <v>38700</v>
      </c>
      <c r="I54" s="24">
        <v>62600</v>
      </c>
    </row>
    <row r="55" spans="4:9">
      <c r="D55" s="119">
        <v>58300</v>
      </c>
      <c r="E55" s="24">
        <v>106000</v>
      </c>
      <c r="F55" s="119">
        <v>72200</v>
      </c>
      <c r="G55" s="24">
        <v>126000</v>
      </c>
      <c r="H55" s="119">
        <v>43300</v>
      </c>
      <c r="I55" s="24">
        <v>79000</v>
      </c>
    </row>
    <row r="56" spans="4:9">
      <c r="D56" s="119">
        <v>47800</v>
      </c>
      <c r="E56" s="24">
        <v>86900</v>
      </c>
      <c r="F56" s="119">
        <v>53900</v>
      </c>
      <c r="G56" s="24">
        <v>107000</v>
      </c>
      <c r="H56" s="119">
        <v>45400</v>
      </c>
      <c r="I56" s="24">
        <v>84600</v>
      </c>
    </row>
    <row r="57" spans="4:9">
      <c r="D57" s="119">
        <v>42100</v>
      </c>
      <c r="E57" s="24">
        <v>73000</v>
      </c>
      <c r="F57" s="119">
        <v>41800</v>
      </c>
      <c r="G57" s="24">
        <v>78900</v>
      </c>
      <c r="H57" s="119">
        <v>46300</v>
      </c>
      <c r="I57" s="24">
        <v>84000</v>
      </c>
    </row>
    <row r="58" spans="4:9">
      <c r="D58" s="119">
        <v>43200</v>
      </c>
      <c r="E58" s="24">
        <v>75500</v>
      </c>
      <c r="F58" s="119">
        <v>63400</v>
      </c>
      <c r="G58" s="24">
        <v>124000</v>
      </c>
      <c r="H58" s="119">
        <v>42000</v>
      </c>
      <c r="I58" s="24">
        <v>73400</v>
      </c>
    </row>
    <row r="59" spans="4:9">
      <c r="D59" s="119">
        <v>42600</v>
      </c>
      <c r="E59" s="24">
        <v>71100</v>
      </c>
      <c r="F59" s="119">
        <v>49200</v>
      </c>
      <c r="G59" s="24">
        <v>83700</v>
      </c>
      <c r="H59" s="119">
        <v>56000</v>
      </c>
      <c r="I59" s="24">
        <v>97800</v>
      </c>
    </row>
    <row r="60" spans="4:9">
      <c r="D60" s="119">
        <v>40200</v>
      </c>
      <c r="E60" s="24">
        <v>67500</v>
      </c>
      <c r="F60" s="119">
        <v>44700</v>
      </c>
      <c r="G60" s="24">
        <v>85800</v>
      </c>
      <c r="H60" s="119">
        <v>44500</v>
      </c>
      <c r="I60" s="24">
        <v>80600</v>
      </c>
    </row>
    <row r="61" spans="4:9">
      <c r="D61" s="119">
        <v>46100</v>
      </c>
      <c r="E61" s="24">
        <v>104000</v>
      </c>
      <c r="F61" s="119">
        <v>49100</v>
      </c>
      <c r="G61" s="24">
        <v>92800</v>
      </c>
      <c r="H61" s="119">
        <v>42600</v>
      </c>
      <c r="I61" s="24">
        <v>76600</v>
      </c>
    </row>
    <row r="62" spans="4:9">
      <c r="D62" s="119">
        <v>48400</v>
      </c>
      <c r="E62" s="24">
        <v>86000</v>
      </c>
      <c r="F62" s="119">
        <v>42400</v>
      </c>
      <c r="G62" s="24">
        <v>72600</v>
      </c>
      <c r="H62" s="119">
        <v>40300</v>
      </c>
      <c r="I62" s="24">
        <v>72100</v>
      </c>
    </row>
    <row r="63" spans="4:9">
      <c r="D63" s="119">
        <v>37700</v>
      </c>
      <c r="E63" s="24">
        <v>59200</v>
      </c>
      <c r="F63" s="119">
        <v>58000</v>
      </c>
      <c r="G63" s="24">
        <v>134000</v>
      </c>
      <c r="H63" s="119">
        <v>41400</v>
      </c>
      <c r="I63" s="24">
        <v>88300</v>
      </c>
    </row>
    <row r="64" spans="4:9">
      <c r="D64" s="119">
        <v>45400</v>
      </c>
      <c r="E64" s="24">
        <v>84700</v>
      </c>
      <c r="F64" s="119">
        <v>60300</v>
      </c>
      <c r="G64" s="24">
        <v>110000</v>
      </c>
      <c r="H64" s="119">
        <v>42000</v>
      </c>
      <c r="I64" s="24">
        <v>83500</v>
      </c>
    </row>
    <row r="65" spans="2:9">
      <c r="D65" s="119">
        <v>38700</v>
      </c>
      <c r="E65" s="24">
        <v>63300</v>
      </c>
      <c r="F65" s="119">
        <v>62200</v>
      </c>
      <c r="G65" s="24">
        <v>114000</v>
      </c>
      <c r="H65" s="119">
        <v>43500</v>
      </c>
      <c r="I65" s="24">
        <v>73100</v>
      </c>
    </row>
    <row r="66" spans="2:9">
      <c r="D66" s="119">
        <v>40400</v>
      </c>
      <c r="E66" s="24">
        <v>69100</v>
      </c>
      <c r="F66" s="119">
        <v>59400</v>
      </c>
      <c r="G66" s="24">
        <v>107000</v>
      </c>
      <c r="H66" s="119">
        <v>47500</v>
      </c>
      <c r="I66" s="24">
        <v>103000</v>
      </c>
    </row>
    <row r="67" spans="2:9">
      <c r="F67" s="119">
        <v>50200</v>
      </c>
      <c r="G67" s="24">
        <v>106000</v>
      </c>
      <c r="H67" s="119">
        <v>39800</v>
      </c>
      <c r="I67" s="24">
        <v>72100</v>
      </c>
    </row>
    <row r="68" spans="2:9">
      <c r="F68" s="119">
        <v>52800</v>
      </c>
      <c r="G68" s="24">
        <v>108000</v>
      </c>
      <c r="H68" s="119">
        <v>35300</v>
      </c>
      <c r="I68" s="24">
        <v>43900</v>
      </c>
    </row>
    <row r="69" spans="2:9">
      <c r="F69" s="119">
        <v>46400</v>
      </c>
      <c r="G69" s="24">
        <v>85800</v>
      </c>
      <c r="H69" s="119">
        <v>39100</v>
      </c>
      <c r="I69" s="24">
        <v>64500</v>
      </c>
    </row>
    <row r="70" spans="2:9">
      <c r="F70" s="119">
        <v>61800</v>
      </c>
      <c r="G70" s="24">
        <v>111000</v>
      </c>
    </row>
    <row r="71" spans="2:9">
      <c r="F71" s="119">
        <v>54100</v>
      </c>
      <c r="G71" s="24">
        <v>110000</v>
      </c>
    </row>
    <row r="72" spans="2:9">
      <c r="F72" s="119">
        <v>56200</v>
      </c>
      <c r="G72" s="24">
        <v>109000</v>
      </c>
    </row>
    <row r="73" spans="2:9">
      <c r="F73" s="119">
        <v>48100</v>
      </c>
      <c r="G73" s="24">
        <v>107000</v>
      </c>
    </row>
    <row r="74" spans="2:9">
      <c r="F74" s="119">
        <v>53600</v>
      </c>
      <c r="G74" s="24">
        <v>95900</v>
      </c>
    </row>
    <row r="75" spans="2:9">
      <c r="F75" s="119">
        <v>47300</v>
      </c>
      <c r="G75" s="24">
        <v>96500</v>
      </c>
    </row>
    <row r="76" spans="2:9">
      <c r="F76" s="119">
        <v>54500</v>
      </c>
      <c r="G76" s="24">
        <v>107000</v>
      </c>
    </row>
    <row r="79" spans="2:9">
      <c r="B79" t="s">
        <v>303</v>
      </c>
    </row>
    <row r="102" spans="2:3">
      <c r="C102" t="s">
        <v>309</v>
      </c>
    </row>
    <row r="106" spans="2:3">
      <c r="B106" t="s">
        <v>304</v>
      </c>
    </row>
  </sheetData>
  <mergeCells count="5">
    <mergeCell ref="B8:C8"/>
    <mergeCell ref="D8:E8"/>
    <mergeCell ref="F8:G8"/>
    <mergeCell ref="H8:I8"/>
    <mergeCell ref="J8:K8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Index-Match</vt:lpstr>
      <vt:lpstr>Data for Vlookup &amp; Hlookup</vt:lpstr>
      <vt:lpstr>Vlookup</vt:lpstr>
      <vt:lpstr>Hlookup</vt:lpstr>
      <vt:lpstr>Data - Pivot Table &amp; Grouping</vt:lpstr>
      <vt:lpstr>Pivot Tables</vt:lpstr>
      <vt:lpstr>Katy - Graph Basics</vt:lpstr>
      <vt:lpstr>Katy - Boxplots</vt:lpstr>
      <vt:lpstr>Grouping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Gary Thuc Nguyen</cp:lastModifiedBy>
  <dcterms:created xsi:type="dcterms:W3CDTF">2017-10-21T19:25:52Z</dcterms:created>
  <dcterms:modified xsi:type="dcterms:W3CDTF">2019-08-08T05:03:45Z</dcterms:modified>
</cp:coreProperties>
</file>