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garyxiao/Desktop/"/>
    </mc:Choice>
  </mc:AlternateContent>
  <bookViews>
    <workbookView xWindow="0" yWindow="0" windowWidth="28800" windowHeight="18000" activeTab="1"/>
  </bookViews>
  <sheets>
    <sheet name="Question 1 - 40%" sheetId="1" r:id="rId1"/>
    <sheet name="Question 1 - -20%" sheetId="4" r:id="rId2"/>
    <sheet name="Question 1 - -100%" sheetId="5" r:id="rId3"/>
    <sheet name="Question 1 - 70%" sheetId="6" r:id="rId4"/>
    <sheet name="Question 1 - 100%" sheetId="7" r:id="rId5"/>
  </sheets>
  <definedNames>
    <definedName name="solver_adj" localSheetId="2" hidden="1">'Question 1 - -100%'!#REF!</definedName>
    <definedName name="solver_adj" localSheetId="1" hidden="1">'Question 1 - -20%'!#REF!</definedName>
    <definedName name="solver_adj" localSheetId="4" hidden="1">'Question 1 - 100%'!#REF!</definedName>
    <definedName name="solver_adj" localSheetId="0" hidden="1">'Question 1 - 40%'!$B$49</definedName>
    <definedName name="solver_adj" localSheetId="3" hidden="1">'Question 1 - 70%'!#REF!</definedName>
    <definedName name="solver_cvg" localSheetId="2" hidden="1">0.0001</definedName>
    <definedName name="solver_cvg" localSheetId="1" hidden="1">0.0001</definedName>
    <definedName name="solver_cvg" localSheetId="4" hidden="1">0.0001</definedName>
    <definedName name="solver_cvg" localSheetId="0" hidden="1">0.0001</definedName>
    <definedName name="solver_cvg" localSheetId="3" hidden="1">0.0001</definedName>
    <definedName name="solver_drv" localSheetId="2" hidden="1">1</definedName>
    <definedName name="solver_drv" localSheetId="1" hidden="1">1</definedName>
    <definedName name="solver_drv" localSheetId="4" hidden="1">1</definedName>
    <definedName name="solver_drv" localSheetId="0" hidden="1">1</definedName>
    <definedName name="solver_drv" localSheetId="3" hidden="1">1</definedName>
    <definedName name="solver_eng" localSheetId="2" hidden="1">1</definedName>
    <definedName name="solver_eng" localSheetId="1" hidden="1">1</definedName>
    <definedName name="solver_eng" localSheetId="4" hidden="1">1</definedName>
    <definedName name="solver_eng" localSheetId="0" hidden="1">1</definedName>
    <definedName name="solver_eng" localSheetId="3" hidden="1">1</definedName>
    <definedName name="solver_itr" localSheetId="2" hidden="1">2147483647</definedName>
    <definedName name="solver_itr" localSheetId="1" hidden="1">2147483647</definedName>
    <definedName name="solver_itr" localSheetId="4" hidden="1">2147483647</definedName>
    <definedName name="solver_itr" localSheetId="0" hidden="1">2147483647</definedName>
    <definedName name="solver_itr" localSheetId="3" hidden="1">2147483647</definedName>
    <definedName name="solver_lin" localSheetId="2" hidden="1">2</definedName>
    <definedName name="solver_lin" localSheetId="1" hidden="1">2</definedName>
    <definedName name="solver_lin" localSheetId="4" hidden="1">2</definedName>
    <definedName name="solver_lin" localSheetId="0" hidden="1">2</definedName>
    <definedName name="solver_lin" localSheetId="3" hidden="1">2</definedName>
    <definedName name="solver_mip" localSheetId="2" hidden="1">2147483647</definedName>
    <definedName name="solver_mip" localSheetId="1" hidden="1">2147483647</definedName>
    <definedName name="solver_mip" localSheetId="4" hidden="1">2147483647</definedName>
    <definedName name="solver_mip" localSheetId="0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4" hidden="1">30</definedName>
    <definedName name="solver_mni" localSheetId="0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4" hidden="1">0.075</definedName>
    <definedName name="solver_mrt" localSheetId="0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4" hidden="1">2</definedName>
    <definedName name="solver_msl" localSheetId="0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eg" localSheetId="0" hidden="1">1</definedName>
    <definedName name="solver_neg" localSheetId="3" hidden="1">1</definedName>
    <definedName name="solver_nod" localSheetId="2" hidden="1">2147483647</definedName>
    <definedName name="solver_nod" localSheetId="1" hidden="1">2147483647</definedName>
    <definedName name="solver_nod" localSheetId="4" hidden="1">2147483647</definedName>
    <definedName name="solver_nod" localSheetId="0" hidden="1">2147483647</definedName>
    <definedName name="solver_nod" localSheetId="3" hidden="1">2147483647</definedName>
    <definedName name="solver_num" localSheetId="2" hidden="1">0</definedName>
    <definedName name="solver_num" localSheetId="1" hidden="1">0</definedName>
    <definedName name="solver_num" localSheetId="4" hidden="1">0</definedName>
    <definedName name="solver_num" localSheetId="0" hidden="1">0</definedName>
    <definedName name="solver_num" localSheetId="3" hidden="1">0</definedName>
    <definedName name="solver_opt" localSheetId="2" hidden="1">'Question 1 - -100%'!#REF!</definedName>
    <definedName name="solver_opt" localSheetId="1" hidden="1">'Question 1 - -20%'!#REF!</definedName>
    <definedName name="solver_opt" localSheetId="4" hidden="1">'Question 1 - 100%'!#REF!</definedName>
    <definedName name="solver_opt" localSheetId="0" hidden="1">'Question 1 - 40%'!$C$51</definedName>
    <definedName name="solver_opt" localSheetId="3" hidden="1">'Question 1 - 70%'!#REF!</definedName>
    <definedName name="solver_pre" localSheetId="2" hidden="1">0.000001</definedName>
    <definedName name="solver_pre" localSheetId="1" hidden="1">0.000001</definedName>
    <definedName name="solver_pre" localSheetId="4" hidden="1">0.000001</definedName>
    <definedName name="solver_pre" localSheetId="0" hidden="1">0.000001</definedName>
    <definedName name="solver_pre" localSheetId="3" hidden="1">0.000001</definedName>
    <definedName name="solver_rbv" localSheetId="2" hidden="1">1</definedName>
    <definedName name="solver_rbv" localSheetId="1" hidden="1">1</definedName>
    <definedName name="solver_rbv" localSheetId="4" hidden="1">1</definedName>
    <definedName name="solver_rbv" localSheetId="0" hidden="1">1</definedName>
    <definedName name="solver_rbv" localSheetId="3" hidden="1">1</definedName>
    <definedName name="solver_rlx" localSheetId="2" hidden="1">1</definedName>
    <definedName name="solver_rlx" localSheetId="1" hidden="1">1</definedName>
    <definedName name="solver_rlx" localSheetId="4" hidden="1">1</definedName>
    <definedName name="solver_rlx" localSheetId="0" hidden="1">1</definedName>
    <definedName name="solver_rlx" localSheetId="3" hidden="1">1</definedName>
    <definedName name="solver_rsd" localSheetId="2" hidden="1">0</definedName>
    <definedName name="solver_rsd" localSheetId="1" hidden="1">0</definedName>
    <definedName name="solver_rsd" localSheetId="4" hidden="1">0</definedName>
    <definedName name="solver_rsd" localSheetId="0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4" hidden="1">2</definedName>
    <definedName name="solver_scl" localSheetId="0" hidden="1">2</definedName>
    <definedName name="solver_scl" localSheetId="3" hidden="1">2</definedName>
    <definedName name="solver_sho" localSheetId="2" hidden="1">2</definedName>
    <definedName name="solver_sho" localSheetId="1" hidden="1">2</definedName>
    <definedName name="solver_sho" localSheetId="4" hidden="1">2</definedName>
    <definedName name="solver_sho" localSheetId="0" hidden="1">2</definedName>
    <definedName name="solver_sho" localSheetId="3" hidden="1">2</definedName>
    <definedName name="solver_ssz" localSheetId="2" hidden="1">100</definedName>
    <definedName name="solver_ssz" localSheetId="1" hidden="1">100</definedName>
    <definedName name="solver_ssz" localSheetId="4" hidden="1">100</definedName>
    <definedName name="solver_ssz" localSheetId="0" hidden="1">100</definedName>
    <definedName name="solver_ssz" localSheetId="3" hidden="1">100</definedName>
    <definedName name="solver_tim" localSheetId="2" hidden="1">2147483647</definedName>
    <definedName name="solver_tim" localSheetId="1" hidden="1">2147483647</definedName>
    <definedName name="solver_tim" localSheetId="4" hidden="1">2147483647</definedName>
    <definedName name="solver_tim" localSheetId="0" hidden="1">2147483647</definedName>
    <definedName name="solver_tim" localSheetId="3" hidden="1">2147483647</definedName>
    <definedName name="solver_tol" localSheetId="2" hidden="1">0.01</definedName>
    <definedName name="solver_tol" localSheetId="1" hidden="1">0.01</definedName>
    <definedName name="solver_tol" localSheetId="4" hidden="1">0.01</definedName>
    <definedName name="solver_tol" localSheetId="0" hidden="1">0.01</definedName>
    <definedName name="solver_tol" localSheetId="3" hidden="1">0.01</definedName>
    <definedName name="solver_typ" localSheetId="2" hidden="1">3</definedName>
    <definedName name="solver_typ" localSheetId="1" hidden="1">3</definedName>
    <definedName name="solver_typ" localSheetId="4" hidden="1">3</definedName>
    <definedName name="solver_typ" localSheetId="0" hidden="1">3</definedName>
    <definedName name="solver_typ" localSheetId="3" hidden="1">3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al" localSheetId="0" hidden="1">0</definedName>
    <definedName name="solver_val" localSheetId="3" hidden="1">0</definedName>
    <definedName name="solver_ver" localSheetId="2" hidden="1">2</definedName>
    <definedName name="solver_ver" localSheetId="1" hidden="1">2</definedName>
    <definedName name="solver_ver" localSheetId="4" hidden="1">2</definedName>
    <definedName name="solver_ver" localSheetId="0" hidden="1">2</definedName>
    <definedName name="solver_ver" localSheetId="3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" i="1" l="1"/>
  <c r="P38" i="1" a="1"/>
  <c r="P38" i="1"/>
  <c r="Q38" i="1"/>
  <c r="P39" i="1"/>
  <c r="Q39" i="1"/>
  <c r="B10" i="7"/>
  <c r="D10" i="7"/>
  <c r="E10" i="7"/>
  <c r="B11" i="7"/>
  <c r="D11" i="7"/>
  <c r="E11" i="7"/>
  <c r="B12" i="7"/>
  <c r="D12" i="7"/>
  <c r="E12" i="7"/>
  <c r="B13" i="7"/>
  <c r="D13" i="7"/>
  <c r="E13" i="7"/>
  <c r="B14" i="7"/>
  <c r="D14" i="7"/>
  <c r="E14" i="7"/>
  <c r="B15" i="7"/>
  <c r="D15" i="7"/>
  <c r="E15" i="7"/>
  <c r="B16" i="7"/>
  <c r="D16" i="7"/>
  <c r="E16" i="7"/>
  <c r="B17" i="7"/>
  <c r="D17" i="7"/>
  <c r="E17" i="7"/>
  <c r="B18" i="7"/>
  <c r="D18" i="7"/>
  <c r="E18" i="7"/>
  <c r="B19" i="7"/>
  <c r="D19" i="7"/>
  <c r="E19" i="7"/>
  <c r="B20" i="7"/>
  <c r="D20" i="7"/>
  <c r="E20" i="7"/>
  <c r="B21" i="7"/>
  <c r="D21" i="7"/>
  <c r="E21" i="7"/>
  <c r="B22" i="7"/>
  <c r="D22" i="7"/>
  <c r="E22" i="7"/>
  <c r="B23" i="7"/>
  <c r="D23" i="7"/>
  <c r="E23" i="7"/>
  <c r="B24" i="7"/>
  <c r="D24" i="7"/>
  <c r="E24" i="7"/>
  <c r="B25" i="7"/>
  <c r="D25" i="7"/>
  <c r="E25" i="7"/>
  <c r="B26" i="7"/>
  <c r="D26" i="7"/>
  <c r="E26" i="7"/>
  <c r="B27" i="7"/>
  <c r="D27" i="7"/>
  <c r="E27" i="7"/>
  <c r="B28" i="7"/>
  <c r="D28" i="7"/>
  <c r="E28" i="7"/>
  <c r="B29" i="7"/>
  <c r="D29" i="7"/>
  <c r="E29" i="7"/>
  <c r="B30" i="7"/>
  <c r="D30" i="7"/>
  <c r="E30" i="7"/>
  <c r="B31" i="7"/>
  <c r="D31" i="7"/>
  <c r="E31" i="7"/>
  <c r="B32" i="7"/>
  <c r="D32" i="7"/>
  <c r="E32" i="7"/>
  <c r="B33" i="7"/>
  <c r="D33" i="7"/>
  <c r="E33" i="7"/>
  <c r="B34" i="7"/>
  <c r="D34" i="7"/>
  <c r="E34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B10" i="6"/>
  <c r="D10" i="6"/>
  <c r="E10" i="6"/>
  <c r="B11" i="6"/>
  <c r="D11" i="6"/>
  <c r="E11" i="6"/>
  <c r="B12" i="6"/>
  <c r="D12" i="6"/>
  <c r="E12" i="6"/>
  <c r="B13" i="6"/>
  <c r="D13" i="6"/>
  <c r="E13" i="6"/>
  <c r="B14" i="6"/>
  <c r="D14" i="6"/>
  <c r="E14" i="6"/>
  <c r="B15" i="6"/>
  <c r="D15" i="6"/>
  <c r="E15" i="6"/>
  <c r="B16" i="6"/>
  <c r="D16" i="6"/>
  <c r="E16" i="6"/>
  <c r="B17" i="6"/>
  <c r="D17" i="6"/>
  <c r="E17" i="6"/>
  <c r="B18" i="6"/>
  <c r="D18" i="6"/>
  <c r="E18" i="6"/>
  <c r="B19" i="6"/>
  <c r="D19" i="6"/>
  <c r="E19" i="6"/>
  <c r="B20" i="6"/>
  <c r="D20" i="6"/>
  <c r="E20" i="6"/>
  <c r="B21" i="6"/>
  <c r="D21" i="6"/>
  <c r="E21" i="6"/>
  <c r="B22" i="6"/>
  <c r="D22" i="6"/>
  <c r="E22" i="6"/>
  <c r="B23" i="6"/>
  <c r="D23" i="6"/>
  <c r="E23" i="6"/>
  <c r="B24" i="6"/>
  <c r="D24" i="6"/>
  <c r="E24" i="6"/>
  <c r="B25" i="6"/>
  <c r="D25" i="6"/>
  <c r="E25" i="6"/>
  <c r="B26" i="6"/>
  <c r="D26" i="6"/>
  <c r="E26" i="6"/>
  <c r="B27" i="6"/>
  <c r="D27" i="6"/>
  <c r="E27" i="6"/>
  <c r="B28" i="6"/>
  <c r="D28" i="6"/>
  <c r="E28" i="6"/>
  <c r="B29" i="6"/>
  <c r="D29" i="6"/>
  <c r="E29" i="6"/>
  <c r="B30" i="6"/>
  <c r="D30" i="6"/>
  <c r="E30" i="6"/>
  <c r="B31" i="6"/>
  <c r="D31" i="6"/>
  <c r="E31" i="6"/>
  <c r="B32" i="6"/>
  <c r="D32" i="6"/>
  <c r="E32" i="6"/>
  <c r="B33" i="6"/>
  <c r="D33" i="6"/>
  <c r="E33" i="6"/>
  <c r="B34" i="6"/>
  <c r="D34" i="6"/>
  <c r="E34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B10" i="5"/>
  <c r="D10" i="5"/>
  <c r="E10" i="5"/>
  <c r="B11" i="5"/>
  <c r="D11" i="5"/>
  <c r="E11" i="5"/>
  <c r="B12" i="5"/>
  <c r="D12" i="5"/>
  <c r="E12" i="5"/>
  <c r="B13" i="5"/>
  <c r="D13" i="5"/>
  <c r="E13" i="5"/>
  <c r="B14" i="5"/>
  <c r="D14" i="5"/>
  <c r="E14" i="5"/>
  <c r="B15" i="5"/>
  <c r="D15" i="5"/>
  <c r="E15" i="5"/>
  <c r="B16" i="5"/>
  <c r="D16" i="5"/>
  <c r="E16" i="5"/>
  <c r="B17" i="5"/>
  <c r="D17" i="5"/>
  <c r="E17" i="5"/>
  <c r="B18" i="5"/>
  <c r="D18" i="5"/>
  <c r="E18" i="5"/>
  <c r="B19" i="5"/>
  <c r="D19" i="5"/>
  <c r="E19" i="5"/>
  <c r="B20" i="5"/>
  <c r="D20" i="5"/>
  <c r="E20" i="5"/>
  <c r="B21" i="5"/>
  <c r="D21" i="5"/>
  <c r="E21" i="5"/>
  <c r="B22" i="5"/>
  <c r="D22" i="5"/>
  <c r="E22" i="5"/>
  <c r="B23" i="5"/>
  <c r="D23" i="5"/>
  <c r="E23" i="5"/>
  <c r="B24" i="5"/>
  <c r="D24" i="5"/>
  <c r="E24" i="5"/>
  <c r="B25" i="5"/>
  <c r="D25" i="5"/>
  <c r="E25" i="5"/>
  <c r="B26" i="5"/>
  <c r="D26" i="5"/>
  <c r="E26" i="5"/>
  <c r="B27" i="5"/>
  <c r="D27" i="5"/>
  <c r="E27" i="5"/>
  <c r="B28" i="5"/>
  <c r="D28" i="5"/>
  <c r="E28" i="5"/>
  <c r="B29" i="5"/>
  <c r="D29" i="5"/>
  <c r="E29" i="5"/>
  <c r="B30" i="5"/>
  <c r="D30" i="5"/>
  <c r="E30" i="5"/>
  <c r="B31" i="5"/>
  <c r="D31" i="5"/>
  <c r="E31" i="5"/>
  <c r="B32" i="5"/>
  <c r="D32" i="5"/>
  <c r="E32" i="5"/>
  <c r="B33" i="5"/>
  <c r="D33" i="5"/>
  <c r="E33" i="5"/>
  <c r="B34" i="5"/>
  <c r="D34" i="5"/>
  <c r="E34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B10" i="4"/>
  <c r="D10" i="4"/>
  <c r="E10" i="4"/>
  <c r="B11" i="4"/>
  <c r="D11" i="4"/>
  <c r="E11" i="4"/>
  <c r="B12" i="4"/>
  <c r="D12" i="4"/>
  <c r="E12" i="4"/>
  <c r="B13" i="4"/>
  <c r="D13" i="4"/>
  <c r="E13" i="4"/>
  <c r="B14" i="4"/>
  <c r="D14" i="4"/>
  <c r="E14" i="4"/>
  <c r="B15" i="4"/>
  <c r="D15" i="4"/>
  <c r="E15" i="4"/>
  <c r="B16" i="4"/>
  <c r="D16" i="4"/>
  <c r="E16" i="4"/>
  <c r="B17" i="4"/>
  <c r="D17" i="4"/>
  <c r="E17" i="4"/>
  <c r="B18" i="4"/>
  <c r="D18" i="4"/>
  <c r="E18" i="4"/>
  <c r="B19" i="4"/>
  <c r="D19" i="4"/>
  <c r="E19" i="4"/>
  <c r="B20" i="4"/>
  <c r="D20" i="4"/>
  <c r="E20" i="4"/>
  <c r="B21" i="4"/>
  <c r="D21" i="4"/>
  <c r="E21" i="4"/>
  <c r="B22" i="4"/>
  <c r="D22" i="4"/>
  <c r="E22" i="4"/>
  <c r="B23" i="4"/>
  <c r="D23" i="4"/>
  <c r="E23" i="4"/>
  <c r="B24" i="4"/>
  <c r="D24" i="4"/>
  <c r="E24" i="4"/>
  <c r="B25" i="4"/>
  <c r="D25" i="4"/>
  <c r="E25" i="4"/>
  <c r="B26" i="4"/>
  <c r="D26" i="4"/>
  <c r="E26" i="4"/>
  <c r="B27" i="4"/>
  <c r="D27" i="4"/>
  <c r="E27" i="4"/>
  <c r="B28" i="4"/>
  <c r="D28" i="4"/>
  <c r="E28" i="4"/>
  <c r="B29" i="4"/>
  <c r="D29" i="4"/>
  <c r="E29" i="4"/>
  <c r="B30" i="4"/>
  <c r="D30" i="4"/>
  <c r="E30" i="4"/>
  <c r="B31" i="4"/>
  <c r="D31" i="4"/>
  <c r="E31" i="4"/>
  <c r="B32" i="4"/>
  <c r="D32" i="4"/>
  <c r="E32" i="4"/>
  <c r="B33" i="4"/>
  <c r="D33" i="4"/>
  <c r="E33" i="4"/>
  <c r="B34" i="4"/>
  <c r="D34" i="4"/>
  <c r="E34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M39" i="1"/>
  <c r="L38" i="1"/>
  <c r="M38" i="1"/>
  <c r="L39" i="1"/>
  <c r="B40" i="1"/>
  <c r="B50" i="1"/>
  <c r="B51" i="1"/>
  <c r="B42" i="1"/>
  <c r="B10" i="1"/>
  <c r="D10" i="1"/>
  <c r="E10" i="1"/>
  <c r="B11" i="1"/>
  <c r="D11" i="1"/>
  <c r="E11" i="1"/>
  <c r="B12" i="1"/>
  <c r="D12" i="1"/>
  <c r="E12" i="1"/>
  <c r="B13" i="1"/>
  <c r="D13" i="1"/>
  <c r="E13" i="1"/>
  <c r="B14" i="1"/>
  <c r="D14" i="1"/>
  <c r="E14" i="1"/>
  <c r="B15" i="1"/>
  <c r="D15" i="1"/>
  <c r="E15" i="1"/>
  <c r="B16" i="1"/>
  <c r="D16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B21" i="1"/>
  <c r="D21" i="1"/>
  <c r="E21" i="1"/>
  <c r="B22" i="1"/>
  <c r="D22" i="1"/>
  <c r="E22" i="1"/>
  <c r="B23" i="1"/>
  <c r="D23" i="1"/>
  <c r="E23" i="1"/>
  <c r="B24" i="1"/>
  <c r="D24" i="1"/>
  <c r="E24" i="1"/>
  <c r="B25" i="1"/>
  <c r="D25" i="1"/>
  <c r="E25" i="1"/>
  <c r="B26" i="1"/>
  <c r="D26" i="1"/>
  <c r="E26" i="1"/>
  <c r="B27" i="1"/>
  <c r="D27" i="1"/>
  <c r="E27" i="1"/>
  <c r="B28" i="1"/>
  <c r="D28" i="1"/>
  <c r="E28" i="1"/>
  <c r="B29" i="1"/>
  <c r="D29" i="1"/>
  <c r="E29" i="1"/>
  <c r="B30" i="1"/>
  <c r="D30" i="1"/>
  <c r="E30" i="1"/>
  <c r="B31" i="1"/>
  <c r="D31" i="1"/>
  <c r="E31" i="1"/>
  <c r="B32" i="1"/>
  <c r="D32" i="1"/>
  <c r="E32" i="1"/>
  <c r="B33" i="1"/>
  <c r="D33" i="1"/>
  <c r="E33" i="1"/>
  <c r="B34" i="1"/>
  <c r="D34" i="1"/>
  <c r="E34" i="1"/>
  <c r="B57" i="1"/>
  <c r="B52" i="1"/>
  <c r="B53" i="1"/>
  <c r="F39" i="1"/>
  <c r="F38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0" i="1"/>
  <c r="B39" i="1" a="1"/>
  <c r="B39" i="1"/>
  <c r="B38" i="1" a="1"/>
  <c r="B38" i="1"/>
  <c r="B43" i="1"/>
  <c r="B41" i="1"/>
  <c r="B44" i="1"/>
  <c r="B45" i="1"/>
  <c r="B46" i="1"/>
  <c r="B58" i="1"/>
  <c r="C51" i="1"/>
  <c r="C52" i="1"/>
</calcChain>
</file>

<file path=xl/sharedStrings.xml><?xml version="1.0" encoding="utf-8"?>
<sst xmlns="http://schemas.openxmlformats.org/spreadsheetml/2006/main" count="77" uniqueCount="28">
  <si>
    <t>Proportion
in Risky Asset 1</t>
  </si>
  <si>
    <t>Proportion
in Risky Asset 2</t>
  </si>
  <si>
    <t>Mean Return Asset 1</t>
  </si>
  <si>
    <t>Mean Return Asset 2</t>
  </si>
  <si>
    <t>Standard Deviation Asset 1</t>
  </si>
  <si>
    <t>Standard Deviation Asset 2</t>
  </si>
  <si>
    <t>Correlation</t>
  </si>
  <si>
    <t>Risk-free Rate</t>
  </si>
  <si>
    <t>Expected Return</t>
  </si>
  <si>
    <t>Standard Deviation</t>
  </si>
  <si>
    <t>Variance</t>
  </si>
  <si>
    <t>Capital Allocation Line</t>
  </si>
  <si>
    <t>A</t>
  </si>
  <si>
    <t>B</t>
  </si>
  <si>
    <t>C</t>
  </si>
  <si>
    <t>D</t>
  </si>
  <si>
    <t>V</t>
  </si>
  <si>
    <t>E[R]</t>
  </si>
  <si>
    <t>V^-1</t>
  </si>
  <si>
    <t>Calculations</t>
  </si>
  <si>
    <t>E(Rp*)</t>
  </si>
  <si>
    <t>Var(Rp*)</t>
  </si>
  <si>
    <t>StDev(Rp*)</t>
  </si>
  <si>
    <t>Proportion in Asset 1</t>
  </si>
  <si>
    <t>Proportion in Asset 2</t>
  </si>
  <si>
    <t>Optimal Risky Portfolio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</si>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</sst>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000"/>
    <numFmt numFmtId="166" formatCode="#,##0.0000"/>
    <numFmt numFmtId="167" formatCode="0.0000000000000000%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4" fontId="1" fillId="0" borderId="0" xfId="2" applyNumberFormat="1" applyFont="1" applyAlignment="1">
      <alignment horizontal="right"/>
    </xf>
    <xf numFmtId="164" fontId="1" fillId="0" borderId="0" xfId="2" applyNumberFormat="1" applyFont="1" applyBorder="1" applyAlignment="1">
      <alignment horizontal="right"/>
    </xf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9" fontId="0" fillId="0" borderId="0" xfId="3" applyFont="1"/>
    <xf numFmtId="0" fontId="3" fillId="0" borderId="0" xfId="0" applyFont="1"/>
    <xf numFmtId="165" fontId="0" fillId="0" borderId="0" xfId="0" applyNumberFormat="1"/>
    <xf numFmtId="10" fontId="0" fillId="0" borderId="0" xfId="3" applyNumberFormat="1" applyFont="1"/>
    <xf numFmtId="10" fontId="4" fillId="0" borderId="0" xfId="0" applyNumberFormat="1" applyFont="1"/>
    <xf numFmtId="166" fontId="0" fillId="0" borderId="0" xfId="0" applyNumberFormat="1"/>
    <xf numFmtId="166" fontId="0" fillId="0" borderId="0" xfId="3" applyNumberFormat="1" applyFont="1"/>
    <xf numFmtId="167" fontId="0" fillId="0" borderId="0" xfId="0" applyNumberFormat="1"/>
    <xf numFmtId="166" fontId="4" fillId="0" borderId="0" xfId="3" applyNumberFormat="1" applyFont="1"/>
    <xf numFmtId="168" fontId="0" fillId="0" borderId="0" xfId="0" applyNumberFormat="1"/>
  </cellXfs>
  <cellStyles count="2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  <cellStyle name="Percent" xfId="3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</a:t>
            </a:r>
            <a:r>
              <a:rPr lang="en-US" baseline="0"/>
              <a:t> Deviation (40% Correlation)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1 - 40%'!$C$9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1 - 40%'!$E$10:$E$34</c:f>
              <c:numCache>
                <c:formatCode>0.00%</c:formatCode>
                <c:ptCount val="25"/>
                <c:pt idx="0">
                  <c:v>0.469041575982343</c:v>
                </c:pt>
                <c:pt idx="1">
                  <c:v>0.152069063257455</c:v>
                </c:pt>
                <c:pt idx="2">
                  <c:v>0.0934879671401619</c:v>
                </c:pt>
                <c:pt idx="3">
                  <c:v>0.0858195781858662</c:v>
                </c:pt>
                <c:pt idx="4">
                  <c:v>0.0784856674813943</c:v>
                </c:pt>
                <c:pt idx="5">
                  <c:v>0.0715891053163818</c:v>
                </c:pt>
                <c:pt idx="6">
                  <c:v>0.0652686754883229</c:v>
                </c:pt>
                <c:pt idx="7">
                  <c:v>0.0597076209541127</c:v>
                </c:pt>
                <c:pt idx="8">
                  <c:v>0.0551361950083608</c:v>
                </c:pt>
                <c:pt idx="9">
                  <c:v>0.0518169856321264</c:v>
                </c:pt>
                <c:pt idx="10">
                  <c:v>0.05</c:v>
                </c:pt>
                <c:pt idx="11">
                  <c:v>0.0498497743224581</c:v>
                </c:pt>
                <c:pt idx="12">
                  <c:v>0.0513809303146605</c:v>
                </c:pt>
                <c:pt idx="13">
                  <c:v>0.0544518135602479</c:v>
                </c:pt>
                <c:pt idx="14">
                  <c:v>0.058821764679411</c:v>
                </c:pt>
                <c:pt idx="15">
                  <c:v>0.0642261628933256</c:v>
                </c:pt>
                <c:pt idx="16">
                  <c:v>0.070427267446636</c:v>
                </c:pt>
                <c:pt idx="17">
                  <c:v>0.0772334124585985</c:v>
                </c:pt>
                <c:pt idx="18">
                  <c:v>0.0844985206971104</c:v>
                </c:pt>
                <c:pt idx="19">
                  <c:v>0.0921140597303148</c:v>
                </c:pt>
                <c:pt idx="20">
                  <c:v>0.1</c:v>
                </c:pt>
                <c:pt idx="21">
                  <c:v>0.108097178501569</c:v>
                </c:pt>
                <c:pt idx="22">
                  <c:v>0.116361505662311</c:v>
                </c:pt>
                <c:pt idx="23">
                  <c:v>0.230488611432322</c:v>
                </c:pt>
                <c:pt idx="24">
                  <c:v>0.68784082460988</c:v>
                </c:pt>
              </c:numCache>
            </c:numRef>
          </c:xVal>
          <c:yVal>
            <c:numRef>
              <c:f>'Question 1 - 40%'!$C$10:$C$34</c:f>
              <c:numCache>
                <c:formatCode>0.00%</c:formatCode>
                <c:ptCount val="25"/>
                <c:pt idx="0">
                  <c:v>-0.027</c:v>
                </c:pt>
                <c:pt idx="1">
                  <c:v>-0.0025</c:v>
                </c:pt>
                <c:pt idx="2">
                  <c:v>0.0024</c:v>
                </c:pt>
                <c:pt idx="3">
                  <c:v>0.0031</c:v>
                </c:pt>
                <c:pt idx="4">
                  <c:v>0.0038</c:v>
                </c:pt>
                <c:pt idx="5">
                  <c:v>0.0045</c:v>
                </c:pt>
                <c:pt idx="6">
                  <c:v>0.0052</c:v>
                </c:pt>
                <c:pt idx="7">
                  <c:v>0.0059</c:v>
                </c:pt>
                <c:pt idx="8">
                  <c:v>0.0066</c:v>
                </c:pt>
                <c:pt idx="9">
                  <c:v>0.00730000000000001</c:v>
                </c:pt>
                <c:pt idx="10">
                  <c:v>0.00800000000000001</c:v>
                </c:pt>
                <c:pt idx="11">
                  <c:v>0.0087</c:v>
                </c:pt>
                <c:pt idx="12">
                  <c:v>0.0094</c:v>
                </c:pt>
                <c:pt idx="13">
                  <c:v>0.0101</c:v>
                </c:pt>
                <c:pt idx="14">
                  <c:v>0.0108</c:v>
                </c:pt>
                <c:pt idx="15">
                  <c:v>0.0115</c:v>
                </c:pt>
                <c:pt idx="16">
                  <c:v>0.0122</c:v>
                </c:pt>
                <c:pt idx="17">
                  <c:v>0.0129</c:v>
                </c:pt>
                <c:pt idx="18">
                  <c:v>0.0136</c:v>
                </c:pt>
                <c:pt idx="19">
                  <c:v>0.0143</c:v>
                </c:pt>
                <c:pt idx="20">
                  <c:v>0.015</c:v>
                </c:pt>
                <c:pt idx="21">
                  <c:v>0.0157</c:v>
                </c:pt>
                <c:pt idx="22">
                  <c:v>0.0164</c:v>
                </c:pt>
                <c:pt idx="23">
                  <c:v>0.0255</c:v>
                </c:pt>
                <c:pt idx="24">
                  <c:v>0.0605</c:v>
                </c:pt>
              </c:numCache>
            </c:numRef>
          </c:yVal>
          <c:smooth val="1"/>
        </c:ser>
        <c:ser>
          <c:idx val="1"/>
          <c:order val="1"/>
          <c:tx>
            <c:v>Optimal Rsky Portfolio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sq">
                <a:noFill/>
              </a:ln>
              <a:effectLst/>
            </c:spPr>
          </c:marker>
          <c:xVal>
            <c:numRef>
              <c:f>'Question 1 - 40%'!$B$53</c:f>
              <c:numCache>
                <c:formatCode>0.00%</c:formatCode>
                <c:ptCount val="1"/>
                <c:pt idx="0">
                  <c:v>0.0654180416511331</c:v>
                </c:pt>
              </c:numCache>
            </c:numRef>
          </c:xVal>
          <c:yVal>
            <c:numRef>
              <c:f>'Question 1 - 40%'!$B$51</c:f>
              <c:numCache>
                <c:formatCode>0.00%</c:formatCode>
                <c:ptCount val="1"/>
                <c:pt idx="0">
                  <c:v>0.011641</c:v>
                </c:pt>
              </c:numCache>
            </c:numRef>
          </c:yVal>
          <c:smooth val="1"/>
        </c:ser>
        <c:ser>
          <c:idx val="2"/>
          <c:order val="2"/>
          <c:tx>
            <c:v>Capital Allocation 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'Question 1 - 40%'!$A$57:$A$58</c:f>
              <c:numCache>
                <c:formatCode>0.00%</c:formatCode>
                <c:ptCount val="2"/>
                <c:pt idx="0">
                  <c:v>0.0</c:v>
                </c:pt>
                <c:pt idx="1">
                  <c:v>0.68784082460988</c:v>
                </c:pt>
              </c:numCache>
            </c:numRef>
          </c:xVal>
          <c:yVal>
            <c:numRef>
              <c:f>'Question 1 - 40%'!$B$57:$B$58</c:f>
              <c:numCache>
                <c:formatCode>0.00%</c:formatCode>
                <c:ptCount val="2"/>
                <c:pt idx="0">
                  <c:v>0.004</c:v>
                </c:pt>
                <c:pt idx="1">
                  <c:v>0.0843416254858854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243968"/>
        <c:axId val="1494460048"/>
      </c:scatterChart>
      <c:valAx>
        <c:axId val="149824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60048"/>
        <c:crosses val="autoZero"/>
        <c:crossBetween val="midCat"/>
      </c:valAx>
      <c:valAx>
        <c:axId val="14944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4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</a:t>
            </a:r>
            <a:r>
              <a:rPr lang="en-US" baseline="0"/>
              <a:t> Deviation (-20% Correlation)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1 - -20%'!$C$9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1 - -20%'!$E$10:$E$34</c:f>
              <c:numCache>
                <c:formatCode>0%</c:formatCode>
                <c:ptCount val="25"/>
                <c:pt idx="0">
                  <c:v>0.632455532033676</c:v>
                </c:pt>
                <c:pt idx="1">
                  <c:v>0.213600093632938</c:v>
                </c:pt>
                <c:pt idx="2">
                  <c:v>0.131833227981416</c:v>
                </c:pt>
                <c:pt idx="3">
                  <c:v>0.120436705368422</c:v>
                </c:pt>
                <c:pt idx="4">
                  <c:v>0.109178752511649</c:v>
                </c:pt>
                <c:pt idx="5">
                  <c:v>0.0981070843517429</c:v>
                </c:pt>
                <c:pt idx="6">
                  <c:v>0.0872926113711808</c:v>
                </c:pt>
                <c:pt idx="7">
                  <c:v>0.0768439978137525</c:v>
                </c:pt>
                <c:pt idx="8">
                  <c:v>0.0669328021227259</c:v>
                </c:pt>
                <c:pt idx="9">
                  <c:v>0.0578359749636849</c:v>
                </c:pt>
                <c:pt idx="10">
                  <c:v>0.0499999999999999</c:v>
                </c:pt>
                <c:pt idx="11">
                  <c:v>0.0441021541423998</c:v>
                </c:pt>
                <c:pt idx="12">
                  <c:v>0.0409878030638384</c:v>
                </c:pt>
                <c:pt idx="13">
                  <c:v>0.0412916456441251</c:v>
                </c:pt>
                <c:pt idx="14">
                  <c:v>0.0449444101084885</c:v>
                </c:pt>
                <c:pt idx="15">
                  <c:v>0.051234753829798</c:v>
                </c:pt>
                <c:pt idx="16">
                  <c:v>0.0593295878967653</c:v>
                </c:pt>
                <c:pt idx="17">
                  <c:v>0.0685930025585701</c:v>
                </c:pt>
                <c:pt idx="18">
                  <c:v>0.0786129760281342</c:v>
                </c:pt>
                <c:pt idx="19">
                  <c:v>0.0891347294829574</c:v>
                </c:pt>
                <c:pt idx="20">
                  <c:v>0.1</c:v>
                </c:pt>
                <c:pt idx="21">
                  <c:v>0.111108055513541</c:v>
                </c:pt>
                <c:pt idx="22">
                  <c:v>0.122392810246354</c:v>
                </c:pt>
                <c:pt idx="23">
                  <c:v>0.275</c:v>
                </c:pt>
                <c:pt idx="24">
                  <c:v>0.875</c:v>
                </c:pt>
              </c:numCache>
            </c:numRef>
          </c:xVal>
          <c:yVal>
            <c:numRef>
              <c:f>'Question 1 - -20%'!$C$10:$C$34</c:f>
              <c:numCache>
                <c:formatCode>0.00%</c:formatCode>
                <c:ptCount val="25"/>
                <c:pt idx="0">
                  <c:v>-0.027</c:v>
                </c:pt>
                <c:pt idx="1">
                  <c:v>-0.0025</c:v>
                </c:pt>
                <c:pt idx="2">
                  <c:v>0.0024</c:v>
                </c:pt>
                <c:pt idx="3">
                  <c:v>0.0031</c:v>
                </c:pt>
                <c:pt idx="4">
                  <c:v>0.0038</c:v>
                </c:pt>
                <c:pt idx="5">
                  <c:v>0.0045</c:v>
                </c:pt>
                <c:pt idx="6">
                  <c:v>0.0052</c:v>
                </c:pt>
                <c:pt idx="7">
                  <c:v>0.0059</c:v>
                </c:pt>
                <c:pt idx="8">
                  <c:v>0.0066</c:v>
                </c:pt>
                <c:pt idx="9">
                  <c:v>0.00730000000000001</c:v>
                </c:pt>
                <c:pt idx="10">
                  <c:v>0.00800000000000001</c:v>
                </c:pt>
                <c:pt idx="11">
                  <c:v>0.0087</c:v>
                </c:pt>
                <c:pt idx="12">
                  <c:v>0.0094</c:v>
                </c:pt>
                <c:pt idx="13">
                  <c:v>0.0101</c:v>
                </c:pt>
                <c:pt idx="14">
                  <c:v>0.0108</c:v>
                </c:pt>
                <c:pt idx="15">
                  <c:v>0.0115</c:v>
                </c:pt>
                <c:pt idx="16">
                  <c:v>0.0122</c:v>
                </c:pt>
                <c:pt idx="17">
                  <c:v>0.0129</c:v>
                </c:pt>
                <c:pt idx="18">
                  <c:v>0.0136</c:v>
                </c:pt>
                <c:pt idx="19">
                  <c:v>0.0143</c:v>
                </c:pt>
                <c:pt idx="20">
                  <c:v>0.015</c:v>
                </c:pt>
                <c:pt idx="21">
                  <c:v>0.0157</c:v>
                </c:pt>
                <c:pt idx="22">
                  <c:v>0.0164</c:v>
                </c:pt>
                <c:pt idx="23">
                  <c:v>0.0255</c:v>
                </c:pt>
                <c:pt idx="24">
                  <c:v>0.0605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090992"/>
        <c:axId val="1543061408"/>
      </c:scatterChart>
      <c:valAx>
        <c:axId val="154309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61408"/>
        <c:crosses val="autoZero"/>
        <c:crossBetween val="midCat"/>
      </c:valAx>
      <c:valAx>
        <c:axId val="15430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9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</a:t>
            </a:r>
            <a:r>
              <a:rPr lang="en-US" baseline="0"/>
              <a:t> Deviation (-100% Correlation)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1 - -100%'!$C$9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1 - -100%'!$E$10:$E$34</c:f>
              <c:numCache>
                <c:formatCode>0%</c:formatCode>
                <c:ptCount val="25"/>
                <c:pt idx="0">
                  <c:v>0.8</c:v>
                </c:pt>
                <c:pt idx="1">
                  <c:v>0.275</c:v>
                </c:pt>
                <c:pt idx="2">
                  <c:v>0.17</c:v>
                </c:pt>
                <c:pt idx="3">
                  <c:v>0.155</c:v>
                </c:pt>
                <c:pt idx="4">
                  <c:v>0.14</c:v>
                </c:pt>
                <c:pt idx="5">
                  <c:v>0.125</c:v>
                </c:pt>
                <c:pt idx="6">
                  <c:v>0.11</c:v>
                </c:pt>
                <c:pt idx="7">
                  <c:v>0.095</c:v>
                </c:pt>
                <c:pt idx="8">
                  <c:v>0.0799999999999998</c:v>
                </c:pt>
                <c:pt idx="9">
                  <c:v>0.0649999999999999</c:v>
                </c:pt>
                <c:pt idx="10">
                  <c:v>0.0499999999999998</c:v>
                </c:pt>
                <c:pt idx="11">
                  <c:v>0.0349999999999999</c:v>
                </c:pt>
                <c:pt idx="12">
                  <c:v>0.02</c:v>
                </c:pt>
                <c:pt idx="13">
                  <c:v>0.00499999999999994</c:v>
                </c:pt>
                <c:pt idx="14">
                  <c:v>0.01</c:v>
                </c:pt>
                <c:pt idx="15">
                  <c:v>0.025</c:v>
                </c:pt>
                <c:pt idx="16">
                  <c:v>0.04</c:v>
                </c:pt>
                <c:pt idx="17">
                  <c:v>0.055</c:v>
                </c:pt>
                <c:pt idx="18">
                  <c:v>0.07</c:v>
                </c:pt>
                <c:pt idx="19">
                  <c:v>0.085</c:v>
                </c:pt>
                <c:pt idx="20">
                  <c:v>0.1</c:v>
                </c:pt>
                <c:pt idx="21">
                  <c:v>0.115</c:v>
                </c:pt>
                <c:pt idx="22">
                  <c:v>0.13</c:v>
                </c:pt>
                <c:pt idx="23">
                  <c:v>0.325</c:v>
                </c:pt>
                <c:pt idx="24">
                  <c:v>1.075</c:v>
                </c:pt>
              </c:numCache>
            </c:numRef>
          </c:xVal>
          <c:yVal>
            <c:numRef>
              <c:f>'Question 1 - -100%'!$C$10:$C$34</c:f>
              <c:numCache>
                <c:formatCode>0.00%</c:formatCode>
                <c:ptCount val="25"/>
                <c:pt idx="0">
                  <c:v>-0.027</c:v>
                </c:pt>
                <c:pt idx="1">
                  <c:v>-0.0025</c:v>
                </c:pt>
                <c:pt idx="2">
                  <c:v>0.0024</c:v>
                </c:pt>
                <c:pt idx="3">
                  <c:v>0.0031</c:v>
                </c:pt>
                <c:pt idx="4">
                  <c:v>0.0038</c:v>
                </c:pt>
                <c:pt idx="5">
                  <c:v>0.0045</c:v>
                </c:pt>
                <c:pt idx="6">
                  <c:v>0.0052</c:v>
                </c:pt>
                <c:pt idx="7">
                  <c:v>0.0059</c:v>
                </c:pt>
                <c:pt idx="8">
                  <c:v>0.0066</c:v>
                </c:pt>
                <c:pt idx="9">
                  <c:v>0.00730000000000001</c:v>
                </c:pt>
                <c:pt idx="10">
                  <c:v>0.00800000000000001</c:v>
                </c:pt>
                <c:pt idx="11">
                  <c:v>0.0087</c:v>
                </c:pt>
                <c:pt idx="12">
                  <c:v>0.0094</c:v>
                </c:pt>
                <c:pt idx="13">
                  <c:v>0.0101</c:v>
                </c:pt>
                <c:pt idx="14">
                  <c:v>0.0108</c:v>
                </c:pt>
                <c:pt idx="15">
                  <c:v>0.0115</c:v>
                </c:pt>
                <c:pt idx="16">
                  <c:v>0.0122</c:v>
                </c:pt>
                <c:pt idx="17">
                  <c:v>0.0129</c:v>
                </c:pt>
                <c:pt idx="18">
                  <c:v>0.0136</c:v>
                </c:pt>
                <c:pt idx="19">
                  <c:v>0.0143</c:v>
                </c:pt>
                <c:pt idx="20">
                  <c:v>0.015</c:v>
                </c:pt>
                <c:pt idx="21">
                  <c:v>0.0157</c:v>
                </c:pt>
                <c:pt idx="22">
                  <c:v>0.0164</c:v>
                </c:pt>
                <c:pt idx="23">
                  <c:v>0.0255</c:v>
                </c:pt>
                <c:pt idx="24">
                  <c:v>0.0605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230592"/>
        <c:axId val="1543234624"/>
      </c:scatterChart>
      <c:valAx>
        <c:axId val="154323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34624"/>
        <c:crosses val="autoZero"/>
        <c:crossBetween val="midCat"/>
      </c:valAx>
      <c:valAx>
        <c:axId val="15432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</a:t>
            </a:r>
            <a:r>
              <a:rPr lang="en-US" baseline="0"/>
              <a:t> Deviation (70% Correlation)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1 - 70%'!$C$9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1 - 70%'!$E$10:$E$34</c:f>
              <c:numCache>
                <c:formatCode>0%</c:formatCode>
                <c:ptCount val="25"/>
                <c:pt idx="0">
                  <c:v>0.360555127546399</c:v>
                </c:pt>
                <c:pt idx="1">
                  <c:v>0.108972473588517</c:v>
                </c:pt>
                <c:pt idx="2">
                  <c:v>0.0664830805543787</c:v>
                </c:pt>
                <c:pt idx="3">
                  <c:v>0.0616035713250457</c:v>
                </c:pt>
                <c:pt idx="4">
                  <c:v>0.0572712842531054</c:v>
                </c:pt>
                <c:pt idx="5">
                  <c:v>0.0536190264738181</c:v>
                </c:pt>
                <c:pt idx="6">
                  <c:v>0.0507937003968012</c:v>
                </c:pt>
                <c:pt idx="7">
                  <c:v>0.0489387372129686</c:v>
                </c:pt>
                <c:pt idx="8">
                  <c:v>0.0481663783151692</c:v>
                </c:pt>
                <c:pt idx="9">
                  <c:v>0.0485283422342037</c:v>
                </c:pt>
                <c:pt idx="10">
                  <c:v>0.05</c:v>
                </c:pt>
                <c:pt idx="11">
                  <c:v>0.0524880938880429</c:v>
                </c:pt>
                <c:pt idx="12">
                  <c:v>0.0558569601750758</c:v>
                </c:pt>
                <c:pt idx="13">
                  <c:v>0.0599583188556851</c:v>
                </c:pt>
                <c:pt idx="14">
                  <c:v>0.0646529195009784</c:v>
                </c:pt>
                <c:pt idx="15">
                  <c:v>0.0698212002188447</c:v>
                </c:pt>
                <c:pt idx="16">
                  <c:v>0.0753657747256671</c:v>
                </c:pt>
                <c:pt idx="17">
                  <c:v>0.0812096053432105</c:v>
                </c:pt>
                <c:pt idx="18">
                  <c:v>0.0872926113711808</c:v>
                </c:pt>
                <c:pt idx="19">
                  <c:v>0.0935681569766125</c:v>
                </c:pt>
                <c:pt idx="20">
                  <c:v>0.1</c:v>
                </c:pt>
                <c:pt idx="21">
                  <c:v>0.106559842342226</c:v>
                </c:pt>
                <c:pt idx="22">
                  <c:v>0.113225438837745</c:v>
                </c:pt>
                <c:pt idx="23">
                  <c:v>0.204633819296811</c:v>
                </c:pt>
                <c:pt idx="24">
                  <c:v>0.571729831301463</c:v>
                </c:pt>
              </c:numCache>
            </c:numRef>
          </c:xVal>
          <c:yVal>
            <c:numRef>
              <c:f>'Question 1 - 70%'!$C$10:$C$34</c:f>
              <c:numCache>
                <c:formatCode>0.00%</c:formatCode>
                <c:ptCount val="25"/>
                <c:pt idx="0">
                  <c:v>-0.027</c:v>
                </c:pt>
                <c:pt idx="1">
                  <c:v>-0.0025</c:v>
                </c:pt>
                <c:pt idx="2">
                  <c:v>0.0024</c:v>
                </c:pt>
                <c:pt idx="3">
                  <c:v>0.0031</c:v>
                </c:pt>
                <c:pt idx="4">
                  <c:v>0.0038</c:v>
                </c:pt>
                <c:pt idx="5">
                  <c:v>0.0045</c:v>
                </c:pt>
                <c:pt idx="6">
                  <c:v>0.0052</c:v>
                </c:pt>
                <c:pt idx="7">
                  <c:v>0.0059</c:v>
                </c:pt>
                <c:pt idx="8">
                  <c:v>0.0066</c:v>
                </c:pt>
                <c:pt idx="9">
                  <c:v>0.00730000000000001</c:v>
                </c:pt>
                <c:pt idx="10">
                  <c:v>0.00800000000000001</c:v>
                </c:pt>
                <c:pt idx="11">
                  <c:v>0.0087</c:v>
                </c:pt>
                <c:pt idx="12">
                  <c:v>0.0094</c:v>
                </c:pt>
                <c:pt idx="13">
                  <c:v>0.0101</c:v>
                </c:pt>
                <c:pt idx="14">
                  <c:v>0.0108</c:v>
                </c:pt>
                <c:pt idx="15">
                  <c:v>0.0115</c:v>
                </c:pt>
                <c:pt idx="16">
                  <c:v>0.0122</c:v>
                </c:pt>
                <c:pt idx="17">
                  <c:v>0.0129</c:v>
                </c:pt>
                <c:pt idx="18">
                  <c:v>0.0136</c:v>
                </c:pt>
                <c:pt idx="19">
                  <c:v>0.0143</c:v>
                </c:pt>
                <c:pt idx="20">
                  <c:v>0.015</c:v>
                </c:pt>
                <c:pt idx="21">
                  <c:v>0.0157</c:v>
                </c:pt>
                <c:pt idx="22">
                  <c:v>0.0164</c:v>
                </c:pt>
                <c:pt idx="23">
                  <c:v>0.0255</c:v>
                </c:pt>
                <c:pt idx="24">
                  <c:v>0.0605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263680"/>
        <c:axId val="1543267712"/>
      </c:scatterChart>
      <c:valAx>
        <c:axId val="154326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67712"/>
        <c:crosses val="autoZero"/>
        <c:crossBetween val="midCat"/>
      </c:valAx>
      <c:valAx>
        <c:axId val="15432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6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</a:t>
            </a:r>
            <a:r>
              <a:rPr lang="en-US" baseline="0"/>
              <a:t> Deviation (100% Correlation)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1 - 100%'!$C$9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1 - 100%'!$E$10:$E$34</c:f>
              <c:numCache>
                <c:formatCode>0%</c:formatCode>
                <c:ptCount val="25"/>
                <c:pt idx="0">
                  <c:v>0.2</c:v>
                </c:pt>
                <c:pt idx="1">
                  <c:v>0.025</c:v>
                </c:pt>
                <c:pt idx="2">
                  <c:v>0.0100000000000001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0.175</c:v>
                </c:pt>
                <c:pt idx="24">
                  <c:v>0.425</c:v>
                </c:pt>
              </c:numCache>
            </c:numRef>
          </c:xVal>
          <c:yVal>
            <c:numRef>
              <c:f>'Question 1 - 100%'!$C$10:$C$34</c:f>
              <c:numCache>
                <c:formatCode>0.00%</c:formatCode>
                <c:ptCount val="25"/>
                <c:pt idx="0">
                  <c:v>-0.027</c:v>
                </c:pt>
                <c:pt idx="1">
                  <c:v>-0.0025</c:v>
                </c:pt>
                <c:pt idx="2">
                  <c:v>0.0024</c:v>
                </c:pt>
                <c:pt idx="3">
                  <c:v>0.0031</c:v>
                </c:pt>
                <c:pt idx="4">
                  <c:v>0.0038</c:v>
                </c:pt>
                <c:pt idx="5">
                  <c:v>0.0045</c:v>
                </c:pt>
                <c:pt idx="6">
                  <c:v>0.0052</c:v>
                </c:pt>
                <c:pt idx="7">
                  <c:v>0.0059</c:v>
                </c:pt>
                <c:pt idx="8">
                  <c:v>0.0066</c:v>
                </c:pt>
                <c:pt idx="9">
                  <c:v>0.00730000000000001</c:v>
                </c:pt>
                <c:pt idx="10">
                  <c:v>0.00800000000000001</c:v>
                </c:pt>
                <c:pt idx="11">
                  <c:v>0.0087</c:v>
                </c:pt>
                <c:pt idx="12">
                  <c:v>0.0094</c:v>
                </c:pt>
                <c:pt idx="13">
                  <c:v>0.0101</c:v>
                </c:pt>
                <c:pt idx="14">
                  <c:v>0.0108</c:v>
                </c:pt>
                <c:pt idx="15">
                  <c:v>0.0115</c:v>
                </c:pt>
                <c:pt idx="16">
                  <c:v>0.0122</c:v>
                </c:pt>
                <c:pt idx="17">
                  <c:v>0.0129</c:v>
                </c:pt>
                <c:pt idx="18">
                  <c:v>0.0136</c:v>
                </c:pt>
                <c:pt idx="19">
                  <c:v>0.0143</c:v>
                </c:pt>
                <c:pt idx="20">
                  <c:v>0.015</c:v>
                </c:pt>
                <c:pt idx="21">
                  <c:v>0.0157</c:v>
                </c:pt>
                <c:pt idx="22">
                  <c:v>0.0164</c:v>
                </c:pt>
                <c:pt idx="23">
                  <c:v>0.0255</c:v>
                </c:pt>
                <c:pt idx="24">
                  <c:v>0.0605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295680"/>
        <c:axId val="1543299712"/>
      </c:scatterChart>
      <c:valAx>
        <c:axId val="154329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99712"/>
        <c:crosses val="autoZero"/>
        <c:crossBetween val="midCat"/>
      </c:valAx>
      <c:valAx>
        <c:axId val="15432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9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31750</xdr:rowOff>
    </xdr:from>
    <xdr:to>
      <xdr:col>18</xdr:col>
      <xdr:colOff>660400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31750</xdr:rowOff>
    </xdr:from>
    <xdr:to>
      <xdr:col>18</xdr:col>
      <xdr:colOff>660400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31750</xdr:rowOff>
    </xdr:from>
    <xdr:to>
      <xdr:col>18</xdr:col>
      <xdr:colOff>660400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31750</xdr:rowOff>
    </xdr:from>
    <xdr:to>
      <xdr:col>18</xdr:col>
      <xdr:colOff>660400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31750</xdr:rowOff>
    </xdr:from>
    <xdr:to>
      <xdr:col>18</xdr:col>
      <xdr:colOff>660400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44" zoomScale="133" workbookViewId="0">
      <selection activeCell="A58" sqref="A58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6" max="6" width="10.5" customWidth="1"/>
    <col min="12" max="12" width="9.1640625" bestFit="1" customWidth="1"/>
  </cols>
  <sheetData>
    <row r="1" spans="1:5" x14ac:dyDescent="0.2">
      <c r="A1" t="s">
        <v>2</v>
      </c>
      <c r="C1" s="5">
        <v>1.4999999999999999E-2</v>
      </c>
    </row>
    <row r="2" spans="1:5" x14ac:dyDescent="0.2">
      <c r="A2" t="s">
        <v>4</v>
      </c>
      <c r="C2" s="6">
        <v>0.1</v>
      </c>
    </row>
    <row r="3" spans="1:5" x14ac:dyDescent="0.2">
      <c r="A3" t="s">
        <v>3</v>
      </c>
      <c r="C3" s="5">
        <v>8.0000000000000002E-3</v>
      </c>
    </row>
    <row r="4" spans="1:5" x14ac:dyDescent="0.2">
      <c r="A4" t="s">
        <v>5</v>
      </c>
      <c r="C4" s="6">
        <v>0.05</v>
      </c>
    </row>
    <row r="5" spans="1:5" x14ac:dyDescent="0.2">
      <c r="A5" t="s">
        <v>6</v>
      </c>
      <c r="C5" s="6">
        <v>0.4</v>
      </c>
    </row>
    <row r="6" spans="1:5" x14ac:dyDescent="0.2">
      <c r="A6" t="s">
        <v>7</v>
      </c>
      <c r="C6" s="5">
        <v>4.0000000000000001E-3</v>
      </c>
    </row>
    <row r="9" spans="1:5" ht="30" x14ac:dyDescent="0.2">
      <c r="A9" s="1" t="s">
        <v>0</v>
      </c>
      <c r="B9" s="1" t="s">
        <v>1</v>
      </c>
      <c r="C9" t="s">
        <v>8</v>
      </c>
      <c r="D9" t="s">
        <v>10</v>
      </c>
      <c r="E9" t="s">
        <v>9</v>
      </c>
    </row>
    <row r="10" spans="1:5" x14ac:dyDescent="0.2">
      <c r="A10" s="2">
        <v>-5</v>
      </c>
      <c r="B10" s="4">
        <f>1-A10</f>
        <v>6</v>
      </c>
      <c r="C10" s="5">
        <f>A10*$C$1+B10*$C$3</f>
        <v>-2.6999999999999996E-2</v>
      </c>
      <c r="D10" s="17">
        <f>(A10*$C$2)^2+(B10*$C$4)^2+2*A10*B10*$C$5*$C$2*$C$4</f>
        <v>0.22</v>
      </c>
      <c r="E10" s="11">
        <f>SQRT(D10)</f>
        <v>0.46904157598234297</v>
      </c>
    </row>
    <row r="11" spans="1:5" x14ac:dyDescent="0.2">
      <c r="A11" s="2">
        <v>-1.5</v>
      </c>
      <c r="B11" s="4">
        <f t="shared" ref="B11:B34" si="0">1-A11</f>
        <v>2.5</v>
      </c>
      <c r="C11" s="5">
        <f t="shared" ref="C11:C34" si="1">A11*$C$1+B11*$C$3</f>
        <v>-2.4999999999999988E-3</v>
      </c>
      <c r="D11" s="17">
        <f t="shared" ref="D11:D34" si="2">(A11*$C$2)^2+(B11*$C$4)^2+2*A11*B11*$C$5*$C$2*$C$4</f>
        <v>2.3125000000000003E-2</v>
      </c>
      <c r="E11" s="11">
        <f t="shared" ref="E11:E34" si="3">SQRT(D11)</f>
        <v>0.15206906325745551</v>
      </c>
    </row>
    <row r="12" spans="1:5" x14ac:dyDescent="0.2">
      <c r="A12" s="2">
        <v>-0.8</v>
      </c>
      <c r="B12" s="4">
        <f t="shared" si="0"/>
        <v>1.8</v>
      </c>
      <c r="C12" s="5">
        <f t="shared" si="1"/>
        <v>2.4000000000000011E-3</v>
      </c>
      <c r="D12" s="17">
        <f t="shared" si="2"/>
        <v>8.740000000000003E-3</v>
      </c>
      <c r="E12" s="11">
        <f t="shared" si="3"/>
        <v>9.3487967140161957E-2</v>
      </c>
    </row>
    <row r="13" spans="1:5" x14ac:dyDescent="0.2">
      <c r="A13" s="2">
        <v>-0.7</v>
      </c>
      <c r="B13" s="4">
        <f t="shared" si="0"/>
        <v>1.7</v>
      </c>
      <c r="C13" s="5">
        <f t="shared" si="1"/>
        <v>3.1000000000000003E-3</v>
      </c>
      <c r="D13" s="17">
        <f t="shared" si="2"/>
        <v>7.365E-3</v>
      </c>
      <c r="E13" s="11">
        <f t="shared" si="3"/>
        <v>8.5819578185866191E-2</v>
      </c>
    </row>
    <row r="14" spans="1:5" x14ac:dyDescent="0.2">
      <c r="A14" s="2">
        <v>-0.6</v>
      </c>
      <c r="B14" s="4">
        <f t="shared" si="0"/>
        <v>1.6</v>
      </c>
      <c r="C14" s="5">
        <f t="shared" si="1"/>
        <v>3.8000000000000013E-3</v>
      </c>
      <c r="D14" s="17">
        <f t="shared" si="2"/>
        <v>6.1600000000000014E-3</v>
      </c>
      <c r="E14" s="11">
        <f t="shared" si="3"/>
        <v>7.8485667481394336E-2</v>
      </c>
    </row>
    <row r="15" spans="1:5" x14ac:dyDescent="0.2">
      <c r="A15" s="2">
        <v>-0.5</v>
      </c>
      <c r="B15" s="4">
        <f t="shared" si="0"/>
        <v>1.5</v>
      </c>
      <c r="C15" s="5">
        <f t="shared" si="1"/>
        <v>4.5000000000000005E-3</v>
      </c>
      <c r="D15" s="17">
        <f t="shared" si="2"/>
        <v>5.1250000000000011E-3</v>
      </c>
      <c r="E15" s="11">
        <f t="shared" si="3"/>
        <v>7.1589105316381768E-2</v>
      </c>
    </row>
    <row r="16" spans="1:5" x14ac:dyDescent="0.2">
      <c r="A16" s="2">
        <v>-0.4</v>
      </c>
      <c r="B16" s="4">
        <f t="shared" si="0"/>
        <v>1.4</v>
      </c>
      <c r="C16" s="5">
        <f t="shared" si="1"/>
        <v>5.1999999999999998E-3</v>
      </c>
      <c r="D16" s="17">
        <f t="shared" si="2"/>
        <v>4.2599999999999999E-3</v>
      </c>
      <c r="E16" s="11">
        <f t="shared" si="3"/>
        <v>6.526867548832288E-2</v>
      </c>
    </row>
    <row r="17" spans="1:5" x14ac:dyDescent="0.2">
      <c r="A17" s="2">
        <v>-0.3</v>
      </c>
      <c r="B17" s="4">
        <f t="shared" si="0"/>
        <v>1.3</v>
      </c>
      <c r="C17" s="5">
        <f t="shared" si="1"/>
        <v>5.9000000000000016E-3</v>
      </c>
      <c r="D17" s="17">
        <f t="shared" si="2"/>
        <v>3.5649999999999996E-3</v>
      </c>
      <c r="E17" s="11">
        <f t="shared" si="3"/>
        <v>5.9707620954112715E-2</v>
      </c>
    </row>
    <row r="18" spans="1:5" x14ac:dyDescent="0.2">
      <c r="A18" s="2">
        <v>-0.19999999999999901</v>
      </c>
      <c r="B18" s="4">
        <f t="shared" si="0"/>
        <v>1.1999999999999991</v>
      </c>
      <c r="C18" s="5">
        <f t="shared" si="1"/>
        <v>6.6000000000000069E-3</v>
      </c>
      <c r="D18" s="17">
        <f t="shared" si="2"/>
        <v>3.0399999999999958E-3</v>
      </c>
      <c r="E18" s="11">
        <f t="shared" si="3"/>
        <v>5.5136195008360853E-2</v>
      </c>
    </row>
    <row r="19" spans="1:5" x14ac:dyDescent="0.2">
      <c r="A19" s="2">
        <v>-9.9999999999999103E-2</v>
      </c>
      <c r="B19" s="4">
        <f t="shared" si="0"/>
        <v>1.0999999999999992</v>
      </c>
      <c r="C19" s="5">
        <f t="shared" si="1"/>
        <v>7.300000000000007E-3</v>
      </c>
      <c r="D19" s="17">
        <f t="shared" si="2"/>
        <v>2.6849999999999982E-3</v>
      </c>
      <c r="E19" s="11">
        <f t="shared" si="3"/>
        <v>5.1816985632126444E-2</v>
      </c>
    </row>
    <row r="20" spans="1:5" x14ac:dyDescent="0.2">
      <c r="A20" s="2">
        <v>9.9920072216264108E-16</v>
      </c>
      <c r="B20" s="4">
        <f t="shared" si="0"/>
        <v>0.999999999999999</v>
      </c>
      <c r="C20" s="5">
        <f t="shared" si="1"/>
        <v>8.0000000000000071E-3</v>
      </c>
      <c r="D20" s="17">
        <f t="shared" si="2"/>
        <v>2.4999999999999992E-3</v>
      </c>
      <c r="E20" s="11">
        <f t="shared" si="3"/>
        <v>4.9999999999999989E-2</v>
      </c>
    </row>
    <row r="21" spans="1:5" x14ac:dyDescent="0.2">
      <c r="A21" s="2">
        <v>0.100000000000001</v>
      </c>
      <c r="B21" s="4">
        <f t="shared" si="0"/>
        <v>0.89999999999999902</v>
      </c>
      <c r="C21" s="5">
        <f t="shared" si="1"/>
        <v>8.7000000000000063E-3</v>
      </c>
      <c r="D21" s="17">
        <f t="shared" si="2"/>
        <v>2.4850000000000011E-3</v>
      </c>
      <c r="E21" s="11">
        <f t="shared" si="3"/>
        <v>4.9849774322458081E-2</v>
      </c>
    </row>
    <row r="22" spans="1:5" x14ac:dyDescent="0.2">
      <c r="A22" s="2">
        <v>0.2</v>
      </c>
      <c r="B22" s="4">
        <f t="shared" si="0"/>
        <v>0.8</v>
      </c>
      <c r="C22" s="5">
        <f t="shared" si="1"/>
        <v>9.4000000000000004E-3</v>
      </c>
      <c r="D22" s="17">
        <f t="shared" si="2"/>
        <v>2.6400000000000013E-3</v>
      </c>
      <c r="E22" s="11">
        <f t="shared" si="3"/>
        <v>5.1380930314660532E-2</v>
      </c>
    </row>
    <row r="23" spans="1:5" x14ac:dyDescent="0.2">
      <c r="A23" s="2">
        <v>0.3</v>
      </c>
      <c r="B23" s="4">
        <f t="shared" si="0"/>
        <v>0.7</v>
      </c>
      <c r="C23" s="5">
        <f t="shared" si="1"/>
        <v>1.01E-2</v>
      </c>
      <c r="D23" s="17">
        <f t="shared" si="2"/>
        <v>2.9649999999999998E-3</v>
      </c>
      <c r="E23" s="11">
        <f t="shared" si="3"/>
        <v>5.4451813560247926E-2</v>
      </c>
    </row>
    <row r="24" spans="1:5" x14ac:dyDescent="0.2">
      <c r="A24" s="2">
        <v>0.4</v>
      </c>
      <c r="B24" s="4">
        <f t="shared" si="0"/>
        <v>0.6</v>
      </c>
      <c r="C24" s="5">
        <f t="shared" si="1"/>
        <v>1.0800000000000001E-2</v>
      </c>
      <c r="D24" s="17">
        <f t="shared" si="2"/>
        <v>3.4600000000000004E-3</v>
      </c>
      <c r="E24" s="11">
        <f t="shared" si="3"/>
        <v>5.8821764679410971E-2</v>
      </c>
    </row>
    <row r="25" spans="1:5" x14ac:dyDescent="0.2">
      <c r="A25" s="2">
        <v>0.5</v>
      </c>
      <c r="B25" s="4">
        <f t="shared" si="0"/>
        <v>0.5</v>
      </c>
      <c r="C25" s="5">
        <f t="shared" si="1"/>
        <v>1.15E-2</v>
      </c>
      <c r="D25" s="17">
        <f t="shared" si="2"/>
        <v>4.1250000000000011E-3</v>
      </c>
      <c r="E25" s="11">
        <f t="shared" si="3"/>
        <v>6.4226162893325653E-2</v>
      </c>
    </row>
    <row r="26" spans="1:5" x14ac:dyDescent="0.2">
      <c r="A26" s="2">
        <v>0.6</v>
      </c>
      <c r="B26" s="4">
        <f t="shared" si="0"/>
        <v>0.4</v>
      </c>
      <c r="C26" s="5">
        <f t="shared" si="1"/>
        <v>1.2199999999999999E-2</v>
      </c>
      <c r="D26" s="17">
        <f t="shared" si="2"/>
        <v>4.96E-3</v>
      </c>
      <c r="E26" s="11">
        <f t="shared" si="3"/>
        <v>7.0427267446636035E-2</v>
      </c>
    </row>
    <row r="27" spans="1:5" x14ac:dyDescent="0.2">
      <c r="A27" s="2">
        <v>0.7</v>
      </c>
      <c r="B27" s="4">
        <f t="shared" si="0"/>
        <v>0.30000000000000004</v>
      </c>
      <c r="C27" s="5">
        <f t="shared" si="1"/>
        <v>1.2899999999999998E-2</v>
      </c>
      <c r="D27" s="17">
        <f t="shared" si="2"/>
        <v>5.9649999999999998E-3</v>
      </c>
      <c r="E27" s="11">
        <f t="shared" si="3"/>
        <v>7.7233412458598508E-2</v>
      </c>
    </row>
    <row r="28" spans="1:5" x14ac:dyDescent="0.2">
      <c r="A28" s="2">
        <v>0.8</v>
      </c>
      <c r="B28" s="4">
        <f t="shared" si="0"/>
        <v>0.19999999999999996</v>
      </c>
      <c r="C28" s="5">
        <f t="shared" si="1"/>
        <v>1.3599999999999999E-2</v>
      </c>
      <c r="D28" s="17">
        <f t="shared" si="2"/>
        <v>7.1400000000000031E-3</v>
      </c>
      <c r="E28" s="11">
        <f t="shared" si="3"/>
        <v>8.4498520697110446E-2</v>
      </c>
    </row>
    <row r="29" spans="1:5" x14ac:dyDescent="0.2">
      <c r="A29" s="2">
        <v>0.9</v>
      </c>
      <c r="B29" s="4">
        <f t="shared" si="0"/>
        <v>9.9999999999999978E-2</v>
      </c>
      <c r="C29" s="5">
        <f t="shared" si="1"/>
        <v>1.43E-2</v>
      </c>
      <c r="D29" s="17">
        <f t="shared" si="2"/>
        <v>8.4850000000000012E-3</v>
      </c>
      <c r="E29" s="11">
        <f t="shared" si="3"/>
        <v>9.2114059730314793E-2</v>
      </c>
    </row>
    <row r="30" spans="1:5" x14ac:dyDescent="0.2">
      <c r="A30" s="2">
        <v>1</v>
      </c>
      <c r="B30" s="4">
        <f t="shared" si="0"/>
        <v>0</v>
      </c>
      <c r="C30" s="5">
        <f t="shared" si="1"/>
        <v>1.4999999999999999E-2</v>
      </c>
      <c r="D30" s="17">
        <f t="shared" si="2"/>
        <v>1.0000000000000002E-2</v>
      </c>
      <c r="E30" s="11">
        <f t="shared" si="3"/>
        <v>0.1</v>
      </c>
    </row>
    <row r="31" spans="1:5" x14ac:dyDescent="0.2">
      <c r="A31" s="2">
        <v>1.1000000000000001</v>
      </c>
      <c r="B31" s="4">
        <f t="shared" si="0"/>
        <v>-0.10000000000000009</v>
      </c>
      <c r="C31" s="5">
        <f t="shared" si="1"/>
        <v>1.5699999999999999E-2</v>
      </c>
      <c r="D31" s="17">
        <f t="shared" si="2"/>
        <v>1.1685000000000003E-2</v>
      </c>
      <c r="E31" s="11">
        <f t="shared" si="3"/>
        <v>0.10809717850156868</v>
      </c>
    </row>
    <row r="32" spans="1:5" x14ac:dyDescent="0.2">
      <c r="A32" s="2">
        <v>1.2</v>
      </c>
      <c r="B32" s="4">
        <f t="shared" si="0"/>
        <v>-0.19999999999999996</v>
      </c>
      <c r="C32" s="5">
        <f t="shared" si="1"/>
        <v>1.6399999999999998E-2</v>
      </c>
      <c r="D32" s="17">
        <f t="shared" si="2"/>
        <v>1.354E-2</v>
      </c>
      <c r="E32" s="11">
        <f t="shared" si="3"/>
        <v>0.11636150566231085</v>
      </c>
    </row>
    <row r="33" spans="1:17" x14ac:dyDescent="0.2">
      <c r="A33" s="2">
        <v>2.5</v>
      </c>
      <c r="B33" s="4">
        <f t="shared" si="0"/>
        <v>-1.5</v>
      </c>
      <c r="C33" s="5">
        <f t="shared" si="1"/>
        <v>2.5499999999999998E-2</v>
      </c>
      <c r="D33" s="17">
        <f t="shared" si="2"/>
        <v>5.3125000000000006E-2</v>
      </c>
      <c r="E33" s="11">
        <f t="shared" si="3"/>
        <v>0.23048861143232219</v>
      </c>
    </row>
    <row r="34" spans="1:17" x14ac:dyDescent="0.2">
      <c r="A34" s="3">
        <v>7.5</v>
      </c>
      <c r="B34" s="4">
        <f t="shared" si="0"/>
        <v>-6.5</v>
      </c>
      <c r="C34" s="5">
        <f t="shared" si="1"/>
        <v>6.0499999999999984E-2</v>
      </c>
      <c r="D34" s="17">
        <f t="shared" si="2"/>
        <v>0.47312499999999991</v>
      </c>
      <c r="E34" s="11">
        <f t="shared" si="3"/>
        <v>0.68784082460988016</v>
      </c>
    </row>
    <row r="37" spans="1:17" x14ac:dyDescent="0.2">
      <c r="A37" s="9" t="s">
        <v>19</v>
      </c>
    </row>
    <row r="38" spans="1:17" x14ac:dyDescent="0.2">
      <c r="A38" t="s">
        <v>12</v>
      </c>
      <c r="B38">
        <f t="array" ref="B38">MMULT(MMULT(TRANSPOSE(F38:F39),P38:Q39),F38:F39)</f>
        <v>3.4404761904761896E-2</v>
      </c>
      <c r="E38" s="9" t="s">
        <v>17</v>
      </c>
      <c r="F38" s="5">
        <f>$C$1</f>
        <v>1.4999999999999999E-2</v>
      </c>
      <c r="H38" s="9">
        <v>1</v>
      </c>
      <c r="I38">
        <v>1</v>
      </c>
      <c r="K38" s="9" t="s">
        <v>16</v>
      </c>
      <c r="L38" s="10">
        <f>$C$2^2</f>
        <v>1.0000000000000002E-2</v>
      </c>
      <c r="M38" s="10">
        <f>$C$5*$C$2*$C$4</f>
        <v>2.0000000000000005E-3</v>
      </c>
      <c r="O38" s="9" t="s">
        <v>18</v>
      </c>
      <c r="P38">
        <f t="array" ref="P38:Q39">MINVERSE(L38:M39)</f>
        <v>119.04761904761902</v>
      </c>
      <c r="Q38" s="10">
        <v>-95.238095238095241</v>
      </c>
    </row>
    <row r="39" spans="1:17" x14ac:dyDescent="0.2">
      <c r="A39" t="s">
        <v>13</v>
      </c>
      <c r="B39">
        <f t="array" ref="B39">SUM(MMULT(TRANSPOSE(F38:F39),P38:Q39))</f>
        <v>3.4047619047619042</v>
      </c>
      <c r="F39" s="5">
        <f>$C$3</f>
        <v>8.0000000000000002E-3</v>
      </c>
      <c r="I39">
        <v>1</v>
      </c>
      <c r="L39" s="10">
        <f>M38</f>
        <v>2.0000000000000005E-3</v>
      </c>
      <c r="M39">
        <f>$C$4^2</f>
        <v>2.5000000000000005E-3</v>
      </c>
      <c r="P39" s="10">
        <v>-95.238095238095227</v>
      </c>
      <c r="Q39">
        <v>476.19047619047615</v>
      </c>
    </row>
    <row r="40" spans="1:17" x14ac:dyDescent="0.2">
      <c r="A40" t="s">
        <v>14</v>
      </c>
      <c r="B40">
        <f>SUM(P38:Q39)</f>
        <v>404.7619047619047</v>
      </c>
    </row>
    <row r="41" spans="1:17" x14ac:dyDescent="0.2">
      <c r="A41" t="s">
        <v>15</v>
      </c>
      <c r="B41">
        <f>B38*B40-B39^2</f>
        <v>2.3333333333333304</v>
      </c>
      <c r="K41" s="9"/>
    </row>
    <row r="42" spans="1:17" x14ac:dyDescent="0.2">
      <c r="A42" t="s">
        <v>27</v>
      </c>
      <c r="B42" s="5">
        <f>$C$6</f>
        <v>4.0000000000000001E-3</v>
      </c>
    </row>
    <row r="43" spans="1:17" x14ac:dyDescent="0.2">
      <c r="A43" t="s">
        <v>20</v>
      </c>
      <c r="B43" s="5">
        <f>(B39*B42-B38)/(B40*B42-B39)</f>
        <v>1.1639999999999999E-2</v>
      </c>
    </row>
    <row r="44" spans="1:17" x14ac:dyDescent="0.2">
      <c r="A44" t="s">
        <v>21</v>
      </c>
      <c r="B44" s="14">
        <f>($B$40*B43^2-2*$B$39*B43+$B$38)/$B$41</f>
        <v>4.2784000000000051E-3</v>
      </c>
    </row>
    <row r="45" spans="1:17" x14ac:dyDescent="0.2">
      <c r="A45" t="s">
        <v>22</v>
      </c>
      <c r="B45" s="5">
        <f>SQRT(B44)</f>
        <v>6.5409479435323478E-2</v>
      </c>
      <c r="F45" s="15"/>
    </row>
    <row r="46" spans="1:17" x14ac:dyDescent="0.2">
      <c r="A46" t="s">
        <v>26</v>
      </c>
      <c r="B46" s="13">
        <f>B45*B41/(B40*B43-B39)</f>
        <v>0.11680264184879179</v>
      </c>
    </row>
    <row r="48" spans="1:17" x14ac:dyDescent="0.2">
      <c r="A48" s="9" t="s">
        <v>25</v>
      </c>
    </row>
    <row r="49" spans="1:3" x14ac:dyDescent="0.2">
      <c r="A49" t="s">
        <v>23</v>
      </c>
      <c r="B49" s="11">
        <v>0.52014285714285668</v>
      </c>
    </row>
    <row r="50" spans="1:3" x14ac:dyDescent="0.2">
      <c r="A50" t="s">
        <v>24</v>
      </c>
      <c r="B50" s="11">
        <f>1-B49</f>
        <v>0.47985714285714332</v>
      </c>
    </row>
    <row r="51" spans="1:3" x14ac:dyDescent="0.2">
      <c r="A51" t="s">
        <v>20</v>
      </c>
      <c r="B51" s="5">
        <f>B49*$C$1+B50*$C$3</f>
        <v>1.1640999999999997E-2</v>
      </c>
      <c r="C51" s="12">
        <f>B51-B43</f>
        <v>9.9999999999753064E-7</v>
      </c>
    </row>
    <row r="52" spans="1:3" x14ac:dyDescent="0.2">
      <c r="A52" t="s">
        <v>21</v>
      </c>
      <c r="B52" s="10">
        <f>(B49*$C$2)^2+(B50*$C$4)^2+2*B49*B50*$C$5*$C$2*$C$4</f>
        <v>4.2795201734693849E-3</v>
      </c>
      <c r="C52" s="16">
        <f>($B$40*B51^2-2*$B$39*B51+$B$38)/$B$41-B52</f>
        <v>6.9388939039072284E-18</v>
      </c>
    </row>
    <row r="53" spans="1:3" x14ac:dyDescent="0.2">
      <c r="A53" t="s">
        <v>22</v>
      </c>
      <c r="B53" s="11">
        <f>SQRT(B52)</f>
        <v>6.5418041651133102E-2</v>
      </c>
    </row>
    <row r="55" spans="1:3" x14ac:dyDescent="0.2">
      <c r="A55" s="9" t="s">
        <v>11</v>
      </c>
    </row>
    <row r="56" spans="1:3" x14ac:dyDescent="0.2">
      <c r="A56" t="s">
        <v>9</v>
      </c>
      <c r="B56" t="s">
        <v>8</v>
      </c>
    </row>
    <row r="57" spans="1:3" x14ac:dyDescent="0.2">
      <c r="A57" s="11">
        <v>0</v>
      </c>
      <c r="B57" s="5">
        <f>B42</f>
        <v>4.0000000000000001E-3</v>
      </c>
    </row>
    <row r="58" spans="1:3" x14ac:dyDescent="0.2">
      <c r="A58" s="11">
        <f>MAX(E10:E34)</f>
        <v>0.68784082460988016</v>
      </c>
      <c r="B58" s="5">
        <f>$B$42+A58*$B$46</f>
        <v>8.4341625485885446E-2</v>
      </c>
    </row>
    <row r="59" spans="1:3" x14ac:dyDescent="0.2">
      <c r="B59" s="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" zoomScale="133" workbookViewId="0">
      <selection activeCell="A31" sqref="A31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6" max="6" width="10.5" customWidth="1"/>
    <col min="12" max="12" width="9.1640625" bestFit="1" customWidth="1"/>
  </cols>
  <sheetData>
    <row r="1" spans="1:5" x14ac:dyDescent="0.2">
      <c r="A1" t="s">
        <v>2</v>
      </c>
      <c r="C1" s="5">
        <v>1.4999999999999999E-2</v>
      </c>
    </row>
    <row r="2" spans="1:5" x14ac:dyDescent="0.2">
      <c r="A2" t="s">
        <v>4</v>
      </c>
      <c r="C2" s="6">
        <v>0.1</v>
      </c>
    </row>
    <row r="3" spans="1:5" x14ac:dyDescent="0.2">
      <c r="A3" t="s">
        <v>3</v>
      </c>
      <c r="C3" s="5">
        <v>8.0000000000000002E-3</v>
      </c>
    </row>
    <row r="4" spans="1:5" x14ac:dyDescent="0.2">
      <c r="A4" t="s">
        <v>5</v>
      </c>
      <c r="C4" s="6">
        <v>0.05</v>
      </c>
    </row>
    <row r="5" spans="1:5" x14ac:dyDescent="0.2">
      <c r="A5" t="s">
        <v>6</v>
      </c>
      <c r="C5" s="6">
        <v>-0.2</v>
      </c>
    </row>
    <row r="6" spans="1:5" x14ac:dyDescent="0.2">
      <c r="A6" t="s">
        <v>7</v>
      </c>
      <c r="C6" s="5">
        <v>4.0000000000000001E-3</v>
      </c>
    </row>
    <row r="9" spans="1:5" ht="30" x14ac:dyDescent="0.2">
      <c r="A9" s="1" t="s">
        <v>0</v>
      </c>
      <c r="B9" s="1" t="s">
        <v>1</v>
      </c>
      <c r="C9" t="s">
        <v>8</v>
      </c>
      <c r="D9" t="s">
        <v>10</v>
      </c>
      <c r="E9" t="s">
        <v>9</v>
      </c>
    </row>
    <row r="10" spans="1:5" x14ac:dyDescent="0.2">
      <c r="A10" s="2">
        <v>-5</v>
      </c>
      <c r="B10" s="4">
        <f>1-A10</f>
        <v>6</v>
      </c>
      <c r="C10" s="5">
        <f>A10*$C$1+B10*$C$3</f>
        <v>-2.6999999999999996E-2</v>
      </c>
      <c r="D10" s="7">
        <f>(A10*$C$2)^2+(B10*$C$4)^2+2*A10*B10*$C$5*$C$2*$C$4</f>
        <v>0.4</v>
      </c>
      <c r="E10" s="8">
        <f>SQRT(D10)</f>
        <v>0.63245553203367588</v>
      </c>
    </row>
    <row r="11" spans="1:5" x14ac:dyDescent="0.2">
      <c r="A11" s="2">
        <v>-1.5</v>
      </c>
      <c r="B11" s="4">
        <f t="shared" ref="B11:B34" si="0">1-A11</f>
        <v>2.5</v>
      </c>
      <c r="C11" s="5">
        <f t="shared" ref="C11:C34" si="1">A11*$C$1+B11*$C$3</f>
        <v>-2.4999999999999988E-3</v>
      </c>
      <c r="D11" s="7">
        <f t="shared" ref="D11:D34" si="2">(A11*$C$2)^2+(B11*$C$4)^2+2*A11*B11*$C$5*$C$2*$C$4</f>
        <v>4.5625000000000006E-2</v>
      </c>
      <c r="E11" s="8">
        <f t="shared" ref="E11:E34" si="3">SQRT(D11)</f>
        <v>0.2136000936329383</v>
      </c>
    </row>
    <row r="12" spans="1:5" x14ac:dyDescent="0.2">
      <c r="A12" s="2">
        <v>-0.8</v>
      </c>
      <c r="B12" s="4">
        <f t="shared" si="0"/>
        <v>1.8</v>
      </c>
      <c r="C12" s="5">
        <f t="shared" si="1"/>
        <v>2.4000000000000011E-3</v>
      </c>
      <c r="D12" s="7">
        <f t="shared" si="2"/>
        <v>1.7380000000000007E-2</v>
      </c>
      <c r="E12" s="8">
        <f t="shared" si="3"/>
        <v>0.131833227981416</v>
      </c>
    </row>
    <row r="13" spans="1:5" x14ac:dyDescent="0.2">
      <c r="A13" s="2">
        <v>-0.7</v>
      </c>
      <c r="B13" s="4">
        <f t="shared" si="0"/>
        <v>1.7</v>
      </c>
      <c r="C13" s="5">
        <f t="shared" si="1"/>
        <v>3.1000000000000003E-3</v>
      </c>
      <c r="D13" s="7">
        <f t="shared" si="2"/>
        <v>1.4505000000000001E-2</v>
      </c>
      <c r="E13" s="8">
        <f t="shared" si="3"/>
        <v>0.12043670536842163</v>
      </c>
    </row>
    <row r="14" spans="1:5" x14ac:dyDescent="0.2">
      <c r="A14" s="2">
        <v>-0.6</v>
      </c>
      <c r="B14" s="4">
        <f t="shared" si="0"/>
        <v>1.6</v>
      </c>
      <c r="C14" s="5">
        <f t="shared" si="1"/>
        <v>3.8000000000000013E-3</v>
      </c>
      <c r="D14" s="7">
        <f t="shared" si="2"/>
        <v>1.1920000000000002E-2</v>
      </c>
      <c r="E14" s="8">
        <f t="shared" si="3"/>
        <v>0.10917875251164945</v>
      </c>
    </row>
    <row r="15" spans="1:5" x14ac:dyDescent="0.2">
      <c r="A15" s="2">
        <v>-0.5</v>
      </c>
      <c r="B15" s="4">
        <f t="shared" si="0"/>
        <v>1.5</v>
      </c>
      <c r="C15" s="5">
        <f t="shared" si="1"/>
        <v>4.5000000000000005E-3</v>
      </c>
      <c r="D15" s="7">
        <f t="shared" si="2"/>
        <v>9.6250000000000016E-3</v>
      </c>
      <c r="E15" s="8">
        <f t="shared" si="3"/>
        <v>9.8107084351742924E-2</v>
      </c>
    </row>
    <row r="16" spans="1:5" x14ac:dyDescent="0.2">
      <c r="A16" s="2">
        <v>-0.4</v>
      </c>
      <c r="B16" s="4">
        <f t="shared" si="0"/>
        <v>1.4</v>
      </c>
      <c r="C16" s="5">
        <f t="shared" si="1"/>
        <v>5.1999999999999998E-3</v>
      </c>
      <c r="D16" s="7">
        <f t="shared" si="2"/>
        <v>7.62E-3</v>
      </c>
      <c r="E16" s="8">
        <f t="shared" si="3"/>
        <v>8.7292611371180787E-2</v>
      </c>
    </row>
    <row r="17" spans="1:5" x14ac:dyDescent="0.2">
      <c r="A17" s="2">
        <v>-0.3</v>
      </c>
      <c r="B17" s="4">
        <f t="shared" si="0"/>
        <v>1.3</v>
      </c>
      <c r="C17" s="5">
        <f t="shared" si="1"/>
        <v>5.9000000000000016E-3</v>
      </c>
      <c r="D17" s="7">
        <f t="shared" si="2"/>
        <v>5.9050000000000005E-3</v>
      </c>
      <c r="E17" s="8">
        <f t="shared" si="3"/>
        <v>7.6843997813752507E-2</v>
      </c>
    </row>
    <row r="18" spans="1:5" x14ac:dyDescent="0.2">
      <c r="A18" s="2">
        <v>-0.19999999999999901</v>
      </c>
      <c r="B18" s="4">
        <f t="shared" si="0"/>
        <v>1.1999999999999991</v>
      </c>
      <c r="C18" s="5">
        <f t="shared" si="1"/>
        <v>6.6000000000000069E-3</v>
      </c>
      <c r="D18" s="7">
        <f t="shared" si="2"/>
        <v>4.4799999999999875E-3</v>
      </c>
      <c r="E18" s="8">
        <f t="shared" si="3"/>
        <v>6.6932802122725954E-2</v>
      </c>
    </row>
    <row r="19" spans="1:5" x14ac:dyDescent="0.2">
      <c r="A19" s="2">
        <v>-9.9999999999999103E-2</v>
      </c>
      <c r="B19" s="4">
        <f t="shared" si="0"/>
        <v>1.0999999999999992</v>
      </c>
      <c r="C19" s="5">
        <f t="shared" si="1"/>
        <v>7.300000000000007E-3</v>
      </c>
      <c r="D19" s="7">
        <f t="shared" si="2"/>
        <v>3.3449999999999921E-3</v>
      </c>
      <c r="E19" s="8">
        <f t="shared" si="3"/>
        <v>5.783597496368495E-2</v>
      </c>
    </row>
    <row r="20" spans="1:5" x14ac:dyDescent="0.2">
      <c r="A20" s="2">
        <v>9.9920072216264108E-16</v>
      </c>
      <c r="B20" s="4">
        <f t="shared" si="0"/>
        <v>0.999999999999999</v>
      </c>
      <c r="C20" s="5">
        <f t="shared" si="1"/>
        <v>8.0000000000000071E-3</v>
      </c>
      <c r="D20" s="7">
        <f t="shared" si="2"/>
        <v>2.4999999999999931E-3</v>
      </c>
      <c r="E20" s="8">
        <f t="shared" si="3"/>
        <v>4.9999999999999933E-2</v>
      </c>
    </row>
    <row r="21" spans="1:5" x14ac:dyDescent="0.2">
      <c r="A21" s="2">
        <v>0.100000000000001</v>
      </c>
      <c r="B21" s="4">
        <f t="shared" si="0"/>
        <v>0.89999999999999902</v>
      </c>
      <c r="C21" s="5">
        <f t="shared" si="1"/>
        <v>8.7000000000000063E-3</v>
      </c>
      <c r="D21" s="7">
        <f t="shared" si="2"/>
        <v>1.9449999999999964E-3</v>
      </c>
      <c r="E21" s="8">
        <f t="shared" si="3"/>
        <v>4.4102154142399853E-2</v>
      </c>
    </row>
    <row r="22" spans="1:5" x14ac:dyDescent="0.2">
      <c r="A22" s="2">
        <v>0.2</v>
      </c>
      <c r="B22" s="4">
        <f t="shared" si="0"/>
        <v>0.8</v>
      </c>
      <c r="C22" s="5">
        <f t="shared" si="1"/>
        <v>9.4000000000000004E-3</v>
      </c>
      <c r="D22" s="7">
        <f t="shared" si="2"/>
        <v>1.6800000000000007E-3</v>
      </c>
      <c r="E22" s="8">
        <f t="shared" si="3"/>
        <v>4.0987803063838403E-2</v>
      </c>
    </row>
    <row r="23" spans="1:5" x14ac:dyDescent="0.2">
      <c r="A23" s="2">
        <v>0.3</v>
      </c>
      <c r="B23" s="4">
        <f t="shared" si="0"/>
        <v>0.7</v>
      </c>
      <c r="C23" s="5">
        <f t="shared" si="1"/>
        <v>1.01E-2</v>
      </c>
      <c r="D23" s="7">
        <f t="shared" si="2"/>
        <v>1.7049999999999997E-3</v>
      </c>
      <c r="E23" s="8">
        <f t="shared" si="3"/>
        <v>4.1291645644125151E-2</v>
      </c>
    </row>
    <row r="24" spans="1:5" x14ac:dyDescent="0.2">
      <c r="A24" s="2">
        <v>0.4</v>
      </c>
      <c r="B24" s="4">
        <f t="shared" si="0"/>
        <v>0.6</v>
      </c>
      <c r="C24" s="5">
        <f t="shared" si="1"/>
        <v>1.0800000000000001E-2</v>
      </c>
      <c r="D24" s="7">
        <f t="shared" si="2"/>
        <v>2.0200000000000005E-3</v>
      </c>
      <c r="E24" s="8">
        <f t="shared" si="3"/>
        <v>4.4944410108488472E-2</v>
      </c>
    </row>
    <row r="25" spans="1:5" x14ac:dyDescent="0.2">
      <c r="A25" s="2">
        <v>0.5</v>
      </c>
      <c r="B25" s="4">
        <f t="shared" si="0"/>
        <v>0.5</v>
      </c>
      <c r="C25" s="5">
        <f t="shared" si="1"/>
        <v>1.15E-2</v>
      </c>
      <c r="D25" s="7">
        <f t="shared" si="2"/>
        <v>2.6250000000000006E-3</v>
      </c>
      <c r="E25" s="8">
        <f t="shared" si="3"/>
        <v>5.1234753829797995E-2</v>
      </c>
    </row>
    <row r="26" spans="1:5" x14ac:dyDescent="0.2">
      <c r="A26" s="2">
        <v>0.6</v>
      </c>
      <c r="B26" s="4">
        <f t="shared" si="0"/>
        <v>0.4</v>
      </c>
      <c r="C26" s="5">
        <f t="shared" si="1"/>
        <v>1.2199999999999999E-2</v>
      </c>
      <c r="D26" s="7">
        <f t="shared" si="2"/>
        <v>3.5200000000000001E-3</v>
      </c>
      <c r="E26" s="8">
        <f t="shared" si="3"/>
        <v>5.9329587896765304E-2</v>
      </c>
    </row>
    <row r="27" spans="1:5" x14ac:dyDescent="0.2">
      <c r="A27" s="2">
        <v>0.7</v>
      </c>
      <c r="B27" s="4">
        <f t="shared" si="0"/>
        <v>0.30000000000000004</v>
      </c>
      <c r="C27" s="5">
        <f t="shared" si="1"/>
        <v>1.2899999999999998E-2</v>
      </c>
      <c r="D27" s="7">
        <f t="shared" si="2"/>
        <v>4.7049999999999991E-3</v>
      </c>
      <c r="E27" s="8">
        <f t="shared" si="3"/>
        <v>6.8593002558570065E-2</v>
      </c>
    </row>
    <row r="28" spans="1:5" x14ac:dyDescent="0.2">
      <c r="A28" s="2">
        <v>0.8</v>
      </c>
      <c r="B28" s="4">
        <f t="shared" si="0"/>
        <v>0.19999999999999996</v>
      </c>
      <c r="C28" s="5">
        <f t="shared" si="1"/>
        <v>1.3599999999999999E-2</v>
      </c>
      <c r="D28" s="7">
        <f t="shared" si="2"/>
        <v>6.1800000000000032E-3</v>
      </c>
      <c r="E28" s="8">
        <f t="shared" si="3"/>
        <v>7.8612976028134204E-2</v>
      </c>
    </row>
    <row r="29" spans="1:5" x14ac:dyDescent="0.2">
      <c r="A29" s="2">
        <v>0.9</v>
      </c>
      <c r="B29" s="4">
        <f t="shared" si="0"/>
        <v>9.9999999999999978E-2</v>
      </c>
      <c r="C29" s="5">
        <f t="shared" si="1"/>
        <v>1.43E-2</v>
      </c>
      <c r="D29" s="7">
        <f t="shared" si="2"/>
        <v>7.9450000000000024E-3</v>
      </c>
      <c r="E29" s="8">
        <f t="shared" si="3"/>
        <v>8.9134729482957434E-2</v>
      </c>
    </row>
    <row r="30" spans="1:5" x14ac:dyDescent="0.2">
      <c r="A30" s="2">
        <v>1</v>
      </c>
      <c r="B30" s="4">
        <f t="shared" si="0"/>
        <v>0</v>
      </c>
      <c r="C30" s="5">
        <f t="shared" si="1"/>
        <v>1.4999999999999999E-2</v>
      </c>
      <c r="D30" s="7">
        <f t="shared" si="2"/>
        <v>1.0000000000000002E-2</v>
      </c>
      <c r="E30" s="8">
        <f t="shared" si="3"/>
        <v>0.1</v>
      </c>
    </row>
    <row r="31" spans="1:5" x14ac:dyDescent="0.2">
      <c r="A31" s="2">
        <v>1.1000000000000001</v>
      </c>
      <c r="B31" s="4">
        <f t="shared" si="0"/>
        <v>-0.10000000000000009</v>
      </c>
      <c r="C31" s="5">
        <f t="shared" si="1"/>
        <v>1.5699999999999999E-2</v>
      </c>
      <c r="D31" s="7">
        <f t="shared" si="2"/>
        <v>1.2345000000000004E-2</v>
      </c>
      <c r="E31" s="8">
        <f t="shared" si="3"/>
        <v>0.11110805551354053</v>
      </c>
    </row>
    <row r="32" spans="1:5" x14ac:dyDescent="0.2">
      <c r="A32" s="2">
        <v>1.2</v>
      </c>
      <c r="B32" s="4">
        <f t="shared" si="0"/>
        <v>-0.19999999999999996</v>
      </c>
      <c r="C32" s="5">
        <f t="shared" si="1"/>
        <v>1.6399999999999998E-2</v>
      </c>
      <c r="D32" s="7">
        <f t="shared" si="2"/>
        <v>1.4979999999999999E-2</v>
      </c>
      <c r="E32" s="8">
        <f t="shared" si="3"/>
        <v>0.12239281024635393</v>
      </c>
    </row>
    <row r="33" spans="1:5" x14ac:dyDescent="0.2">
      <c r="A33" s="2">
        <v>2.5</v>
      </c>
      <c r="B33" s="4">
        <f t="shared" si="0"/>
        <v>-1.5</v>
      </c>
      <c r="C33" s="5">
        <f t="shared" si="1"/>
        <v>2.5499999999999998E-2</v>
      </c>
      <c r="D33" s="7">
        <f t="shared" si="2"/>
        <v>7.5625000000000012E-2</v>
      </c>
      <c r="E33" s="8">
        <f t="shared" si="3"/>
        <v>0.27500000000000002</v>
      </c>
    </row>
    <row r="34" spans="1:5" x14ac:dyDescent="0.2">
      <c r="A34" s="3">
        <v>7.5</v>
      </c>
      <c r="B34" s="4">
        <f t="shared" si="0"/>
        <v>-6.5</v>
      </c>
      <c r="C34" s="5">
        <f t="shared" si="1"/>
        <v>6.0499999999999984E-2</v>
      </c>
      <c r="D34" s="7">
        <f t="shared" si="2"/>
        <v>0.765625</v>
      </c>
      <c r="E34" s="8">
        <f t="shared" si="3"/>
        <v>0.875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3" workbookViewId="0">
      <selection activeCell="F33" sqref="F33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6" max="6" width="10.5" customWidth="1"/>
    <col min="12" max="12" width="9.1640625" bestFit="1" customWidth="1"/>
  </cols>
  <sheetData>
    <row r="1" spans="1:5" x14ac:dyDescent="0.2">
      <c r="A1" t="s">
        <v>2</v>
      </c>
      <c r="C1" s="5">
        <v>1.4999999999999999E-2</v>
      </c>
    </row>
    <row r="2" spans="1:5" x14ac:dyDescent="0.2">
      <c r="A2" t="s">
        <v>4</v>
      </c>
      <c r="C2" s="6">
        <v>0.1</v>
      </c>
    </row>
    <row r="3" spans="1:5" x14ac:dyDescent="0.2">
      <c r="A3" t="s">
        <v>3</v>
      </c>
      <c r="C3" s="5">
        <v>8.0000000000000002E-3</v>
      </c>
    </row>
    <row r="4" spans="1:5" x14ac:dyDescent="0.2">
      <c r="A4" t="s">
        <v>5</v>
      </c>
      <c r="C4" s="6">
        <v>0.05</v>
      </c>
    </row>
    <row r="5" spans="1:5" x14ac:dyDescent="0.2">
      <c r="A5" t="s">
        <v>6</v>
      </c>
      <c r="C5" s="6">
        <v>-1</v>
      </c>
    </row>
    <row r="6" spans="1:5" x14ac:dyDescent="0.2">
      <c r="A6" t="s">
        <v>7</v>
      </c>
      <c r="C6" s="5">
        <v>4.0000000000000001E-3</v>
      </c>
    </row>
    <row r="9" spans="1:5" ht="30" x14ac:dyDescent="0.2">
      <c r="A9" s="1" t="s">
        <v>0</v>
      </c>
      <c r="B9" s="1" t="s">
        <v>1</v>
      </c>
      <c r="C9" t="s">
        <v>8</v>
      </c>
      <c r="D9" t="s">
        <v>10</v>
      </c>
      <c r="E9" t="s">
        <v>9</v>
      </c>
    </row>
    <row r="10" spans="1:5" x14ac:dyDescent="0.2">
      <c r="A10" s="2">
        <v>-5</v>
      </c>
      <c r="B10" s="4">
        <f>1-A10</f>
        <v>6</v>
      </c>
      <c r="C10" s="5">
        <f>A10*$C$1+B10*$C$3</f>
        <v>-2.6999999999999996E-2</v>
      </c>
      <c r="D10" s="7">
        <f>(A10*$C$2)^2+(B10*$C$4)^2+2*A10*B10*$C$5*$C$2*$C$4</f>
        <v>0.64000000000000012</v>
      </c>
      <c r="E10" s="8">
        <f>SQRT(D10)</f>
        <v>0.8</v>
      </c>
    </row>
    <row r="11" spans="1:5" x14ac:dyDescent="0.2">
      <c r="A11" s="2">
        <v>-1.5</v>
      </c>
      <c r="B11" s="4">
        <f t="shared" ref="B11:B34" si="0">1-A11</f>
        <v>2.5</v>
      </c>
      <c r="C11" s="5">
        <f t="shared" ref="C11:C34" si="1">A11*$C$1+B11*$C$3</f>
        <v>-2.4999999999999988E-3</v>
      </c>
      <c r="D11" s="7">
        <f t="shared" ref="D11:D34" si="2">(A11*$C$2)^2+(B11*$C$4)^2+2*A11*B11*$C$5*$C$2*$C$4</f>
        <v>7.5625000000000012E-2</v>
      </c>
      <c r="E11" s="8">
        <f t="shared" ref="E11:E34" si="3">SQRT(D11)</f>
        <v>0.27500000000000002</v>
      </c>
    </row>
    <row r="12" spans="1:5" x14ac:dyDescent="0.2">
      <c r="A12" s="2">
        <v>-0.8</v>
      </c>
      <c r="B12" s="4">
        <f t="shared" si="0"/>
        <v>1.8</v>
      </c>
      <c r="C12" s="5">
        <f t="shared" si="1"/>
        <v>2.4000000000000011E-3</v>
      </c>
      <c r="D12" s="7">
        <f t="shared" si="2"/>
        <v>2.8900000000000009E-2</v>
      </c>
      <c r="E12" s="8">
        <f t="shared" si="3"/>
        <v>0.17000000000000004</v>
      </c>
    </row>
    <row r="13" spans="1:5" x14ac:dyDescent="0.2">
      <c r="A13" s="2">
        <v>-0.7</v>
      </c>
      <c r="B13" s="4">
        <f t="shared" si="0"/>
        <v>1.7</v>
      </c>
      <c r="C13" s="5">
        <f t="shared" si="1"/>
        <v>3.1000000000000003E-3</v>
      </c>
      <c r="D13" s="7">
        <f t="shared" si="2"/>
        <v>2.4025000000000001E-2</v>
      </c>
      <c r="E13" s="8">
        <f t="shared" si="3"/>
        <v>0.155</v>
      </c>
    </row>
    <row r="14" spans="1:5" x14ac:dyDescent="0.2">
      <c r="A14" s="2">
        <v>-0.6</v>
      </c>
      <c r="B14" s="4">
        <f t="shared" si="0"/>
        <v>1.6</v>
      </c>
      <c r="C14" s="5">
        <f t="shared" si="1"/>
        <v>3.8000000000000013E-3</v>
      </c>
      <c r="D14" s="7">
        <f t="shared" si="2"/>
        <v>1.9600000000000003E-2</v>
      </c>
      <c r="E14" s="8">
        <f t="shared" si="3"/>
        <v>0.14000000000000001</v>
      </c>
    </row>
    <row r="15" spans="1:5" x14ac:dyDescent="0.2">
      <c r="A15" s="2">
        <v>-0.5</v>
      </c>
      <c r="B15" s="4">
        <f t="shared" si="0"/>
        <v>1.5</v>
      </c>
      <c r="C15" s="5">
        <f t="shared" si="1"/>
        <v>4.5000000000000005E-3</v>
      </c>
      <c r="D15" s="7">
        <f t="shared" si="2"/>
        <v>1.5625000000000003E-2</v>
      </c>
      <c r="E15" s="8">
        <f t="shared" si="3"/>
        <v>0.125</v>
      </c>
    </row>
    <row r="16" spans="1:5" x14ac:dyDescent="0.2">
      <c r="A16" s="2">
        <v>-0.4</v>
      </c>
      <c r="B16" s="4">
        <f t="shared" si="0"/>
        <v>1.4</v>
      </c>
      <c r="C16" s="5">
        <f t="shared" si="1"/>
        <v>5.1999999999999998E-3</v>
      </c>
      <c r="D16" s="7">
        <f t="shared" si="2"/>
        <v>1.21E-2</v>
      </c>
      <c r="E16" s="8">
        <f t="shared" si="3"/>
        <v>0.11</v>
      </c>
    </row>
    <row r="17" spans="1:5" x14ac:dyDescent="0.2">
      <c r="A17" s="2">
        <v>-0.3</v>
      </c>
      <c r="B17" s="4">
        <f t="shared" si="0"/>
        <v>1.3</v>
      </c>
      <c r="C17" s="5">
        <f t="shared" si="1"/>
        <v>5.9000000000000016E-3</v>
      </c>
      <c r="D17" s="7">
        <f t="shared" si="2"/>
        <v>9.0250000000000018E-3</v>
      </c>
      <c r="E17" s="8">
        <f t="shared" si="3"/>
        <v>9.5000000000000015E-2</v>
      </c>
    </row>
    <row r="18" spans="1:5" x14ac:dyDescent="0.2">
      <c r="A18" s="2">
        <v>-0.19999999999999901</v>
      </c>
      <c r="B18" s="4">
        <f t="shared" si="0"/>
        <v>1.1999999999999991</v>
      </c>
      <c r="C18" s="5">
        <f t="shared" si="1"/>
        <v>6.6000000000000069E-3</v>
      </c>
      <c r="D18" s="7">
        <f t="shared" si="2"/>
        <v>6.3999999999999769E-3</v>
      </c>
      <c r="E18" s="8">
        <f t="shared" si="3"/>
        <v>7.9999999999999849E-2</v>
      </c>
    </row>
    <row r="19" spans="1:5" x14ac:dyDescent="0.2">
      <c r="A19" s="2">
        <v>-9.9999999999999103E-2</v>
      </c>
      <c r="B19" s="4">
        <f t="shared" si="0"/>
        <v>1.0999999999999992</v>
      </c>
      <c r="C19" s="5">
        <f t="shared" si="1"/>
        <v>7.300000000000007E-3</v>
      </c>
      <c r="D19" s="7">
        <f t="shared" si="2"/>
        <v>4.224999999999984E-3</v>
      </c>
      <c r="E19" s="8">
        <f t="shared" si="3"/>
        <v>6.4999999999999877E-2</v>
      </c>
    </row>
    <row r="20" spans="1:5" x14ac:dyDescent="0.2">
      <c r="A20" s="2">
        <v>9.9920072216264108E-16</v>
      </c>
      <c r="B20" s="4">
        <f t="shared" si="0"/>
        <v>0.999999999999999</v>
      </c>
      <c r="C20" s="5">
        <f t="shared" si="1"/>
        <v>8.0000000000000071E-3</v>
      </c>
      <c r="D20" s="7">
        <f t="shared" si="2"/>
        <v>2.4999999999999853E-3</v>
      </c>
      <c r="E20" s="8">
        <f t="shared" si="3"/>
        <v>4.999999999999985E-2</v>
      </c>
    </row>
    <row r="21" spans="1:5" x14ac:dyDescent="0.2">
      <c r="A21" s="2">
        <v>0.100000000000001</v>
      </c>
      <c r="B21" s="4">
        <f t="shared" si="0"/>
        <v>0.89999999999999902</v>
      </c>
      <c r="C21" s="5">
        <f t="shared" si="1"/>
        <v>8.7000000000000063E-3</v>
      </c>
      <c r="D21" s="7">
        <f t="shared" si="2"/>
        <v>1.22499999999999E-3</v>
      </c>
      <c r="E21" s="8">
        <f t="shared" si="3"/>
        <v>3.4999999999999858E-2</v>
      </c>
    </row>
    <row r="22" spans="1:5" x14ac:dyDescent="0.2">
      <c r="A22" s="2">
        <v>0.2</v>
      </c>
      <c r="B22" s="4">
        <f t="shared" si="0"/>
        <v>0.8</v>
      </c>
      <c r="C22" s="5">
        <f t="shared" si="1"/>
        <v>9.4000000000000004E-3</v>
      </c>
      <c r="D22" s="7">
        <f t="shared" si="2"/>
        <v>4.000000000000004E-4</v>
      </c>
      <c r="E22" s="8">
        <f t="shared" si="3"/>
        <v>2.0000000000000011E-2</v>
      </c>
    </row>
    <row r="23" spans="1:5" x14ac:dyDescent="0.2">
      <c r="A23" s="2">
        <v>0.3</v>
      </c>
      <c r="B23" s="4">
        <f t="shared" si="0"/>
        <v>0.7</v>
      </c>
      <c r="C23" s="5">
        <f t="shared" si="1"/>
        <v>1.01E-2</v>
      </c>
      <c r="D23" s="7">
        <f t="shared" si="2"/>
        <v>2.4999999999999415E-5</v>
      </c>
      <c r="E23" s="8">
        <f t="shared" si="3"/>
        <v>4.9999999999999411E-3</v>
      </c>
    </row>
    <row r="24" spans="1:5" x14ac:dyDescent="0.2">
      <c r="A24" s="2">
        <v>0.4</v>
      </c>
      <c r="B24" s="4">
        <f t="shared" si="0"/>
        <v>0.6</v>
      </c>
      <c r="C24" s="5">
        <f t="shared" si="1"/>
        <v>1.0800000000000001E-2</v>
      </c>
      <c r="D24" s="7">
        <f t="shared" si="2"/>
        <v>1.0000000000000026E-4</v>
      </c>
      <c r="E24" s="8">
        <f t="shared" si="3"/>
        <v>1.0000000000000012E-2</v>
      </c>
    </row>
    <row r="25" spans="1:5" x14ac:dyDescent="0.2">
      <c r="A25" s="2">
        <v>0.5</v>
      </c>
      <c r="B25" s="4">
        <f t="shared" si="0"/>
        <v>0.5</v>
      </c>
      <c r="C25" s="5">
        <f t="shared" si="1"/>
        <v>1.15E-2</v>
      </c>
      <c r="D25" s="7">
        <f t="shared" si="2"/>
        <v>6.2500000000000012E-4</v>
      </c>
      <c r="E25" s="8">
        <f t="shared" si="3"/>
        <v>2.5000000000000001E-2</v>
      </c>
    </row>
    <row r="26" spans="1:5" x14ac:dyDescent="0.2">
      <c r="A26" s="2">
        <v>0.6</v>
      </c>
      <c r="B26" s="4">
        <f t="shared" si="0"/>
        <v>0.4</v>
      </c>
      <c r="C26" s="5">
        <f t="shared" si="1"/>
        <v>1.2199999999999999E-2</v>
      </c>
      <c r="D26" s="7">
        <f t="shared" si="2"/>
        <v>1.5999999999999999E-3</v>
      </c>
      <c r="E26" s="8">
        <f t="shared" si="3"/>
        <v>0.04</v>
      </c>
    </row>
    <row r="27" spans="1:5" x14ac:dyDescent="0.2">
      <c r="A27" s="2">
        <v>0.7</v>
      </c>
      <c r="B27" s="4">
        <f t="shared" si="0"/>
        <v>0.30000000000000004</v>
      </c>
      <c r="C27" s="5">
        <f t="shared" si="1"/>
        <v>1.2899999999999998E-2</v>
      </c>
      <c r="D27" s="7">
        <f t="shared" si="2"/>
        <v>3.0249999999999986E-3</v>
      </c>
      <c r="E27" s="8">
        <f t="shared" si="3"/>
        <v>5.4999999999999986E-2</v>
      </c>
    </row>
    <row r="28" spans="1:5" x14ac:dyDescent="0.2">
      <c r="A28" s="2">
        <v>0.8</v>
      </c>
      <c r="B28" s="4">
        <f t="shared" si="0"/>
        <v>0.19999999999999996</v>
      </c>
      <c r="C28" s="5">
        <f t="shared" si="1"/>
        <v>1.3599999999999999E-2</v>
      </c>
      <c r="D28" s="7">
        <f t="shared" si="2"/>
        <v>4.9000000000000033E-3</v>
      </c>
      <c r="E28" s="8">
        <f t="shared" si="3"/>
        <v>7.0000000000000021E-2</v>
      </c>
    </row>
    <row r="29" spans="1:5" x14ac:dyDescent="0.2">
      <c r="A29" s="2">
        <v>0.9</v>
      </c>
      <c r="B29" s="4">
        <f t="shared" si="0"/>
        <v>9.9999999999999978E-2</v>
      </c>
      <c r="C29" s="5">
        <f t="shared" si="1"/>
        <v>1.43E-2</v>
      </c>
      <c r="D29" s="7">
        <f t="shared" si="2"/>
        <v>7.2250000000000023E-3</v>
      </c>
      <c r="E29" s="8">
        <f t="shared" si="3"/>
        <v>8.500000000000002E-2</v>
      </c>
    </row>
    <row r="30" spans="1:5" x14ac:dyDescent="0.2">
      <c r="A30" s="2">
        <v>1</v>
      </c>
      <c r="B30" s="4">
        <f t="shared" si="0"/>
        <v>0</v>
      </c>
      <c r="C30" s="5">
        <f t="shared" si="1"/>
        <v>1.4999999999999999E-2</v>
      </c>
      <c r="D30" s="7">
        <f t="shared" si="2"/>
        <v>1.0000000000000002E-2</v>
      </c>
      <c r="E30" s="8">
        <f t="shared" si="3"/>
        <v>0.1</v>
      </c>
    </row>
    <row r="31" spans="1:5" x14ac:dyDescent="0.2">
      <c r="A31" s="2">
        <v>1.1000000000000001</v>
      </c>
      <c r="B31" s="4">
        <f t="shared" si="0"/>
        <v>-0.10000000000000009</v>
      </c>
      <c r="C31" s="5">
        <f t="shared" si="1"/>
        <v>1.5699999999999999E-2</v>
      </c>
      <c r="D31" s="7">
        <f t="shared" si="2"/>
        <v>1.3225000000000004E-2</v>
      </c>
      <c r="E31" s="8">
        <f t="shared" si="3"/>
        <v>0.11500000000000002</v>
      </c>
    </row>
    <row r="32" spans="1:5" x14ac:dyDescent="0.2">
      <c r="A32" s="2">
        <v>1.2</v>
      </c>
      <c r="B32" s="4">
        <f t="shared" si="0"/>
        <v>-0.19999999999999996</v>
      </c>
      <c r="C32" s="5">
        <f t="shared" si="1"/>
        <v>1.6399999999999998E-2</v>
      </c>
      <c r="D32" s="7">
        <f t="shared" si="2"/>
        <v>1.6899999999999998E-2</v>
      </c>
      <c r="E32" s="8">
        <f t="shared" si="3"/>
        <v>0.13</v>
      </c>
    </row>
    <row r="33" spans="1:5" x14ac:dyDescent="0.2">
      <c r="A33" s="2">
        <v>2.5</v>
      </c>
      <c r="B33" s="4">
        <f t="shared" si="0"/>
        <v>-1.5</v>
      </c>
      <c r="C33" s="5">
        <f t="shared" si="1"/>
        <v>2.5499999999999998E-2</v>
      </c>
      <c r="D33" s="7">
        <f t="shared" si="2"/>
        <v>0.10562500000000001</v>
      </c>
      <c r="E33" s="8">
        <f t="shared" si="3"/>
        <v>0.32500000000000001</v>
      </c>
    </row>
    <row r="34" spans="1:5" x14ac:dyDescent="0.2">
      <c r="A34" s="3">
        <v>7.5</v>
      </c>
      <c r="B34" s="4">
        <f t="shared" si="0"/>
        <v>-6.5</v>
      </c>
      <c r="C34" s="5">
        <f t="shared" si="1"/>
        <v>6.0499999999999984E-2</v>
      </c>
      <c r="D34" s="7">
        <f t="shared" si="2"/>
        <v>1.1556250000000001</v>
      </c>
      <c r="E34" s="8">
        <f t="shared" si="3"/>
        <v>1.075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E2" zoomScale="133" workbookViewId="0">
      <selection activeCell="F5" sqref="F5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6" max="6" width="10.5" customWidth="1"/>
    <col min="12" max="12" width="9.1640625" bestFit="1" customWidth="1"/>
  </cols>
  <sheetData>
    <row r="1" spans="1:5" x14ac:dyDescent="0.2">
      <c r="A1" t="s">
        <v>2</v>
      </c>
      <c r="C1" s="5">
        <v>1.4999999999999999E-2</v>
      </c>
    </row>
    <row r="2" spans="1:5" x14ac:dyDescent="0.2">
      <c r="A2" t="s">
        <v>4</v>
      </c>
      <c r="C2" s="6">
        <v>0.1</v>
      </c>
    </row>
    <row r="3" spans="1:5" x14ac:dyDescent="0.2">
      <c r="A3" t="s">
        <v>3</v>
      </c>
      <c r="C3" s="5">
        <v>8.0000000000000002E-3</v>
      </c>
    </row>
    <row r="4" spans="1:5" x14ac:dyDescent="0.2">
      <c r="A4" t="s">
        <v>5</v>
      </c>
      <c r="C4" s="6">
        <v>0.05</v>
      </c>
    </row>
    <row r="5" spans="1:5" x14ac:dyDescent="0.2">
      <c r="A5" t="s">
        <v>6</v>
      </c>
      <c r="C5" s="6">
        <v>0.7</v>
      </c>
    </row>
    <row r="6" spans="1:5" x14ac:dyDescent="0.2">
      <c r="A6" t="s">
        <v>7</v>
      </c>
      <c r="C6" s="5">
        <v>4.0000000000000001E-3</v>
      </c>
    </row>
    <row r="9" spans="1:5" ht="30" x14ac:dyDescent="0.2">
      <c r="A9" s="1" t="s">
        <v>0</v>
      </c>
      <c r="B9" s="1" t="s">
        <v>1</v>
      </c>
      <c r="C9" t="s">
        <v>8</v>
      </c>
      <c r="D9" t="s">
        <v>10</v>
      </c>
      <c r="E9" t="s">
        <v>9</v>
      </c>
    </row>
    <row r="10" spans="1:5" x14ac:dyDescent="0.2">
      <c r="A10" s="2">
        <v>-5</v>
      </c>
      <c r="B10" s="4">
        <f>1-A10</f>
        <v>6</v>
      </c>
      <c r="C10" s="5">
        <f>A10*$C$1+B10*$C$3</f>
        <v>-2.6999999999999996E-2</v>
      </c>
      <c r="D10" s="7">
        <f>(A10*$C$2)^2+(B10*$C$4)^2+2*A10*B10*$C$5*$C$2*$C$4</f>
        <v>0.13</v>
      </c>
      <c r="E10" s="8">
        <f>SQRT(D10)</f>
        <v>0.36055512754639896</v>
      </c>
    </row>
    <row r="11" spans="1:5" x14ac:dyDescent="0.2">
      <c r="A11" s="2">
        <v>-1.5</v>
      </c>
      <c r="B11" s="4">
        <f t="shared" ref="B11:B34" si="0">1-A11</f>
        <v>2.5</v>
      </c>
      <c r="C11" s="5">
        <f t="shared" ref="C11:C34" si="1">A11*$C$1+B11*$C$3</f>
        <v>-2.4999999999999988E-3</v>
      </c>
      <c r="D11" s="7">
        <f t="shared" ref="D11:D34" si="2">(A11*$C$2)^2+(B11*$C$4)^2+2*A11*B11*$C$5*$C$2*$C$4</f>
        <v>1.1875000000000004E-2</v>
      </c>
      <c r="E11" s="8">
        <f t="shared" ref="E11:E34" si="3">SQRT(D11)</f>
        <v>0.10897247358851686</v>
      </c>
    </row>
    <row r="12" spans="1:5" x14ac:dyDescent="0.2">
      <c r="A12" s="2">
        <v>-0.8</v>
      </c>
      <c r="B12" s="4">
        <f t="shared" si="0"/>
        <v>1.8</v>
      </c>
      <c r="C12" s="5">
        <f t="shared" si="1"/>
        <v>2.4000000000000011E-3</v>
      </c>
      <c r="D12" s="7">
        <f t="shared" si="2"/>
        <v>4.4200000000000038E-3</v>
      </c>
      <c r="E12" s="8">
        <f t="shared" si="3"/>
        <v>6.6483080554378668E-2</v>
      </c>
    </row>
    <row r="13" spans="1:5" x14ac:dyDescent="0.2">
      <c r="A13" s="2">
        <v>-0.7</v>
      </c>
      <c r="B13" s="4">
        <f t="shared" si="0"/>
        <v>1.7</v>
      </c>
      <c r="C13" s="5">
        <f t="shared" si="1"/>
        <v>3.1000000000000003E-3</v>
      </c>
      <c r="D13" s="7">
        <f t="shared" si="2"/>
        <v>3.7949999999999998E-3</v>
      </c>
      <c r="E13" s="8">
        <f t="shared" si="3"/>
        <v>6.1603571325045757E-2</v>
      </c>
    </row>
    <row r="14" spans="1:5" x14ac:dyDescent="0.2">
      <c r="A14" s="2">
        <v>-0.6</v>
      </c>
      <c r="B14" s="4">
        <f t="shared" si="0"/>
        <v>1.6</v>
      </c>
      <c r="C14" s="5">
        <f t="shared" si="1"/>
        <v>3.8000000000000013E-3</v>
      </c>
      <c r="D14" s="7">
        <f t="shared" si="2"/>
        <v>3.2800000000000017E-3</v>
      </c>
      <c r="E14" s="8">
        <f t="shared" si="3"/>
        <v>5.7271284253105424E-2</v>
      </c>
    </row>
    <row r="15" spans="1:5" x14ac:dyDescent="0.2">
      <c r="A15" s="2">
        <v>-0.5</v>
      </c>
      <c r="B15" s="4">
        <f t="shared" si="0"/>
        <v>1.5</v>
      </c>
      <c r="C15" s="5">
        <f t="shared" si="1"/>
        <v>4.5000000000000005E-3</v>
      </c>
      <c r="D15" s="7">
        <f t="shared" si="2"/>
        <v>2.8750000000000026E-3</v>
      </c>
      <c r="E15" s="8">
        <f t="shared" si="3"/>
        <v>5.3619026473818068E-2</v>
      </c>
    </row>
    <row r="16" spans="1:5" x14ac:dyDescent="0.2">
      <c r="A16" s="2">
        <v>-0.4</v>
      </c>
      <c r="B16" s="4">
        <f t="shared" si="0"/>
        <v>1.4</v>
      </c>
      <c r="C16" s="5">
        <f t="shared" si="1"/>
        <v>5.1999999999999998E-3</v>
      </c>
      <c r="D16" s="7">
        <f t="shared" si="2"/>
        <v>2.5799999999999998E-3</v>
      </c>
      <c r="E16" s="8">
        <f t="shared" si="3"/>
        <v>5.0793700396801172E-2</v>
      </c>
    </row>
    <row r="17" spans="1:5" x14ac:dyDescent="0.2">
      <c r="A17" s="2">
        <v>-0.3</v>
      </c>
      <c r="B17" s="4">
        <f t="shared" si="0"/>
        <v>1.3</v>
      </c>
      <c r="C17" s="5">
        <f t="shared" si="1"/>
        <v>5.9000000000000016E-3</v>
      </c>
      <c r="D17" s="7">
        <f t="shared" si="2"/>
        <v>2.3950000000000004E-3</v>
      </c>
      <c r="E17" s="8">
        <f t="shared" si="3"/>
        <v>4.8938737212968625E-2</v>
      </c>
    </row>
    <row r="18" spans="1:5" x14ac:dyDescent="0.2">
      <c r="A18" s="2">
        <v>-0.19999999999999901</v>
      </c>
      <c r="B18" s="4">
        <f t="shared" si="0"/>
        <v>1.1999999999999991</v>
      </c>
      <c r="C18" s="5">
        <f t="shared" si="1"/>
        <v>6.6000000000000069E-3</v>
      </c>
      <c r="D18" s="7">
        <f t="shared" si="2"/>
        <v>2.32E-3</v>
      </c>
      <c r="E18" s="8">
        <f t="shared" si="3"/>
        <v>4.8166378315169185E-2</v>
      </c>
    </row>
    <row r="19" spans="1:5" x14ac:dyDescent="0.2">
      <c r="A19" s="2">
        <v>-9.9999999999999103E-2</v>
      </c>
      <c r="B19" s="4">
        <f t="shared" si="0"/>
        <v>1.0999999999999992</v>
      </c>
      <c r="C19" s="5">
        <f t="shared" si="1"/>
        <v>7.300000000000007E-3</v>
      </c>
      <c r="D19" s="7">
        <f t="shared" si="2"/>
        <v>2.3550000000000016E-3</v>
      </c>
      <c r="E19" s="8">
        <f t="shared" si="3"/>
        <v>4.8528342234203735E-2</v>
      </c>
    </row>
    <row r="20" spans="1:5" x14ac:dyDescent="0.2">
      <c r="A20" s="2">
        <v>9.9920072216264108E-16</v>
      </c>
      <c r="B20" s="4">
        <f t="shared" si="0"/>
        <v>0.999999999999999</v>
      </c>
      <c r="C20" s="5">
        <f t="shared" si="1"/>
        <v>8.0000000000000071E-3</v>
      </c>
      <c r="D20" s="7">
        <f t="shared" si="2"/>
        <v>2.5000000000000022E-3</v>
      </c>
      <c r="E20" s="8">
        <f t="shared" si="3"/>
        <v>5.0000000000000024E-2</v>
      </c>
    </row>
    <row r="21" spans="1:5" x14ac:dyDescent="0.2">
      <c r="A21" s="2">
        <v>0.100000000000001</v>
      </c>
      <c r="B21" s="4">
        <f t="shared" si="0"/>
        <v>0.89999999999999902</v>
      </c>
      <c r="C21" s="5">
        <f t="shared" si="1"/>
        <v>8.7000000000000063E-3</v>
      </c>
      <c r="D21" s="7">
        <f t="shared" si="2"/>
        <v>2.7550000000000035E-3</v>
      </c>
      <c r="E21" s="8">
        <f t="shared" si="3"/>
        <v>5.2488093888042875E-2</v>
      </c>
    </row>
    <row r="22" spans="1:5" x14ac:dyDescent="0.2">
      <c r="A22" s="2">
        <v>0.2</v>
      </c>
      <c r="B22" s="4">
        <f t="shared" si="0"/>
        <v>0.8</v>
      </c>
      <c r="C22" s="5">
        <f t="shared" si="1"/>
        <v>9.4000000000000004E-3</v>
      </c>
      <c r="D22" s="7">
        <f t="shared" si="2"/>
        <v>3.1200000000000012E-3</v>
      </c>
      <c r="E22" s="8">
        <f t="shared" si="3"/>
        <v>5.5856960175075777E-2</v>
      </c>
    </row>
    <row r="23" spans="1:5" x14ac:dyDescent="0.2">
      <c r="A23" s="2">
        <v>0.3</v>
      </c>
      <c r="B23" s="4">
        <f t="shared" si="0"/>
        <v>0.7</v>
      </c>
      <c r="C23" s="5">
        <f t="shared" si="1"/>
        <v>1.01E-2</v>
      </c>
      <c r="D23" s="7">
        <f t="shared" si="2"/>
        <v>3.5949999999999997E-3</v>
      </c>
      <c r="E23" s="8">
        <f t="shared" si="3"/>
        <v>5.9958318855685068E-2</v>
      </c>
    </row>
    <row r="24" spans="1:5" x14ac:dyDescent="0.2">
      <c r="A24" s="2">
        <v>0.4</v>
      </c>
      <c r="B24" s="4">
        <f t="shared" si="0"/>
        <v>0.6</v>
      </c>
      <c r="C24" s="5">
        <f t="shared" si="1"/>
        <v>1.0800000000000001E-2</v>
      </c>
      <c r="D24" s="7">
        <f t="shared" si="2"/>
        <v>4.1800000000000006E-3</v>
      </c>
      <c r="E24" s="8">
        <f t="shared" si="3"/>
        <v>6.4652919500978456E-2</v>
      </c>
    </row>
    <row r="25" spans="1:5" x14ac:dyDescent="0.2">
      <c r="A25" s="2">
        <v>0.5</v>
      </c>
      <c r="B25" s="4">
        <f t="shared" si="0"/>
        <v>0.5</v>
      </c>
      <c r="C25" s="5">
        <f t="shared" si="1"/>
        <v>1.15E-2</v>
      </c>
      <c r="D25" s="7">
        <f t="shared" si="2"/>
        <v>4.8750000000000009E-3</v>
      </c>
      <c r="E25" s="8">
        <f t="shared" si="3"/>
        <v>6.9821200218844706E-2</v>
      </c>
    </row>
    <row r="26" spans="1:5" x14ac:dyDescent="0.2">
      <c r="A26" s="2">
        <v>0.6</v>
      </c>
      <c r="B26" s="4">
        <f t="shared" si="0"/>
        <v>0.4</v>
      </c>
      <c r="C26" s="5">
        <f t="shared" si="1"/>
        <v>1.2199999999999999E-2</v>
      </c>
      <c r="D26" s="7">
        <f t="shared" si="2"/>
        <v>5.6800000000000002E-3</v>
      </c>
      <c r="E26" s="8">
        <f t="shared" si="3"/>
        <v>7.5365774725667092E-2</v>
      </c>
    </row>
    <row r="27" spans="1:5" x14ac:dyDescent="0.2">
      <c r="A27" s="2">
        <v>0.7</v>
      </c>
      <c r="B27" s="4">
        <f t="shared" si="0"/>
        <v>0.30000000000000004</v>
      </c>
      <c r="C27" s="5">
        <f t="shared" si="1"/>
        <v>1.2899999999999998E-2</v>
      </c>
      <c r="D27" s="7">
        <f t="shared" si="2"/>
        <v>6.5949999999999993E-3</v>
      </c>
      <c r="E27" s="8">
        <f t="shared" si="3"/>
        <v>8.1209605343210478E-2</v>
      </c>
    </row>
    <row r="28" spans="1:5" x14ac:dyDescent="0.2">
      <c r="A28" s="2">
        <v>0.8</v>
      </c>
      <c r="B28" s="4">
        <f t="shared" si="0"/>
        <v>0.19999999999999996</v>
      </c>
      <c r="C28" s="5">
        <f t="shared" si="1"/>
        <v>1.3599999999999999E-2</v>
      </c>
      <c r="D28" s="7">
        <f t="shared" si="2"/>
        <v>7.6200000000000035E-3</v>
      </c>
      <c r="E28" s="8">
        <f t="shared" si="3"/>
        <v>8.72926113711808E-2</v>
      </c>
    </row>
    <row r="29" spans="1:5" x14ac:dyDescent="0.2">
      <c r="A29" s="2">
        <v>0.9</v>
      </c>
      <c r="B29" s="4">
        <f t="shared" si="0"/>
        <v>9.9999999999999978E-2</v>
      </c>
      <c r="C29" s="5">
        <f t="shared" si="1"/>
        <v>1.43E-2</v>
      </c>
      <c r="D29" s="7">
        <f t="shared" si="2"/>
        <v>8.7550000000000024E-3</v>
      </c>
      <c r="E29" s="8">
        <f t="shared" si="3"/>
        <v>9.3568156976612527E-2</v>
      </c>
    </row>
    <row r="30" spans="1:5" x14ac:dyDescent="0.2">
      <c r="A30" s="2">
        <v>1</v>
      </c>
      <c r="B30" s="4">
        <f t="shared" si="0"/>
        <v>0</v>
      </c>
      <c r="C30" s="5">
        <f t="shared" si="1"/>
        <v>1.4999999999999999E-2</v>
      </c>
      <c r="D30" s="7">
        <f t="shared" si="2"/>
        <v>1.0000000000000002E-2</v>
      </c>
      <c r="E30" s="8">
        <f t="shared" si="3"/>
        <v>0.1</v>
      </c>
    </row>
    <row r="31" spans="1:5" x14ac:dyDescent="0.2">
      <c r="A31" s="2">
        <v>1.1000000000000001</v>
      </c>
      <c r="B31" s="4">
        <f t="shared" si="0"/>
        <v>-0.10000000000000009</v>
      </c>
      <c r="C31" s="5">
        <f t="shared" si="1"/>
        <v>1.5699999999999999E-2</v>
      </c>
      <c r="D31" s="7">
        <f t="shared" si="2"/>
        <v>1.1355000000000004E-2</v>
      </c>
      <c r="E31" s="8">
        <f t="shared" si="3"/>
        <v>0.10655984234222574</v>
      </c>
    </row>
    <row r="32" spans="1:5" x14ac:dyDescent="0.2">
      <c r="A32" s="2">
        <v>1.2</v>
      </c>
      <c r="B32" s="4">
        <f t="shared" si="0"/>
        <v>-0.19999999999999996</v>
      </c>
      <c r="C32" s="5">
        <f t="shared" si="1"/>
        <v>1.6399999999999998E-2</v>
      </c>
      <c r="D32" s="7">
        <f t="shared" si="2"/>
        <v>1.282E-2</v>
      </c>
      <c r="E32" s="8">
        <f t="shared" si="3"/>
        <v>0.11322543883774529</v>
      </c>
    </row>
    <row r="33" spans="1:5" x14ac:dyDescent="0.2">
      <c r="A33" s="2">
        <v>2.5</v>
      </c>
      <c r="B33" s="4">
        <f t="shared" si="0"/>
        <v>-1.5</v>
      </c>
      <c r="C33" s="5">
        <f t="shared" si="1"/>
        <v>2.5499999999999998E-2</v>
      </c>
      <c r="D33" s="7">
        <f t="shared" si="2"/>
        <v>4.1875000000000002E-2</v>
      </c>
      <c r="E33" s="8">
        <f t="shared" si="3"/>
        <v>0.20463381929681126</v>
      </c>
    </row>
    <row r="34" spans="1:5" x14ac:dyDescent="0.2">
      <c r="A34" s="3">
        <v>7.5</v>
      </c>
      <c r="B34" s="4">
        <f t="shared" si="0"/>
        <v>-6.5</v>
      </c>
      <c r="C34" s="5">
        <f t="shared" si="1"/>
        <v>6.0499999999999984E-2</v>
      </c>
      <c r="D34" s="7">
        <f t="shared" si="2"/>
        <v>0.32687499999999992</v>
      </c>
      <c r="E34" s="8">
        <f t="shared" si="3"/>
        <v>0.57172983130146349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3" workbookViewId="0">
      <selection activeCell="E17" sqref="E17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6" max="6" width="10.5" customWidth="1"/>
    <col min="12" max="12" width="9.1640625" bestFit="1" customWidth="1"/>
  </cols>
  <sheetData>
    <row r="1" spans="1:5" x14ac:dyDescent="0.2">
      <c r="A1" t="s">
        <v>2</v>
      </c>
      <c r="C1" s="5">
        <v>1.4999999999999999E-2</v>
      </c>
    </row>
    <row r="2" spans="1:5" x14ac:dyDescent="0.2">
      <c r="A2" t="s">
        <v>4</v>
      </c>
      <c r="C2" s="6">
        <v>0.1</v>
      </c>
    </row>
    <row r="3" spans="1:5" x14ac:dyDescent="0.2">
      <c r="A3" t="s">
        <v>3</v>
      </c>
      <c r="C3" s="5">
        <v>8.0000000000000002E-3</v>
      </c>
    </row>
    <row r="4" spans="1:5" x14ac:dyDescent="0.2">
      <c r="A4" t="s">
        <v>5</v>
      </c>
      <c r="C4" s="6">
        <v>0.05</v>
      </c>
    </row>
    <row r="5" spans="1:5" x14ac:dyDescent="0.2">
      <c r="A5" t="s">
        <v>6</v>
      </c>
      <c r="C5" s="6">
        <v>1</v>
      </c>
    </row>
    <row r="6" spans="1:5" x14ac:dyDescent="0.2">
      <c r="A6" t="s">
        <v>7</v>
      </c>
      <c r="C6" s="5">
        <v>4.0000000000000001E-3</v>
      </c>
    </row>
    <row r="9" spans="1:5" ht="30" x14ac:dyDescent="0.2">
      <c r="A9" s="1" t="s">
        <v>0</v>
      </c>
      <c r="B9" s="1" t="s">
        <v>1</v>
      </c>
      <c r="C9" t="s">
        <v>8</v>
      </c>
      <c r="D9" t="s">
        <v>10</v>
      </c>
      <c r="E9" t="s">
        <v>9</v>
      </c>
    </row>
    <row r="10" spans="1:5" x14ac:dyDescent="0.2">
      <c r="A10" s="2">
        <v>-5</v>
      </c>
      <c r="B10" s="4">
        <f>1-A10</f>
        <v>6</v>
      </c>
      <c r="C10" s="5">
        <f>A10*$C$1+B10*$C$3</f>
        <v>-2.6999999999999996E-2</v>
      </c>
      <c r="D10" s="7">
        <f>(A10*$C$2)^2+(B10*$C$4)^2+2*A10*B10*$C$5*$C$2*$C$4</f>
        <v>3.999999999999998E-2</v>
      </c>
      <c r="E10" s="8">
        <f>SQRT(D10)</f>
        <v>0.19999999999999996</v>
      </c>
    </row>
    <row r="11" spans="1:5" x14ac:dyDescent="0.2">
      <c r="A11" s="2">
        <v>-1.5</v>
      </c>
      <c r="B11" s="4">
        <f t="shared" ref="B11:B34" si="0">1-A11</f>
        <v>2.5</v>
      </c>
      <c r="C11" s="5">
        <f t="shared" ref="C11:C34" si="1">A11*$C$1+B11*$C$3</f>
        <v>-2.4999999999999988E-3</v>
      </c>
      <c r="D11" s="7">
        <f t="shared" ref="D11:D34" si="2">(A11*$C$2)^2+(B11*$C$4)^2+2*A11*B11*$C$5*$C$2*$C$4</f>
        <v>6.2500000000000056E-4</v>
      </c>
      <c r="E11" s="8">
        <f t="shared" ref="E11:E34" si="3">SQRT(D11)</f>
        <v>2.5000000000000012E-2</v>
      </c>
    </row>
    <row r="12" spans="1:5" x14ac:dyDescent="0.2">
      <c r="A12" s="2">
        <v>-0.8</v>
      </c>
      <c r="B12" s="4">
        <f t="shared" si="0"/>
        <v>1.8</v>
      </c>
      <c r="C12" s="5">
        <f t="shared" si="1"/>
        <v>2.4000000000000011E-3</v>
      </c>
      <c r="D12" s="7">
        <f t="shared" si="2"/>
        <v>1.0000000000000113E-4</v>
      </c>
      <c r="E12" s="8">
        <f t="shared" si="3"/>
        <v>1.0000000000000056E-2</v>
      </c>
    </row>
    <row r="13" spans="1:5" x14ac:dyDescent="0.2">
      <c r="A13" s="2">
        <v>-0.7</v>
      </c>
      <c r="B13" s="4">
        <f t="shared" si="0"/>
        <v>1.7</v>
      </c>
      <c r="C13" s="5">
        <f t="shared" si="1"/>
        <v>3.1000000000000003E-3</v>
      </c>
      <c r="D13" s="7">
        <f t="shared" si="2"/>
        <v>2.2499999999999951E-4</v>
      </c>
      <c r="E13" s="8">
        <f t="shared" si="3"/>
        <v>1.4999999999999984E-2</v>
      </c>
    </row>
    <row r="14" spans="1:5" x14ac:dyDescent="0.2">
      <c r="A14" s="2">
        <v>-0.6</v>
      </c>
      <c r="B14" s="4">
        <f t="shared" si="0"/>
        <v>1.6</v>
      </c>
      <c r="C14" s="5">
        <f t="shared" si="1"/>
        <v>3.8000000000000013E-3</v>
      </c>
      <c r="D14" s="7">
        <f t="shared" si="2"/>
        <v>4.0000000000000105E-4</v>
      </c>
      <c r="E14" s="8">
        <f t="shared" si="3"/>
        <v>2.0000000000000025E-2</v>
      </c>
    </row>
    <row r="15" spans="1:5" x14ac:dyDescent="0.2">
      <c r="A15" s="2">
        <v>-0.5</v>
      </c>
      <c r="B15" s="4">
        <f t="shared" si="0"/>
        <v>1.5</v>
      </c>
      <c r="C15" s="5">
        <f t="shared" si="1"/>
        <v>4.5000000000000005E-3</v>
      </c>
      <c r="D15" s="7">
        <f t="shared" si="2"/>
        <v>6.2500000000000056E-4</v>
      </c>
      <c r="E15" s="8">
        <f t="shared" si="3"/>
        <v>2.5000000000000012E-2</v>
      </c>
    </row>
    <row r="16" spans="1:5" x14ac:dyDescent="0.2">
      <c r="A16" s="2">
        <v>-0.4</v>
      </c>
      <c r="B16" s="4">
        <f t="shared" si="0"/>
        <v>1.4</v>
      </c>
      <c r="C16" s="5">
        <f t="shared" si="1"/>
        <v>5.1999999999999998E-3</v>
      </c>
      <c r="D16" s="7">
        <f t="shared" si="2"/>
        <v>8.9999999999999976E-4</v>
      </c>
      <c r="E16" s="8">
        <f t="shared" si="3"/>
        <v>2.9999999999999995E-2</v>
      </c>
    </row>
    <row r="17" spans="1:5" x14ac:dyDescent="0.2">
      <c r="A17" s="2">
        <v>-0.3</v>
      </c>
      <c r="B17" s="4">
        <f t="shared" si="0"/>
        <v>1.3</v>
      </c>
      <c r="C17" s="5">
        <f t="shared" si="1"/>
        <v>5.9000000000000016E-3</v>
      </c>
      <c r="D17" s="7">
        <f t="shared" si="2"/>
        <v>1.2249999999999995E-3</v>
      </c>
      <c r="E17" s="8">
        <f t="shared" si="3"/>
        <v>3.4999999999999996E-2</v>
      </c>
    </row>
    <row r="18" spans="1:5" x14ac:dyDescent="0.2">
      <c r="A18" s="2">
        <v>-0.19999999999999901</v>
      </c>
      <c r="B18" s="4">
        <f t="shared" si="0"/>
        <v>1.1999999999999991</v>
      </c>
      <c r="C18" s="5">
        <f t="shared" si="1"/>
        <v>6.6000000000000069E-3</v>
      </c>
      <c r="D18" s="7">
        <f t="shared" si="2"/>
        <v>1.6000000000000038E-3</v>
      </c>
      <c r="E18" s="8">
        <f t="shared" si="3"/>
        <v>4.0000000000000049E-2</v>
      </c>
    </row>
    <row r="19" spans="1:5" x14ac:dyDescent="0.2">
      <c r="A19" s="2">
        <v>-9.9999999999999103E-2</v>
      </c>
      <c r="B19" s="4">
        <f t="shared" si="0"/>
        <v>1.0999999999999992</v>
      </c>
      <c r="C19" s="5">
        <f t="shared" si="1"/>
        <v>7.300000000000007E-3</v>
      </c>
      <c r="D19" s="7">
        <f t="shared" si="2"/>
        <v>2.0250000000000047E-3</v>
      </c>
      <c r="E19" s="8">
        <f t="shared" si="3"/>
        <v>4.5000000000000054E-2</v>
      </c>
    </row>
    <row r="20" spans="1:5" x14ac:dyDescent="0.2">
      <c r="A20" s="2">
        <v>9.9920072216264108E-16</v>
      </c>
      <c r="B20" s="4">
        <f t="shared" si="0"/>
        <v>0.999999999999999</v>
      </c>
      <c r="C20" s="5">
        <f t="shared" si="1"/>
        <v>8.0000000000000071E-3</v>
      </c>
      <c r="D20" s="7">
        <f t="shared" si="2"/>
        <v>2.5000000000000053E-3</v>
      </c>
      <c r="E20" s="8">
        <f t="shared" si="3"/>
        <v>5.0000000000000051E-2</v>
      </c>
    </row>
    <row r="21" spans="1:5" x14ac:dyDescent="0.2">
      <c r="A21" s="2">
        <v>0.100000000000001</v>
      </c>
      <c r="B21" s="4">
        <f t="shared" si="0"/>
        <v>0.89999999999999902</v>
      </c>
      <c r="C21" s="5">
        <f t="shared" si="1"/>
        <v>8.7000000000000063E-3</v>
      </c>
      <c r="D21" s="7">
        <f t="shared" si="2"/>
        <v>3.025000000000006E-3</v>
      </c>
      <c r="E21" s="8">
        <f t="shared" si="3"/>
        <v>5.5000000000000056E-2</v>
      </c>
    </row>
    <row r="22" spans="1:5" x14ac:dyDescent="0.2">
      <c r="A22" s="2">
        <v>0.2</v>
      </c>
      <c r="B22" s="4">
        <f t="shared" si="0"/>
        <v>0.8</v>
      </c>
      <c r="C22" s="5">
        <f t="shared" si="1"/>
        <v>9.4000000000000004E-3</v>
      </c>
      <c r="D22" s="7">
        <f t="shared" si="2"/>
        <v>3.6000000000000016E-3</v>
      </c>
      <c r="E22" s="8">
        <f t="shared" si="3"/>
        <v>6.0000000000000012E-2</v>
      </c>
    </row>
    <row r="23" spans="1:5" x14ac:dyDescent="0.2">
      <c r="A23" s="2">
        <v>0.3</v>
      </c>
      <c r="B23" s="4">
        <f t="shared" si="0"/>
        <v>0.7</v>
      </c>
      <c r="C23" s="5">
        <f t="shared" si="1"/>
        <v>1.01E-2</v>
      </c>
      <c r="D23" s="7">
        <f t="shared" si="2"/>
        <v>4.2249999999999996E-3</v>
      </c>
      <c r="E23" s="8">
        <f t="shared" si="3"/>
        <v>6.5000000000000002E-2</v>
      </c>
    </row>
    <row r="24" spans="1:5" x14ac:dyDescent="0.2">
      <c r="A24" s="2">
        <v>0.4</v>
      </c>
      <c r="B24" s="4">
        <f t="shared" si="0"/>
        <v>0.6</v>
      </c>
      <c r="C24" s="5">
        <f t="shared" si="1"/>
        <v>1.0800000000000001E-2</v>
      </c>
      <c r="D24" s="7">
        <f t="shared" si="2"/>
        <v>4.9000000000000007E-3</v>
      </c>
      <c r="E24" s="8">
        <f t="shared" si="3"/>
        <v>7.0000000000000007E-2</v>
      </c>
    </row>
    <row r="25" spans="1:5" x14ac:dyDescent="0.2">
      <c r="A25" s="2">
        <v>0.5</v>
      </c>
      <c r="B25" s="4">
        <f t="shared" si="0"/>
        <v>0.5</v>
      </c>
      <c r="C25" s="5">
        <f t="shared" si="1"/>
        <v>1.15E-2</v>
      </c>
      <c r="D25" s="7">
        <f t="shared" si="2"/>
        <v>5.6250000000000015E-3</v>
      </c>
      <c r="E25" s="8">
        <f t="shared" si="3"/>
        <v>7.5000000000000011E-2</v>
      </c>
    </row>
    <row r="26" spans="1:5" x14ac:dyDescent="0.2">
      <c r="A26" s="2">
        <v>0.6</v>
      </c>
      <c r="B26" s="4">
        <f t="shared" si="0"/>
        <v>0.4</v>
      </c>
      <c r="C26" s="5">
        <f t="shared" si="1"/>
        <v>1.2199999999999999E-2</v>
      </c>
      <c r="D26" s="7">
        <f t="shared" si="2"/>
        <v>6.4000000000000003E-3</v>
      </c>
      <c r="E26" s="8">
        <f t="shared" si="3"/>
        <v>0.08</v>
      </c>
    </row>
    <row r="27" spans="1:5" x14ac:dyDescent="0.2">
      <c r="A27" s="2">
        <v>0.7</v>
      </c>
      <c r="B27" s="4">
        <f t="shared" si="0"/>
        <v>0.30000000000000004</v>
      </c>
      <c r="C27" s="5">
        <f t="shared" si="1"/>
        <v>1.2899999999999998E-2</v>
      </c>
      <c r="D27" s="7">
        <f t="shared" si="2"/>
        <v>7.2250000000000005E-3</v>
      </c>
      <c r="E27" s="8">
        <f t="shared" si="3"/>
        <v>8.5000000000000006E-2</v>
      </c>
    </row>
    <row r="28" spans="1:5" x14ac:dyDescent="0.2">
      <c r="A28" s="2">
        <v>0.8</v>
      </c>
      <c r="B28" s="4">
        <f t="shared" si="0"/>
        <v>0.19999999999999996</v>
      </c>
      <c r="C28" s="5">
        <f t="shared" si="1"/>
        <v>1.3599999999999999E-2</v>
      </c>
      <c r="D28" s="7">
        <f t="shared" si="2"/>
        <v>8.100000000000003E-3</v>
      </c>
      <c r="E28" s="8">
        <f t="shared" si="3"/>
        <v>9.0000000000000011E-2</v>
      </c>
    </row>
    <row r="29" spans="1:5" x14ac:dyDescent="0.2">
      <c r="A29" s="2">
        <v>0.9</v>
      </c>
      <c r="B29" s="4">
        <f t="shared" si="0"/>
        <v>9.9999999999999978E-2</v>
      </c>
      <c r="C29" s="5">
        <f t="shared" si="1"/>
        <v>1.43E-2</v>
      </c>
      <c r="D29" s="7">
        <f t="shared" si="2"/>
        <v>9.0250000000000018E-3</v>
      </c>
      <c r="E29" s="8">
        <f t="shared" si="3"/>
        <v>9.5000000000000015E-2</v>
      </c>
    </row>
    <row r="30" spans="1:5" x14ac:dyDescent="0.2">
      <c r="A30" s="2">
        <v>1</v>
      </c>
      <c r="B30" s="4">
        <f t="shared" si="0"/>
        <v>0</v>
      </c>
      <c r="C30" s="5">
        <f t="shared" si="1"/>
        <v>1.4999999999999999E-2</v>
      </c>
      <c r="D30" s="7">
        <f t="shared" si="2"/>
        <v>1.0000000000000002E-2</v>
      </c>
      <c r="E30" s="8">
        <f t="shared" si="3"/>
        <v>0.1</v>
      </c>
    </row>
    <row r="31" spans="1:5" x14ac:dyDescent="0.2">
      <c r="A31" s="2">
        <v>1.1000000000000001</v>
      </c>
      <c r="B31" s="4">
        <f t="shared" si="0"/>
        <v>-0.10000000000000009</v>
      </c>
      <c r="C31" s="5">
        <f t="shared" si="1"/>
        <v>1.5699999999999999E-2</v>
      </c>
      <c r="D31" s="7">
        <f t="shared" si="2"/>
        <v>1.1025000000000004E-2</v>
      </c>
      <c r="E31" s="8">
        <f t="shared" si="3"/>
        <v>0.10500000000000001</v>
      </c>
    </row>
    <row r="32" spans="1:5" x14ac:dyDescent="0.2">
      <c r="A32" s="2">
        <v>1.2</v>
      </c>
      <c r="B32" s="4">
        <f t="shared" si="0"/>
        <v>-0.19999999999999996</v>
      </c>
      <c r="C32" s="5">
        <f t="shared" si="1"/>
        <v>1.6399999999999998E-2</v>
      </c>
      <c r="D32" s="7">
        <f t="shared" si="2"/>
        <v>1.21E-2</v>
      </c>
      <c r="E32" s="8">
        <f t="shared" si="3"/>
        <v>0.11</v>
      </c>
    </row>
    <row r="33" spans="1:5" x14ac:dyDescent="0.2">
      <c r="A33" s="2">
        <v>2.5</v>
      </c>
      <c r="B33" s="4">
        <f t="shared" si="0"/>
        <v>-1.5</v>
      </c>
      <c r="C33" s="5">
        <f t="shared" si="1"/>
        <v>2.5499999999999998E-2</v>
      </c>
      <c r="D33" s="7">
        <f t="shared" si="2"/>
        <v>3.0624999999999999E-2</v>
      </c>
      <c r="E33" s="8">
        <f t="shared" si="3"/>
        <v>0.17499999999999999</v>
      </c>
    </row>
    <row r="34" spans="1:5" x14ac:dyDescent="0.2">
      <c r="A34" s="3">
        <v>7.5</v>
      </c>
      <c r="B34" s="4">
        <f t="shared" si="0"/>
        <v>-6.5</v>
      </c>
      <c r="C34" s="5">
        <f t="shared" si="1"/>
        <v>6.0499999999999984E-2</v>
      </c>
      <c r="D34" s="7">
        <f t="shared" si="2"/>
        <v>0.18062499999999992</v>
      </c>
      <c r="E34" s="8">
        <f t="shared" si="3"/>
        <v>0.42499999999999993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1 - 40%</vt:lpstr>
      <vt:lpstr>Question 1 - -20%</vt:lpstr>
      <vt:lpstr>Question 1 - -100%</vt:lpstr>
      <vt:lpstr>Question 1 - 70%</vt:lpstr>
      <vt:lpstr>Question 1 - 100%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Jiwook Jang</dc:creator>
  <cp:lastModifiedBy>Gary Xiao</cp:lastModifiedBy>
  <dcterms:created xsi:type="dcterms:W3CDTF">2012-03-09T03:02:08Z</dcterms:created>
  <dcterms:modified xsi:type="dcterms:W3CDTF">2017-03-31T13:27:11Z</dcterms:modified>
</cp:coreProperties>
</file>