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drawings/drawing10.xml" ContentType="application/vnd.openxmlformats-officedocument.drawing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Gary\Downloads\"/>
    </mc:Choice>
  </mc:AlternateContent>
  <bookViews>
    <workbookView xWindow="0" yWindow="0" windowWidth="14415" windowHeight="8490" activeTab="10"/>
  </bookViews>
  <sheets>
    <sheet name="Sheet1" sheetId="1" r:id="rId1"/>
    <sheet name="1993" sheetId="3" r:id="rId2"/>
    <sheet name="1994" sheetId="5" r:id="rId3"/>
    <sheet name="1995" sheetId="6" r:id="rId4"/>
    <sheet name="1996" sheetId="7" r:id="rId5"/>
    <sheet name="1997" sheetId="8" r:id="rId6"/>
    <sheet name="1998" sheetId="9" r:id="rId7"/>
    <sheet name="1999" sheetId="10" r:id="rId8"/>
    <sheet name="2000" sheetId="11" r:id="rId9"/>
    <sheet name="2001" sheetId="12" r:id="rId10"/>
    <sheet name="2002" sheetId="13" r:id="rId11"/>
    <sheet name="2003" sheetId="14" r:id="rId12"/>
  </sheets>
  <externalReferences>
    <externalReference r:id="rId13"/>
  </externalReferenc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4" i="13" l="1"/>
  <c r="R15" i="13"/>
  <c r="R17" i="13"/>
  <c r="R23" i="13"/>
  <c r="R27" i="13"/>
  <c r="R28" i="13"/>
  <c r="R29" i="13"/>
  <c r="R32" i="13"/>
  <c r="R33" i="13"/>
  <c r="R39" i="13"/>
  <c r="R44" i="13"/>
  <c r="R50" i="13"/>
  <c r="R49" i="13"/>
  <c r="Q2" i="13"/>
  <c r="Q3" i="13"/>
  <c r="Q8" i="13"/>
  <c r="Q9" i="13"/>
  <c r="Q14" i="13"/>
  <c r="Q15" i="13"/>
  <c r="Q17" i="13"/>
  <c r="Q18" i="13"/>
  <c r="Q23" i="13"/>
  <c r="Q26" i="13"/>
  <c r="Q27" i="13"/>
  <c r="Q28" i="13"/>
  <c r="Q29" i="13"/>
  <c r="Q32" i="13"/>
  <c r="Q33" i="13"/>
  <c r="Q34" i="13"/>
  <c r="Q36" i="13"/>
  <c r="Q37" i="13"/>
  <c r="Q40" i="13"/>
  <c r="Q42" i="13"/>
  <c r="Q43" i="13"/>
  <c r="Q44" i="13"/>
  <c r="Q45" i="13"/>
  <c r="Q47" i="13"/>
  <c r="Q48" i="13"/>
  <c r="R48" i="13"/>
  <c r="S15" i="13"/>
  <c r="S32" i="13"/>
  <c r="S48" i="13"/>
  <c r="P2" i="13"/>
  <c r="P3" i="13"/>
  <c r="P8" i="13"/>
  <c r="P9" i="13"/>
  <c r="P11" i="13"/>
  <c r="P14" i="13"/>
  <c r="P17" i="13"/>
  <c r="P18" i="13"/>
  <c r="P23" i="13"/>
  <c r="P26" i="13"/>
  <c r="P27" i="13"/>
  <c r="P30" i="13"/>
  <c r="P32" i="13"/>
  <c r="P33" i="13"/>
  <c r="P34" i="13"/>
  <c r="P35" i="13"/>
  <c r="P36" i="13"/>
  <c r="P42" i="13"/>
  <c r="P43" i="13"/>
  <c r="P44" i="13"/>
  <c r="P45" i="13"/>
  <c r="P46" i="13"/>
  <c r="P47" i="13"/>
  <c r="P48" i="13"/>
  <c r="D48" i="13"/>
  <c r="E48" i="13"/>
  <c r="F48" i="13"/>
  <c r="G48" i="13"/>
  <c r="H48" i="13"/>
  <c r="C48" i="13"/>
  <c r="Q2" i="12"/>
  <c r="Q5" i="12"/>
  <c r="Q19" i="12"/>
  <c r="Q20" i="12"/>
  <c r="Q21" i="12"/>
  <c r="Q23" i="12"/>
  <c r="Q25" i="12"/>
  <c r="Q26" i="12"/>
  <c r="Q34" i="12"/>
  <c r="Q35" i="12"/>
  <c r="Q39" i="12"/>
  <c r="Q40" i="12"/>
  <c r="Q42" i="12"/>
  <c r="R2" i="12"/>
  <c r="R16" i="12"/>
  <c r="R18" i="12"/>
  <c r="R21" i="12"/>
  <c r="R23" i="12"/>
  <c r="R34" i="12"/>
  <c r="R35" i="12"/>
  <c r="R40" i="12"/>
  <c r="R42" i="12"/>
  <c r="S2" i="12"/>
  <c r="S6" i="12"/>
  <c r="S16" i="12"/>
  <c r="S32" i="12"/>
  <c r="S42" i="12"/>
  <c r="P21" i="12"/>
  <c r="P26" i="12"/>
  <c r="P30" i="12"/>
  <c r="P31" i="12"/>
  <c r="P32" i="12"/>
  <c r="P39" i="12"/>
  <c r="P41" i="12"/>
  <c r="P42" i="12"/>
  <c r="H42" i="12"/>
  <c r="E42" i="12"/>
  <c r="F42" i="12"/>
  <c r="G42" i="12"/>
  <c r="C42" i="12"/>
  <c r="D42" i="12"/>
  <c r="R7" i="11"/>
  <c r="R8" i="11"/>
  <c r="R9" i="11"/>
  <c r="R10" i="11"/>
  <c r="R11" i="11"/>
  <c r="R12" i="11"/>
  <c r="R13" i="11"/>
  <c r="R14" i="11"/>
  <c r="R17" i="11"/>
  <c r="R18" i="11"/>
  <c r="R19" i="11"/>
  <c r="R25" i="11"/>
  <c r="R26" i="11"/>
  <c r="R27" i="11"/>
  <c r="R28" i="11"/>
  <c r="R29" i="11"/>
  <c r="R41" i="11"/>
  <c r="R45" i="11"/>
  <c r="R46" i="11"/>
  <c r="R47" i="11"/>
  <c r="R48" i="11"/>
  <c r="R49" i="11"/>
  <c r="R55" i="11"/>
  <c r="R61" i="11"/>
  <c r="S7" i="11"/>
  <c r="S8" i="11"/>
  <c r="S11" i="11"/>
  <c r="S12" i="11"/>
  <c r="S17" i="11"/>
  <c r="S18" i="11"/>
  <c r="S26" i="11"/>
  <c r="S28" i="11"/>
  <c r="S47" i="11"/>
  <c r="S58" i="11"/>
  <c r="S59" i="11"/>
  <c r="S61" i="11"/>
  <c r="T7" i="11"/>
  <c r="T11" i="11"/>
  <c r="T28" i="11"/>
  <c r="T61" i="11"/>
  <c r="Q7" i="11"/>
  <c r="Q8" i="11"/>
  <c r="Q9" i="11"/>
  <c r="Q10" i="11"/>
  <c r="Q11" i="11"/>
  <c r="Q12" i="11"/>
  <c r="Q13" i="11"/>
  <c r="Q14" i="11"/>
  <c r="Q15" i="11"/>
  <c r="Q16" i="11"/>
  <c r="Q18" i="11"/>
  <c r="Q19" i="11"/>
  <c r="Q20" i="11"/>
  <c r="Q21" i="11"/>
  <c r="Q22" i="11"/>
  <c r="Q23" i="11"/>
  <c r="Q24" i="11"/>
  <c r="Q25" i="11"/>
  <c r="Q26" i="11"/>
  <c r="Q27" i="11"/>
  <c r="Q28" i="11"/>
  <c r="Q29" i="11"/>
  <c r="Q41" i="11"/>
  <c r="Q44" i="11"/>
  <c r="Q45" i="11"/>
  <c r="Q46" i="11"/>
  <c r="Q47" i="11"/>
  <c r="Q48" i="11"/>
  <c r="Q52" i="11"/>
  <c r="Q56" i="11"/>
  <c r="Q61" i="11"/>
  <c r="Q8" i="3"/>
  <c r="Q10" i="3"/>
  <c r="Q11" i="3"/>
  <c r="Q12" i="3"/>
  <c r="Q15" i="3"/>
  <c r="Q17" i="3"/>
  <c r="Q21" i="3"/>
  <c r="Q22" i="3"/>
  <c r="Q23" i="3"/>
  <c r="Q26" i="3"/>
  <c r="Q27" i="3"/>
  <c r="Q28" i="3"/>
  <c r="Q29" i="3"/>
  <c r="Q31" i="3"/>
  <c r="Q32" i="3"/>
  <c r="Q35" i="3"/>
  <c r="Q36" i="3"/>
  <c r="Q40" i="3"/>
  <c r="Q47" i="3"/>
  <c r="R5" i="3"/>
  <c r="R7" i="3"/>
  <c r="R8" i="3"/>
  <c r="R11" i="3"/>
  <c r="R12" i="3"/>
  <c r="R15" i="3"/>
  <c r="R20" i="3"/>
  <c r="R21" i="3"/>
  <c r="R24" i="3"/>
  <c r="R26" i="3"/>
  <c r="R27" i="3"/>
  <c r="R31" i="3"/>
  <c r="R32" i="3"/>
  <c r="R34" i="3"/>
  <c r="R35" i="3"/>
  <c r="R36" i="3"/>
  <c r="R44" i="3"/>
  <c r="R47" i="3"/>
  <c r="S47" i="3"/>
  <c r="P4" i="3"/>
  <c r="P8" i="3"/>
  <c r="P9" i="3"/>
  <c r="P10" i="3"/>
  <c r="P11" i="3"/>
  <c r="P17" i="3"/>
  <c r="P19" i="3"/>
  <c r="P21" i="3"/>
  <c r="P22" i="3"/>
  <c r="P23" i="3"/>
  <c r="P25" i="3"/>
  <c r="P26" i="3"/>
  <c r="P27" i="3"/>
  <c r="P28" i="3"/>
  <c r="P30" i="3"/>
  <c r="P31" i="3"/>
  <c r="P32" i="3"/>
  <c r="P35" i="3"/>
  <c r="P37" i="3"/>
  <c r="P40" i="3"/>
  <c r="P43" i="3"/>
  <c r="P47" i="3"/>
  <c r="Q3" i="5"/>
  <c r="Q4" i="5"/>
  <c r="Q6" i="5"/>
  <c r="Q10" i="5"/>
  <c r="Q11" i="5"/>
  <c r="Q12" i="5"/>
  <c r="Q22" i="5"/>
  <c r="Q26" i="5"/>
  <c r="Q27" i="5"/>
  <c r="Q40" i="5"/>
  <c r="Q41" i="5"/>
  <c r="Q42" i="5"/>
  <c r="Q43" i="5"/>
  <c r="Q49" i="5"/>
  <c r="R6" i="5"/>
  <c r="R11" i="5"/>
  <c r="R12" i="5"/>
  <c r="R21" i="5"/>
  <c r="R22" i="5"/>
  <c r="R26" i="5"/>
  <c r="R34" i="5"/>
  <c r="R35" i="5"/>
  <c r="R40" i="5"/>
  <c r="R41" i="5"/>
  <c r="R42" i="5"/>
  <c r="R43" i="5"/>
  <c r="R49" i="5"/>
  <c r="S21" i="5"/>
  <c r="S34" i="5"/>
  <c r="S35" i="5"/>
  <c r="S49" i="5"/>
  <c r="P3" i="5"/>
  <c r="P4" i="5"/>
  <c r="P5" i="5"/>
  <c r="P6" i="5"/>
  <c r="P11" i="5"/>
  <c r="P12" i="5"/>
  <c r="P13" i="5"/>
  <c r="P16" i="5"/>
  <c r="P17" i="5"/>
  <c r="P18" i="5"/>
  <c r="P20" i="5"/>
  <c r="P22" i="5"/>
  <c r="P26" i="5"/>
  <c r="P32" i="5"/>
  <c r="P40" i="5"/>
  <c r="P43" i="5"/>
  <c r="P47" i="5"/>
  <c r="P49" i="5"/>
  <c r="Q2" i="6"/>
  <c r="Q5" i="6"/>
  <c r="Q19" i="6"/>
  <c r="Q20" i="6"/>
  <c r="Q21" i="6"/>
  <c r="Q23" i="6"/>
  <c r="Q25" i="6"/>
  <c r="Q26" i="6"/>
  <c r="Q34" i="6"/>
  <c r="Q35" i="6"/>
  <c r="Q39" i="6"/>
  <c r="Q40" i="6"/>
  <c r="Q43" i="6"/>
  <c r="R2" i="6"/>
  <c r="R16" i="6"/>
  <c r="R18" i="6"/>
  <c r="R21" i="6"/>
  <c r="R23" i="6"/>
  <c r="R34" i="6"/>
  <c r="R35" i="6"/>
  <c r="R40" i="6"/>
  <c r="R43" i="6"/>
  <c r="S2" i="6"/>
  <c r="S6" i="6"/>
  <c r="S16" i="6"/>
  <c r="S32" i="6"/>
  <c r="S43" i="6"/>
  <c r="P21" i="6"/>
  <c r="P26" i="6"/>
  <c r="P30" i="6"/>
  <c r="P31" i="6"/>
  <c r="P32" i="6"/>
  <c r="P39" i="6"/>
  <c r="P41" i="6"/>
  <c r="P43" i="6"/>
  <c r="Q2" i="7"/>
  <c r="Q6" i="7"/>
  <c r="Q7" i="7"/>
  <c r="Q8" i="7"/>
  <c r="Q9" i="7"/>
  <c r="Q11" i="7"/>
  <c r="Q20" i="7"/>
  <c r="Q21" i="7"/>
  <c r="Q26" i="7"/>
  <c r="Q31" i="7"/>
  <c r="Q32" i="7"/>
  <c r="Q33" i="7"/>
  <c r="Q35" i="7"/>
  <c r="Q43" i="7"/>
  <c r="R2" i="7"/>
  <c r="R6" i="7"/>
  <c r="R8" i="7"/>
  <c r="R10" i="7"/>
  <c r="R11" i="7"/>
  <c r="R26" i="7"/>
  <c r="R31" i="7"/>
  <c r="R38" i="7"/>
  <c r="R40" i="7"/>
  <c r="R43" i="7"/>
  <c r="S3" i="7"/>
  <c r="S43" i="7"/>
  <c r="P2" i="7"/>
  <c r="P5" i="7"/>
  <c r="P6" i="7"/>
  <c r="P7" i="7"/>
  <c r="P9" i="7"/>
  <c r="P11" i="7"/>
  <c r="P12" i="7"/>
  <c r="P19" i="7"/>
  <c r="P20" i="7"/>
  <c r="P21" i="7"/>
  <c r="P25" i="7"/>
  <c r="P31" i="7"/>
  <c r="P32" i="7"/>
  <c r="P33" i="7"/>
  <c r="P34" i="7"/>
  <c r="P35" i="7"/>
  <c r="P39" i="7"/>
  <c r="P43" i="7"/>
  <c r="Q2" i="8"/>
  <c r="Q3" i="8"/>
  <c r="Q4" i="8"/>
  <c r="Q5" i="8"/>
  <c r="Q7" i="8"/>
  <c r="Q9" i="8"/>
  <c r="Q11" i="8"/>
  <c r="Q17" i="8"/>
  <c r="Q20" i="8"/>
  <c r="Q33" i="8"/>
  <c r="Q34" i="8"/>
  <c r="Q35" i="8"/>
  <c r="Q38" i="8"/>
  <c r="Q40" i="8"/>
  <c r="Q41" i="8"/>
  <c r="Q43" i="8"/>
  <c r="R2" i="8"/>
  <c r="R17" i="8"/>
  <c r="R19" i="8"/>
  <c r="R20" i="8"/>
  <c r="R43" i="8"/>
  <c r="S43" i="8"/>
  <c r="P2" i="8"/>
  <c r="P3" i="8"/>
  <c r="P5" i="8"/>
  <c r="P8" i="8"/>
  <c r="P9" i="8"/>
  <c r="P12" i="8"/>
  <c r="P14" i="8"/>
  <c r="P15" i="8"/>
  <c r="P16" i="8"/>
  <c r="P17" i="8"/>
  <c r="P21" i="8"/>
  <c r="P25" i="8"/>
  <c r="P33" i="8"/>
  <c r="P34" i="8"/>
  <c r="P35" i="8"/>
  <c r="P40" i="8"/>
  <c r="P41" i="8"/>
  <c r="P43" i="8"/>
  <c r="Q5" i="9"/>
  <c r="Q8" i="9"/>
  <c r="Q10" i="9"/>
  <c r="Q21" i="9"/>
  <c r="Q23" i="9"/>
  <c r="Q24" i="9"/>
  <c r="Q26" i="9"/>
  <c r="Q28" i="9"/>
  <c r="Q31" i="9"/>
  <c r="Q32" i="9"/>
  <c r="Q47" i="9"/>
  <c r="R5" i="9"/>
  <c r="R20" i="9"/>
  <c r="R23" i="9"/>
  <c r="R30" i="9"/>
  <c r="R31" i="9"/>
  <c r="R32" i="9"/>
  <c r="R45" i="9"/>
  <c r="R47" i="9"/>
  <c r="S47" i="9"/>
  <c r="P5" i="9"/>
  <c r="P6" i="9"/>
  <c r="P8" i="9"/>
  <c r="P9" i="9"/>
  <c r="P10" i="9"/>
  <c r="P15" i="9"/>
  <c r="P21" i="9"/>
  <c r="P22" i="9"/>
  <c r="P24" i="9"/>
  <c r="P25" i="9"/>
  <c r="P26" i="9"/>
  <c r="P28" i="9"/>
  <c r="P29" i="9"/>
  <c r="P31" i="9"/>
  <c r="P32" i="9"/>
  <c r="P40" i="9"/>
  <c r="P41" i="9"/>
  <c r="P42" i="9"/>
  <c r="P47" i="9"/>
  <c r="Q2" i="10"/>
  <c r="Q4" i="10"/>
  <c r="Q5" i="10"/>
  <c r="Q8" i="10"/>
  <c r="Q9" i="10"/>
  <c r="Q11" i="10"/>
  <c r="Q13" i="10"/>
  <c r="Q14" i="10"/>
  <c r="Q15" i="10"/>
  <c r="Q16" i="10"/>
  <c r="Q19" i="10"/>
  <c r="Q21" i="10"/>
  <c r="Q22" i="10"/>
  <c r="Q28" i="10"/>
  <c r="Q29" i="10"/>
  <c r="Q30" i="10"/>
  <c r="Q31" i="10"/>
  <c r="Q32" i="10"/>
  <c r="Q34" i="10"/>
  <c r="Q35" i="10"/>
  <c r="Q36" i="10"/>
  <c r="Q37" i="10"/>
  <c r="Q38" i="10"/>
  <c r="Q39" i="10"/>
  <c r="Q40" i="10"/>
  <c r="Q42" i="10"/>
  <c r="Q47" i="10"/>
  <c r="R2" i="10"/>
  <c r="R4" i="10"/>
  <c r="R5" i="10"/>
  <c r="R9" i="10"/>
  <c r="R13" i="10"/>
  <c r="R14" i="10"/>
  <c r="R15" i="10"/>
  <c r="R16" i="10"/>
  <c r="R19" i="10"/>
  <c r="R21" i="10"/>
  <c r="R22" i="10"/>
  <c r="R24" i="10"/>
  <c r="R32" i="10"/>
  <c r="R36" i="10"/>
  <c r="R37" i="10"/>
  <c r="R47" i="10"/>
  <c r="S3" i="10"/>
  <c r="S21" i="10"/>
  <c r="S36" i="10"/>
  <c r="S37" i="10"/>
  <c r="S47" i="10"/>
  <c r="P2" i="10"/>
  <c r="P4" i="10"/>
  <c r="P5" i="10"/>
  <c r="P10" i="10"/>
  <c r="P11" i="10"/>
  <c r="P15" i="10"/>
  <c r="P16" i="10"/>
  <c r="P19" i="10"/>
  <c r="P21" i="10"/>
  <c r="P22" i="10"/>
  <c r="P31" i="10"/>
  <c r="P32" i="10"/>
  <c r="P34" i="10"/>
  <c r="P35" i="10"/>
  <c r="P36" i="10"/>
  <c r="P38" i="10"/>
  <c r="P44" i="10"/>
  <c r="P47" i="10"/>
  <c r="D60" i="11"/>
  <c r="E60" i="11"/>
  <c r="F60" i="11"/>
  <c r="G60" i="11"/>
  <c r="H60" i="11"/>
  <c r="C60" i="11"/>
  <c r="D47" i="10"/>
  <c r="E47" i="10"/>
  <c r="F47" i="10"/>
  <c r="G47" i="10"/>
  <c r="H47" i="10"/>
  <c r="C47" i="10"/>
  <c r="D47" i="9"/>
  <c r="E47" i="9"/>
  <c r="F47" i="9"/>
  <c r="G47" i="9"/>
  <c r="H47" i="9"/>
  <c r="C47" i="9"/>
  <c r="E43" i="8"/>
  <c r="F43" i="8"/>
  <c r="G43" i="8"/>
  <c r="H43" i="8"/>
  <c r="C43" i="8"/>
  <c r="D43" i="8"/>
  <c r="E43" i="7"/>
  <c r="F43" i="7"/>
  <c r="G43" i="7"/>
  <c r="H43" i="7"/>
  <c r="C43" i="7"/>
  <c r="D43" i="7"/>
  <c r="D65" i="6"/>
  <c r="E65" i="6"/>
  <c r="F65" i="6"/>
  <c r="G65" i="6"/>
  <c r="H65" i="6"/>
  <c r="C65" i="6"/>
  <c r="L58" i="5"/>
  <c r="L59" i="5"/>
  <c r="L60" i="5"/>
  <c r="L61" i="5"/>
  <c r="L62" i="5"/>
  <c r="L57" i="5"/>
  <c r="D90" i="5"/>
  <c r="E90" i="5"/>
  <c r="F90" i="5"/>
  <c r="G90" i="5"/>
  <c r="H90" i="5"/>
  <c r="C90" i="5"/>
  <c r="M55" i="3"/>
  <c r="M56" i="3"/>
  <c r="M57" i="3"/>
  <c r="M58" i="3"/>
  <c r="M59" i="3"/>
  <c r="M54" i="3"/>
  <c r="H85" i="3"/>
  <c r="G85" i="3"/>
  <c r="F85" i="3"/>
  <c r="E85" i="3"/>
  <c r="D85" i="3"/>
  <c r="H43" i="6"/>
  <c r="G43" i="6"/>
  <c r="F43" i="6"/>
  <c r="E43" i="6"/>
  <c r="D43" i="6"/>
  <c r="C43" i="6"/>
  <c r="C49" i="5"/>
  <c r="E49" i="5"/>
  <c r="F49" i="5"/>
  <c r="G49" i="5"/>
  <c r="H49" i="5"/>
  <c r="D49" i="5"/>
  <c r="E47" i="3"/>
  <c r="F47" i="3"/>
  <c r="G47" i="3"/>
  <c r="H47" i="3"/>
  <c r="D47" i="3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C3" i="1"/>
  <c r="F3" i="1"/>
  <c r="G3" i="1"/>
</calcChain>
</file>

<file path=xl/sharedStrings.xml><?xml version="1.0" encoding="utf-8"?>
<sst xmlns="http://schemas.openxmlformats.org/spreadsheetml/2006/main" count="2188" uniqueCount="304">
  <si>
    <t>Year</t>
  </si>
  <si>
    <t>Total pup count</t>
  </si>
  <si>
    <t>Total C1 (Incl Stillborns &amp; Dead C1)</t>
  </si>
  <si>
    <t>Stillborns</t>
  </si>
  <si>
    <t xml:space="preserve">Total C0 &amp; C1 dead </t>
  </si>
  <si>
    <t># pups discounted</t>
  </si>
  <si>
    <t>7 (+3NA)</t>
  </si>
  <si>
    <t>7 (+1NA)</t>
  </si>
  <si>
    <t>4 (+2 Unsure)</t>
  </si>
  <si>
    <t>2 (+1NA)</t>
  </si>
  <si>
    <t>3 (+1NA)</t>
  </si>
  <si>
    <t>1 (+3NA)</t>
  </si>
  <si>
    <t>4 (+2NA in discount)</t>
  </si>
  <si>
    <t>double check this column later</t>
  </si>
  <si>
    <t>Pup ID</t>
  </si>
  <si>
    <t>3-Doors Cave</t>
  </si>
  <si>
    <t>Horseshoe Cave</t>
  </si>
  <si>
    <t>Wooltack Cave</t>
  </si>
  <si>
    <t>Pebbly Beach</t>
  </si>
  <si>
    <t>Jeffry's Haven</t>
  </si>
  <si>
    <t>Boulder Beach</t>
  </si>
  <si>
    <t>Martin's Haven</t>
  </si>
  <si>
    <t>Rainy Rock Beach</t>
  </si>
  <si>
    <t>Martin's Haven Cave</t>
  </si>
  <si>
    <t>3-Doors</t>
  </si>
  <si>
    <t>C1</t>
  </si>
  <si>
    <t>C2</t>
  </si>
  <si>
    <t>C3</t>
  </si>
  <si>
    <t>C4</t>
  </si>
  <si>
    <t>C5</t>
  </si>
  <si>
    <t>1993232</t>
  </si>
  <si>
    <t>1993240</t>
  </si>
  <si>
    <t>1993248</t>
  </si>
  <si>
    <t>1993254</t>
  </si>
  <si>
    <t>1993260</t>
  </si>
  <si>
    <t>1993252</t>
  </si>
  <si>
    <t>1993270</t>
  </si>
  <si>
    <t>1993258</t>
  </si>
  <si>
    <t>1993265</t>
  </si>
  <si>
    <t>1993263</t>
  </si>
  <si>
    <t>1993278</t>
  </si>
  <si>
    <t>1993271</t>
  </si>
  <si>
    <t>C0</t>
  </si>
  <si>
    <t>1993276</t>
  </si>
  <si>
    <t>1993264</t>
  </si>
  <si>
    <t>1993274</t>
  </si>
  <si>
    <t>1993284</t>
  </si>
  <si>
    <t>1993287</t>
  </si>
  <si>
    <t>1993281</t>
  </si>
  <si>
    <t>1993293</t>
  </si>
  <si>
    <t>1993279</t>
  </si>
  <si>
    <t>1993286</t>
  </si>
  <si>
    <t>1993295</t>
  </si>
  <si>
    <t>1993289</t>
  </si>
  <si>
    <t>1993305</t>
  </si>
  <si>
    <t>1993288</t>
  </si>
  <si>
    <t>1993302</t>
  </si>
  <si>
    <t>1993301</t>
  </si>
  <si>
    <t>1993315</t>
  </si>
  <si>
    <t>1993309</t>
  </si>
  <si>
    <t>1993327</t>
  </si>
  <si>
    <t>Victoria Bay</t>
  </si>
  <si>
    <t>Little Castle Bay</t>
  </si>
  <si>
    <t>Wooltack Bay</t>
  </si>
  <si>
    <t>Martin's Haven Beach</t>
  </si>
  <si>
    <t>West Hook Bay</t>
  </si>
  <si>
    <t>1994244</t>
  </si>
  <si>
    <t>1994246</t>
  </si>
  <si>
    <t>1994255</t>
  </si>
  <si>
    <t>1994263</t>
  </si>
  <si>
    <t>1994249</t>
  </si>
  <si>
    <t>1994261</t>
  </si>
  <si>
    <t>1994251</t>
  </si>
  <si>
    <t>1994254</t>
  </si>
  <si>
    <t>1994258</t>
  </si>
  <si>
    <t>1994259</t>
  </si>
  <si>
    <t>1994266</t>
  </si>
  <si>
    <t>1994271</t>
  </si>
  <si>
    <t>1994265</t>
  </si>
  <si>
    <t>1994280</t>
  </si>
  <si>
    <t>1994270</t>
  </si>
  <si>
    <t>1994276</t>
  </si>
  <si>
    <t>1994278</t>
  </si>
  <si>
    <t>1994286</t>
  </si>
  <si>
    <t>1994291</t>
  </si>
  <si>
    <t>1994284</t>
  </si>
  <si>
    <t>1994287</t>
  </si>
  <si>
    <t>1994300</t>
  </si>
  <si>
    <t>1994293</t>
  </si>
  <si>
    <t>1994283</t>
  </si>
  <si>
    <t>1994301</t>
  </si>
  <si>
    <t>1994306</t>
  </si>
  <si>
    <t>1994305</t>
  </si>
  <si>
    <t>1994295</t>
  </si>
  <si>
    <t>1994311</t>
  </si>
  <si>
    <t>1994315</t>
  </si>
  <si>
    <t>1994294</t>
  </si>
  <si>
    <t>1994297</t>
  </si>
  <si>
    <t>1994307</t>
  </si>
  <si>
    <t>1994321</t>
  </si>
  <si>
    <t>1994329</t>
  </si>
  <si>
    <t>Birth rates</t>
  </si>
  <si>
    <t>Survival rates</t>
  </si>
  <si>
    <t>1995254</t>
  </si>
  <si>
    <t>1995260</t>
  </si>
  <si>
    <t>1995264</t>
  </si>
  <si>
    <t>1995282</t>
  </si>
  <si>
    <t>1995255</t>
  </si>
  <si>
    <t>1995286</t>
  </si>
  <si>
    <t>1995267</t>
  </si>
  <si>
    <t>Pebbly Beach/Jeffry's Haven tunnel</t>
  </si>
  <si>
    <t>1995271</t>
  </si>
  <si>
    <t>1995288</t>
  </si>
  <si>
    <t>1995295</t>
  </si>
  <si>
    <t>1995301</t>
  </si>
  <si>
    <t>1995305</t>
  </si>
  <si>
    <t>Renny Slip</t>
  </si>
  <si>
    <t>1995293</t>
  </si>
  <si>
    <t>1995296</t>
  </si>
  <si>
    <t>1995307</t>
  </si>
  <si>
    <t>1995314</t>
  </si>
  <si>
    <t>1995303</t>
  </si>
  <si>
    <t>1995310</t>
  </si>
  <si>
    <t>1995324</t>
  </si>
  <si>
    <t>1995317</t>
  </si>
  <si>
    <t>1995332</t>
  </si>
  <si>
    <t>1995338</t>
  </si>
  <si>
    <t>Victoria West</t>
  </si>
  <si>
    <t xml:space="preserve">West Hook Bay </t>
  </si>
  <si>
    <t>OIL THIS YEAR</t>
  </si>
  <si>
    <t>1996250</t>
  </si>
  <si>
    <t>1996257</t>
  </si>
  <si>
    <t>1996265</t>
  </si>
  <si>
    <t>1996269</t>
  </si>
  <si>
    <t>1996261</t>
  </si>
  <si>
    <t>1996267</t>
  </si>
  <si>
    <t>1996253</t>
  </si>
  <si>
    <t>1996271</t>
  </si>
  <si>
    <t>1996259</t>
  </si>
  <si>
    <t>1996264</t>
  </si>
  <si>
    <t>1996276</t>
  </si>
  <si>
    <t>1996258</t>
  </si>
  <si>
    <t>1996263</t>
  </si>
  <si>
    <t>1996262</t>
  </si>
  <si>
    <t>1996285</t>
  </si>
  <si>
    <t>1996274</t>
  </si>
  <si>
    <t>1996268</t>
  </si>
  <si>
    <t>1996275</t>
  </si>
  <si>
    <t>1996281</t>
  </si>
  <si>
    <t>1996278</t>
  </si>
  <si>
    <t>1996288</t>
  </si>
  <si>
    <t>1996296</t>
  </si>
  <si>
    <t>1996303</t>
  </si>
  <si>
    <t>1996289</t>
  </si>
  <si>
    <t>1996313</t>
  </si>
  <si>
    <t>1996298</t>
  </si>
  <si>
    <t xml:space="preserve">Watery Bay/Little Castle Bay </t>
  </si>
  <si>
    <t>West Hook Beach</t>
  </si>
  <si>
    <t>1997242</t>
  </si>
  <si>
    <t>1997247</t>
  </si>
  <si>
    <t>1997255</t>
  </si>
  <si>
    <t>1997265</t>
  </si>
  <si>
    <t>1997249</t>
  </si>
  <si>
    <t>1997252</t>
  </si>
  <si>
    <t>1997261</t>
  </si>
  <si>
    <t>1997259</t>
  </si>
  <si>
    <t>1997280</t>
  </si>
  <si>
    <t>1997273</t>
  </si>
  <si>
    <t>1997269</t>
  </si>
  <si>
    <t>1997268</t>
  </si>
  <si>
    <t>1997264</t>
  </si>
  <si>
    <t>1997290</t>
  </si>
  <si>
    <t>1997276</t>
  </si>
  <si>
    <t>1997288</t>
  </si>
  <si>
    <t>1997279</t>
  </si>
  <si>
    <t>1997286</t>
  </si>
  <si>
    <t>1997283</t>
  </si>
  <si>
    <t>1997293</t>
  </si>
  <si>
    <t>1997301</t>
  </si>
  <si>
    <t>1997296</t>
  </si>
  <si>
    <t>1997294</t>
  </si>
  <si>
    <t>1997303</t>
  </si>
  <si>
    <t>JD + 1</t>
  </si>
  <si>
    <t>JD + 1 + 2</t>
  </si>
  <si>
    <t>ADDING  a "1" for missing numbers. As we KNOW they passed through that step to get to their current point.</t>
  </si>
  <si>
    <t>ADDING  a "2" for missing numbers. If they were to have survived to fledging they must have reached that  stage at some point after last seen</t>
  </si>
  <si>
    <t>3-Doors Beach</t>
  </si>
  <si>
    <t>1998243</t>
  </si>
  <si>
    <t>1998260</t>
  </si>
  <si>
    <t>1998244</t>
  </si>
  <si>
    <t>1998246</t>
  </si>
  <si>
    <t>1998251</t>
  </si>
  <si>
    <t>1998255</t>
  </si>
  <si>
    <t>1998263</t>
  </si>
  <si>
    <t>1998250</t>
  </si>
  <si>
    <t>1998253</t>
  </si>
  <si>
    <t>1998259</t>
  </si>
  <si>
    <t>1998256</t>
  </si>
  <si>
    <t>1998271</t>
  </si>
  <si>
    <t>1998276</t>
  </si>
  <si>
    <t>1998280</t>
  </si>
  <si>
    <t>1998264</t>
  </si>
  <si>
    <t>1998273</t>
  </si>
  <si>
    <t>1998278</t>
  </si>
  <si>
    <t>1998288</t>
  </si>
  <si>
    <t>1998283</t>
  </si>
  <si>
    <t>1998285</t>
  </si>
  <si>
    <t>1998293</t>
  </si>
  <si>
    <t>1998282</t>
  </si>
  <si>
    <t>1998292</t>
  </si>
  <si>
    <t>1998301</t>
  </si>
  <si>
    <t>1998306</t>
  </si>
  <si>
    <t>1999240</t>
  </si>
  <si>
    <t>1999246</t>
  </si>
  <si>
    <t>1999250</t>
  </si>
  <si>
    <t>1999256</t>
  </si>
  <si>
    <t>1999262</t>
  </si>
  <si>
    <t>1999248</t>
  </si>
  <si>
    <t>1999245</t>
  </si>
  <si>
    <t>1999264</t>
  </si>
  <si>
    <t>1999273</t>
  </si>
  <si>
    <t>1999278</t>
  </si>
  <si>
    <t>1999284</t>
  </si>
  <si>
    <t>1999281</t>
  </si>
  <si>
    <t>1999292</t>
  </si>
  <si>
    <t>1999265</t>
  </si>
  <si>
    <t>1999267</t>
  </si>
  <si>
    <t>1999287</t>
  </si>
  <si>
    <t>1999298</t>
  </si>
  <si>
    <t>1999288</t>
  </si>
  <si>
    <t>1999293</t>
  </si>
  <si>
    <t>Wooltack East Cave</t>
  </si>
  <si>
    <t>2000241</t>
  </si>
  <si>
    <t>2000243</t>
  </si>
  <si>
    <t>2000247</t>
  </si>
  <si>
    <t>2000250</t>
  </si>
  <si>
    <t>2000257</t>
  </si>
  <si>
    <t>2000261</t>
  </si>
  <si>
    <t>2000269</t>
  </si>
  <si>
    <t>2000265</t>
  </si>
  <si>
    <t>2000263</t>
  </si>
  <si>
    <t>2000251</t>
  </si>
  <si>
    <t>2000273</t>
  </si>
  <si>
    <t>2000275</t>
  </si>
  <si>
    <t>2000285</t>
  </si>
  <si>
    <t>2000278</t>
  </si>
  <si>
    <t>2000272</t>
  </si>
  <si>
    <t>2000287</t>
  </si>
  <si>
    <t>2000280</t>
  </si>
  <si>
    <t>2000289</t>
  </si>
  <si>
    <t>2000296</t>
  </si>
  <si>
    <t>C1-2</t>
  </si>
  <si>
    <t>C2-3</t>
  </si>
  <si>
    <t>C3-4</t>
  </si>
  <si>
    <t>C4-5</t>
  </si>
  <si>
    <t>Average #Days</t>
  </si>
  <si>
    <t>Transition rates</t>
  </si>
  <si>
    <t>Renny Slip Cave</t>
  </si>
  <si>
    <t>2002241</t>
  </si>
  <si>
    <t>2002244</t>
  </si>
  <si>
    <t>2002253</t>
  </si>
  <si>
    <t>2002251</t>
  </si>
  <si>
    <t>2002255</t>
  </si>
  <si>
    <t>2002245</t>
  </si>
  <si>
    <t>2002262</t>
  </si>
  <si>
    <t>2002248</t>
  </si>
  <si>
    <t>2002263</t>
  </si>
  <si>
    <t>2002268</t>
  </si>
  <si>
    <t>2002259</t>
  </si>
  <si>
    <t>2002258</t>
  </si>
  <si>
    <t>2002267</t>
  </si>
  <si>
    <t>2002272</t>
  </si>
  <si>
    <t>2002273</t>
  </si>
  <si>
    <t>2002275</t>
  </si>
  <si>
    <t>2002276</t>
  </si>
  <si>
    <t>2002280</t>
  </si>
  <si>
    <t>2002287</t>
  </si>
  <si>
    <t>2002283</t>
  </si>
  <si>
    <t>2002289</t>
  </si>
  <si>
    <t>2002291</t>
  </si>
  <si>
    <t>2002288</t>
  </si>
  <si>
    <t>2002277</t>
  </si>
  <si>
    <t>2002294</t>
  </si>
  <si>
    <t>2002303</t>
  </si>
  <si>
    <t>2002297</t>
  </si>
  <si>
    <t>2002292</t>
  </si>
  <si>
    <t>2002305</t>
  </si>
  <si>
    <t>Wooltack East</t>
  </si>
  <si>
    <t>Rainy Rock Beach (south)</t>
  </si>
  <si>
    <t>Watery Bay</t>
  </si>
  <si>
    <t>2003235</t>
  </si>
  <si>
    <t>2003245</t>
  </si>
  <si>
    <t>2003252</t>
  </si>
  <si>
    <t>2003258</t>
  </si>
  <si>
    <t>2003246</t>
  </si>
  <si>
    <t>2003265</t>
  </si>
  <si>
    <t>2003257</t>
  </si>
  <si>
    <t>2003251</t>
  </si>
  <si>
    <t>2003259</t>
  </si>
  <si>
    <t>2003254</t>
  </si>
  <si>
    <t>2003267</t>
  </si>
  <si>
    <t>2003266</t>
  </si>
  <si>
    <t>2003274</t>
  </si>
  <si>
    <t>2003272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</si>
</sst>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8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theme="8"/>
      <name val="Calibri"/>
      <family val="2"/>
      <scheme val="minor"/>
    </font>
    <font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34">
    <xf numFmtId="0" fontId="0" fillId="0" borderId="0" xfId="0"/>
    <xf numFmtId="0" fontId="4" fillId="0" borderId="0" xfId="0" applyFont="1"/>
    <xf numFmtId="0" fontId="0" fillId="5" borderId="0" xfId="0" applyFill="1"/>
    <xf numFmtId="0" fontId="5" fillId="0" borderId="0" xfId="0" applyFont="1"/>
    <xf numFmtId="0" fontId="1" fillId="2" borderId="0" xfId="1"/>
    <xf numFmtId="14" fontId="0" fillId="0" borderId="0" xfId="0" applyNumberFormat="1"/>
    <xf numFmtId="0" fontId="3" fillId="4" borderId="0" xfId="3"/>
    <xf numFmtId="0" fontId="2" fillId="3" borderId="0" xfId="2"/>
    <xf numFmtId="0" fontId="1" fillId="0" borderId="0" xfId="1" applyFill="1"/>
    <xf numFmtId="0" fontId="3" fillId="0" borderId="0" xfId="3" applyFill="1"/>
    <xf numFmtId="0" fontId="2" fillId="0" borderId="0" xfId="2" applyFill="1"/>
    <xf numFmtId="0" fontId="7" fillId="0" borderId="0" xfId="0" applyFont="1"/>
    <xf numFmtId="0" fontId="6" fillId="6" borderId="0" xfId="0" applyFont="1" applyFill="1"/>
    <xf numFmtId="0" fontId="8" fillId="0" borderId="0" xfId="0" applyFont="1"/>
    <xf numFmtId="14" fontId="0" fillId="0" borderId="0" xfId="0" applyNumberFormat="1" applyFill="1"/>
    <xf numFmtId="0" fontId="0" fillId="6" borderId="0" xfId="0" applyFill="1"/>
    <xf numFmtId="0" fontId="0" fillId="7" borderId="0" xfId="0" applyFill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8" fillId="0" borderId="0" xfId="0" applyFont="1" applyFill="1"/>
    <xf numFmtId="0" fontId="9" fillId="0" borderId="0" xfId="0" applyFont="1" applyFill="1"/>
    <xf numFmtId="0" fontId="12" fillId="0" borderId="0" xfId="0" applyFont="1"/>
    <xf numFmtId="0" fontId="8" fillId="0" borderId="0" xfId="0" applyNumberFormat="1" applyFont="1"/>
    <xf numFmtId="0" fontId="5" fillId="5" borderId="0" xfId="0" applyFont="1" applyFill="1"/>
    <xf numFmtId="0" fontId="5" fillId="8" borderId="0" xfId="0" applyFont="1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0" borderId="0" xfId="0" applyFill="1"/>
    <xf numFmtId="0" fontId="0" fillId="10" borderId="0" xfId="0" applyNumberFormat="1" applyFill="1"/>
    <xf numFmtId="0" fontId="0" fillId="0" borderId="1" xfId="0" applyBorder="1"/>
    <xf numFmtId="0" fontId="1" fillId="2" borderId="1" xfId="1" applyBorder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</c:spPr>
          <c:invertIfNegative val="0"/>
          <c:cat>
            <c:strRef>
              <c:f>'1993'!$K$8:$K$13</c:f>
              <c:strCache>
                <c:ptCount val="6"/>
                <c:pt idx="0">
                  <c:v>C0</c:v>
                </c:pt>
                <c:pt idx="1">
                  <c:v>C1</c:v>
                </c:pt>
                <c:pt idx="2">
                  <c:v>C2</c:v>
                </c:pt>
                <c:pt idx="3">
                  <c:v>C3</c:v>
                </c:pt>
                <c:pt idx="4">
                  <c:v>C4</c:v>
                </c:pt>
                <c:pt idx="5">
                  <c:v>C5</c:v>
                </c:pt>
              </c:strCache>
            </c:strRef>
          </c:cat>
          <c:val>
            <c:numRef>
              <c:f>'1993'!$L$8:$L$13</c:f>
              <c:numCache>
                <c:formatCode>General</c:formatCode>
                <c:ptCount val="6"/>
                <c:pt idx="0">
                  <c:v>1</c:v>
                </c:pt>
                <c:pt idx="1">
                  <c:v>41</c:v>
                </c:pt>
                <c:pt idx="2">
                  <c:v>37</c:v>
                </c:pt>
                <c:pt idx="3">
                  <c:v>32</c:v>
                </c:pt>
                <c:pt idx="4">
                  <c:v>27</c:v>
                </c:pt>
                <c:pt idx="5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"/>
        <c:axId val="1493844944"/>
        <c:axId val="1493856368"/>
      </c:barChart>
      <c:catAx>
        <c:axId val="14938449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493856368"/>
        <c:crosses val="autoZero"/>
        <c:auto val="1"/>
        <c:lblAlgn val="ctr"/>
        <c:lblOffset val="100"/>
        <c:noMultiLvlLbl val="0"/>
      </c:catAx>
      <c:valAx>
        <c:axId val="149385636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4938449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</c:spPr>
          <c:invertIfNegative val="0"/>
          <c:cat>
            <c:strRef>
              <c:f>'2001'!$K$5:$K$10</c:f>
              <c:strCache>
                <c:ptCount val="6"/>
                <c:pt idx="0">
                  <c:v>C0</c:v>
                </c:pt>
                <c:pt idx="1">
                  <c:v>C1</c:v>
                </c:pt>
                <c:pt idx="2">
                  <c:v>C2</c:v>
                </c:pt>
                <c:pt idx="3">
                  <c:v>C3</c:v>
                </c:pt>
                <c:pt idx="4">
                  <c:v>C4</c:v>
                </c:pt>
                <c:pt idx="5">
                  <c:v>C5</c:v>
                </c:pt>
              </c:strCache>
            </c:strRef>
          </c:cat>
          <c:val>
            <c:numRef>
              <c:f>'2001'!$L$5:$L$10</c:f>
              <c:numCache>
                <c:formatCode>General</c:formatCode>
                <c:ptCount val="6"/>
                <c:pt idx="0">
                  <c:v>0</c:v>
                </c:pt>
                <c:pt idx="1">
                  <c:v>40</c:v>
                </c:pt>
                <c:pt idx="2">
                  <c:v>33</c:v>
                </c:pt>
                <c:pt idx="3">
                  <c:v>24</c:v>
                </c:pt>
                <c:pt idx="4">
                  <c:v>16</c:v>
                </c:pt>
                <c:pt idx="5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1582355744"/>
        <c:axId val="1582356288"/>
      </c:barChart>
      <c:catAx>
        <c:axId val="15823557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82356288"/>
        <c:crosses val="autoZero"/>
        <c:auto val="1"/>
        <c:lblAlgn val="ctr"/>
        <c:lblOffset val="100"/>
        <c:noMultiLvlLbl val="0"/>
      </c:catAx>
      <c:valAx>
        <c:axId val="158235628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5823557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</c:spPr>
          <c:invertIfNegative val="0"/>
          <c:cat>
            <c:strRef>
              <c:f>'2002'!$J$6:$J$11</c:f>
              <c:strCache>
                <c:ptCount val="6"/>
                <c:pt idx="0">
                  <c:v>C0</c:v>
                </c:pt>
                <c:pt idx="1">
                  <c:v>C1</c:v>
                </c:pt>
                <c:pt idx="2">
                  <c:v>C2</c:v>
                </c:pt>
                <c:pt idx="3">
                  <c:v>C3</c:v>
                </c:pt>
                <c:pt idx="4">
                  <c:v>C4</c:v>
                </c:pt>
                <c:pt idx="5">
                  <c:v>C5</c:v>
                </c:pt>
              </c:strCache>
            </c:strRef>
          </c:cat>
          <c:val>
            <c:numRef>
              <c:f>'2002'!$K$6:$K$11</c:f>
              <c:numCache>
                <c:formatCode>General</c:formatCode>
                <c:ptCount val="6"/>
                <c:pt idx="0">
                  <c:v>3</c:v>
                </c:pt>
                <c:pt idx="1">
                  <c:v>43</c:v>
                </c:pt>
                <c:pt idx="2">
                  <c:v>35</c:v>
                </c:pt>
                <c:pt idx="3">
                  <c:v>29</c:v>
                </c:pt>
                <c:pt idx="4">
                  <c:v>14</c:v>
                </c:pt>
                <c:pt idx="5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1582353568"/>
        <c:axId val="1582362272"/>
      </c:barChart>
      <c:catAx>
        <c:axId val="15823535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82362272"/>
        <c:crosses val="autoZero"/>
        <c:auto val="1"/>
        <c:lblAlgn val="ctr"/>
        <c:lblOffset val="100"/>
        <c:noMultiLvlLbl val="0"/>
      </c:catAx>
      <c:valAx>
        <c:axId val="158236227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5823535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</c:spPr>
          <c:invertIfNegative val="0"/>
          <c:cat>
            <c:strRef>
              <c:f>'1993'!$K$54:$K$59</c:f>
              <c:strCache>
                <c:ptCount val="6"/>
                <c:pt idx="0">
                  <c:v>C0</c:v>
                </c:pt>
                <c:pt idx="1">
                  <c:v>C1</c:v>
                </c:pt>
                <c:pt idx="2">
                  <c:v>C2</c:v>
                </c:pt>
                <c:pt idx="3">
                  <c:v>C3</c:v>
                </c:pt>
                <c:pt idx="4">
                  <c:v>C4</c:v>
                </c:pt>
                <c:pt idx="5">
                  <c:v>C5</c:v>
                </c:pt>
              </c:strCache>
            </c:strRef>
          </c:cat>
          <c:val>
            <c:numRef>
              <c:f>'1993'!$L$54:$L$59</c:f>
              <c:numCache>
                <c:formatCode>General</c:formatCode>
                <c:ptCount val="6"/>
                <c:pt idx="0">
                  <c:v>1</c:v>
                </c:pt>
                <c:pt idx="1">
                  <c:v>32</c:v>
                </c:pt>
                <c:pt idx="2">
                  <c:v>28</c:v>
                </c:pt>
                <c:pt idx="3">
                  <c:v>25</c:v>
                </c:pt>
                <c:pt idx="4">
                  <c:v>21</c:v>
                </c:pt>
                <c:pt idx="5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1493853104"/>
        <c:axId val="1493843312"/>
      </c:barChart>
      <c:catAx>
        <c:axId val="1493853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493843312"/>
        <c:crosses val="autoZero"/>
        <c:auto val="1"/>
        <c:lblAlgn val="ctr"/>
        <c:lblOffset val="100"/>
        <c:noMultiLvlLbl val="0"/>
      </c:catAx>
      <c:valAx>
        <c:axId val="149384331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49385310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</c:spPr>
          <c:invertIfNegative val="0"/>
          <c:cat>
            <c:strRef>
              <c:f>'1994'!$J$6:$J$11</c:f>
              <c:strCache>
                <c:ptCount val="6"/>
                <c:pt idx="0">
                  <c:v>C0</c:v>
                </c:pt>
                <c:pt idx="1">
                  <c:v>C1</c:v>
                </c:pt>
                <c:pt idx="2">
                  <c:v>C2</c:v>
                </c:pt>
                <c:pt idx="3">
                  <c:v>C3</c:v>
                </c:pt>
                <c:pt idx="4">
                  <c:v>C4</c:v>
                </c:pt>
                <c:pt idx="5">
                  <c:v>C5</c:v>
                </c:pt>
              </c:strCache>
            </c:strRef>
          </c:cat>
          <c:val>
            <c:numRef>
              <c:f>'1994'!$K$6:$K$11</c:f>
              <c:numCache>
                <c:formatCode>General</c:formatCode>
                <c:ptCount val="6"/>
                <c:pt idx="0">
                  <c:v>0</c:v>
                </c:pt>
                <c:pt idx="1">
                  <c:v>46</c:v>
                </c:pt>
                <c:pt idx="2">
                  <c:v>38</c:v>
                </c:pt>
                <c:pt idx="3">
                  <c:v>32</c:v>
                </c:pt>
                <c:pt idx="4">
                  <c:v>20</c:v>
                </c:pt>
                <c:pt idx="5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"/>
        <c:axId val="1493852016"/>
        <c:axId val="1493853648"/>
      </c:barChart>
      <c:catAx>
        <c:axId val="14938520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493853648"/>
        <c:crosses val="autoZero"/>
        <c:auto val="1"/>
        <c:lblAlgn val="ctr"/>
        <c:lblOffset val="100"/>
        <c:noMultiLvlLbl val="0"/>
      </c:catAx>
      <c:valAx>
        <c:axId val="149385364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4938520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</c:spPr>
          <c:invertIfNegative val="0"/>
          <c:cat>
            <c:strRef>
              <c:f>'1995'!$L$7:$L$12</c:f>
              <c:strCache>
                <c:ptCount val="6"/>
                <c:pt idx="0">
                  <c:v>C0</c:v>
                </c:pt>
                <c:pt idx="1">
                  <c:v>C1</c:v>
                </c:pt>
                <c:pt idx="2">
                  <c:v>C2</c:v>
                </c:pt>
                <c:pt idx="3">
                  <c:v>C3</c:v>
                </c:pt>
                <c:pt idx="4">
                  <c:v>C4</c:v>
                </c:pt>
                <c:pt idx="5">
                  <c:v>C5</c:v>
                </c:pt>
              </c:strCache>
            </c:strRef>
          </c:cat>
          <c:val>
            <c:numRef>
              <c:f>'1995'!$M$7:$M$12</c:f>
              <c:numCache>
                <c:formatCode>General</c:formatCode>
                <c:ptCount val="6"/>
                <c:pt idx="0">
                  <c:v>0</c:v>
                </c:pt>
                <c:pt idx="1">
                  <c:v>40</c:v>
                </c:pt>
                <c:pt idx="2">
                  <c:v>33</c:v>
                </c:pt>
                <c:pt idx="3">
                  <c:v>24</c:v>
                </c:pt>
                <c:pt idx="4">
                  <c:v>16</c:v>
                </c:pt>
                <c:pt idx="5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1493849296"/>
        <c:axId val="1493854736"/>
      </c:barChart>
      <c:catAx>
        <c:axId val="1493849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493854736"/>
        <c:crosses val="autoZero"/>
        <c:auto val="1"/>
        <c:lblAlgn val="ctr"/>
        <c:lblOffset val="100"/>
        <c:noMultiLvlLbl val="0"/>
      </c:catAx>
      <c:valAx>
        <c:axId val="149385473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4938492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'1996'!$K$4</c:f>
              <c:strCache>
                <c:ptCount val="1"/>
                <c:pt idx="0">
                  <c:v>JD + 1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</c:spPr>
          <c:invertIfNegative val="0"/>
          <c:cat>
            <c:strRef>
              <c:f>'1996'!$J$5:$J$10</c:f>
              <c:strCache>
                <c:ptCount val="6"/>
                <c:pt idx="0">
                  <c:v>C0</c:v>
                </c:pt>
                <c:pt idx="1">
                  <c:v>C1</c:v>
                </c:pt>
                <c:pt idx="2">
                  <c:v>C2</c:v>
                </c:pt>
                <c:pt idx="3">
                  <c:v>C3</c:v>
                </c:pt>
                <c:pt idx="4">
                  <c:v>C4</c:v>
                </c:pt>
                <c:pt idx="5">
                  <c:v>C5</c:v>
                </c:pt>
              </c:strCache>
            </c:strRef>
          </c:cat>
          <c:val>
            <c:numRef>
              <c:f>'1996'!$K$5:$K$10</c:f>
              <c:numCache>
                <c:formatCode>General</c:formatCode>
                <c:ptCount val="6"/>
                <c:pt idx="0">
                  <c:v>1</c:v>
                </c:pt>
                <c:pt idx="1">
                  <c:v>38</c:v>
                </c:pt>
                <c:pt idx="2">
                  <c:v>35</c:v>
                </c:pt>
                <c:pt idx="3">
                  <c:v>27</c:v>
                </c:pt>
                <c:pt idx="4">
                  <c:v>18</c:v>
                </c:pt>
                <c:pt idx="5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1493855280"/>
        <c:axId val="1493845488"/>
      </c:barChart>
      <c:catAx>
        <c:axId val="1493855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493845488"/>
        <c:crosses val="autoZero"/>
        <c:auto val="1"/>
        <c:lblAlgn val="ctr"/>
        <c:lblOffset val="100"/>
        <c:noMultiLvlLbl val="0"/>
      </c:catAx>
      <c:valAx>
        <c:axId val="149384548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4938552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</c:spPr>
          <c:invertIfNegative val="0"/>
          <c:cat>
            <c:strRef>
              <c:f>'1997'!$K$5:$K$10</c:f>
              <c:strCache>
                <c:ptCount val="6"/>
                <c:pt idx="0">
                  <c:v>C0</c:v>
                </c:pt>
                <c:pt idx="1">
                  <c:v>C1</c:v>
                </c:pt>
                <c:pt idx="2">
                  <c:v>C2</c:v>
                </c:pt>
                <c:pt idx="3">
                  <c:v>C3</c:v>
                </c:pt>
                <c:pt idx="4">
                  <c:v>C4</c:v>
                </c:pt>
                <c:pt idx="5">
                  <c:v>C5</c:v>
                </c:pt>
              </c:strCache>
            </c:strRef>
          </c:cat>
          <c:val>
            <c:numRef>
              <c:f>'1997'!$L$5:$L$10</c:f>
              <c:numCache>
                <c:formatCode>General</c:formatCode>
                <c:ptCount val="6"/>
                <c:pt idx="0">
                  <c:v>1</c:v>
                </c:pt>
                <c:pt idx="1">
                  <c:v>40</c:v>
                </c:pt>
                <c:pt idx="2">
                  <c:v>37</c:v>
                </c:pt>
                <c:pt idx="3">
                  <c:v>30</c:v>
                </c:pt>
                <c:pt idx="4">
                  <c:v>16</c:v>
                </c:pt>
                <c:pt idx="5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1493857456"/>
        <c:axId val="1493843856"/>
      </c:barChart>
      <c:catAx>
        <c:axId val="14938574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493843856"/>
        <c:crosses val="autoZero"/>
        <c:auto val="1"/>
        <c:lblAlgn val="ctr"/>
        <c:lblOffset val="100"/>
        <c:noMultiLvlLbl val="0"/>
      </c:catAx>
      <c:valAx>
        <c:axId val="149384385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4938574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988407699037624E-2"/>
          <c:y val="6.0659813356663747E-2"/>
          <c:w val="0.87283074372488978"/>
          <c:h val="0.8578018546707130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</c:spPr>
          <c:invertIfNegative val="0"/>
          <c:cat>
            <c:strRef>
              <c:f>'1998'!$K$6:$K$11</c:f>
              <c:strCache>
                <c:ptCount val="6"/>
                <c:pt idx="0">
                  <c:v>C0</c:v>
                </c:pt>
                <c:pt idx="1">
                  <c:v>C1</c:v>
                </c:pt>
                <c:pt idx="2">
                  <c:v>C2</c:v>
                </c:pt>
                <c:pt idx="3">
                  <c:v>C3</c:v>
                </c:pt>
                <c:pt idx="4">
                  <c:v>C4</c:v>
                </c:pt>
                <c:pt idx="5">
                  <c:v>C5</c:v>
                </c:pt>
              </c:strCache>
            </c:strRef>
          </c:cat>
          <c:val>
            <c:numRef>
              <c:f>'1998'!$L$6:$L$11</c:f>
              <c:numCache>
                <c:formatCode>General</c:formatCode>
                <c:ptCount val="6"/>
                <c:pt idx="0">
                  <c:v>3</c:v>
                </c:pt>
                <c:pt idx="1">
                  <c:v>42</c:v>
                </c:pt>
                <c:pt idx="2">
                  <c:v>34</c:v>
                </c:pt>
                <c:pt idx="3">
                  <c:v>23</c:v>
                </c:pt>
                <c:pt idx="4">
                  <c:v>15</c:v>
                </c:pt>
                <c:pt idx="5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1493846032"/>
        <c:axId val="1492462976"/>
      </c:barChart>
      <c:catAx>
        <c:axId val="14938460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492462976"/>
        <c:crosses val="autoZero"/>
        <c:auto val="1"/>
        <c:lblAlgn val="ctr"/>
        <c:lblOffset val="100"/>
        <c:noMultiLvlLbl val="0"/>
      </c:catAx>
      <c:valAx>
        <c:axId val="149246297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4938460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</c:spPr>
          <c:invertIfNegative val="0"/>
          <c:cat>
            <c:strRef>
              <c:f>'1999'!$K$6:$K$11</c:f>
              <c:strCache>
                <c:ptCount val="6"/>
                <c:pt idx="0">
                  <c:v>C0</c:v>
                </c:pt>
                <c:pt idx="1">
                  <c:v>C1</c:v>
                </c:pt>
                <c:pt idx="2">
                  <c:v>C2</c:v>
                </c:pt>
                <c:pt idx="3">
                  <c:v>C3</c:v>
                </c:pt>
                <c:pt idx="4">
                  <c:v>C4</c:v>
                </c:pt>
                <c:pt idx="5">
                  <c:v>C5</c:v>
                </c:pt>
              </c:strCache>
            </c:strRef>
          </c:cat>
          <c:val>
            <c:numRef>
              <c:f>'1999'!$L$6:$L$11</c:f>
              <c:numCache>
                <c:formatCode>General</c:formatCode>
                <c:ptCount val="6"/>
                <c:pt idx="0">
                  <c:v>2</c:v>
                </c:pt>
                <c:pt idx="1">
                  <c:v>41</c:v>
                </c:pt>
                <c:pt idx="2">
                  <c:v>37</c:v>
                </c:pt>
                <c:pt idx="3">
                  <c:v>35</c:v>
                </c:pt>
                <c:pt idx="4">
                  <c:v>23</c:v>
                </c:pt>
                <c:pt idx="5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1582357920"/>
        <c:axId val="1582363904"/>
      </c:barChart>
      <c:catAx>
        <c:axId val="15823579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82363904"/>
        <c:crosses val="autoZero"/>
        <c:auto val="1"/>
        <c:lblAlgn val="ctr"/>
        <c:lblOffset val="100"/>
        <c:noMultiLvlLbl val="0"/>
      </c:catAx>
      <c:valAx>
        <c:axId val="158236390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5823579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</c:spPr>
          <c:invertIfNegative val="0"/>
          <c:cat>
            <c:strRef>
              <c:f>'2000'!$K$5:$K$10</c:f>
              <c:strCache>
                <c:ptCount val="6"/>
                <c:pt idx="0">
                  <c:v>C0</c:v>
                </c:pt>
                <c:pt idx="1">
                  <c:v>C1</c:v>
                </c:pt>
                <c:pt idx="2">
                  <c:v>C2</c:v>
                </c:pt>
                <c:pt idx="3">
                  <c:v>C3</c:v>
                </c:pt>
                <c:pt idx="4">
                  <c:v>C4</c:v>
                </c:pt>
                <c:pt idx="5">
                  <c:v>C5</c:v>
                </c:pt>
              </c:strCache>
            </c:strRef>
          </c:cat>
          <c:val>
            <c:numRef>
              <c:f>'2000'!$L$5:$L$10</c:f>
              <c:numCache>
                <c:formatCode>General</c:formatCode>
                <c:ptCount val="6"/>
                <c:pt idx="0">
                  <c:v>0</c:v>
                </c:pt>
                <c:pt idx="1">
                  <c:v>58</c:v>
                </c:pt>
                <c:pt idx="2">
                  <c:v>48</c:v>
                </c:pt>
                <c:pt idx="3">
                  <c:v>26</c:v>
                </c:pt>
                <c:pt idx="4">
                  <c:v>14</c:v>
                </c:pt>
                <c:pt idx="5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1582364448"/>
        <c:axId val="1582362816"/>
      </c:barChart>
      <c:catAx>
        <c:axId val="1582364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82362816"/>
        <c:crosses val="autoZero"/>
        <c:auto val="1"/>
        <c:lblAlgn val="ctr"/>
        <c:lblOffset val="100"/>
        <c:noMultiLvlLbl val="0"/>
      </c:catAx>
      <c:valAx>
        <c:axId val="158236281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5823644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498475</xdr:colOff>
      <xdr:row>14</xdr:row>
      <xdr:rowOff>65088</xdr:rowOff>
    </xdr:from>
    <xdr:to>
      <xdr:col>13</xdr:col>
      <xdr:colOff>422275</xdr:colOff>
      <xdr:row>31</xdr:row>
      <xdr:rowOff>41276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470958</xdr:colOff>
      <xdr:row>62</xdr:row>
      <xdr:rowOff>95250</xdr:rowOff>
    </xdr:from>
    <xdr:to>
      <xdr:col>15</xdr:col>
      <xdr:colOff>42334</xdr:colOff>
      <xdr:row>79</xdr:row>
      <xdr:rowOff>105833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357187</xdr:colOff>
      <xdr:row>13</xdr:row>
      <xdr:rowOff>116681</xdr:rowOff>
    </xdr:from>
    <xdr:to>
      <xdr:col>14</xdr:col>
      <xdr:colOff>250032</xdr:colOff>
      <xdr:row>32</xdr:row>
      <xdr:rowOff>95249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285750</xdr:colOff>
      <xdr:row>12</xdr:row>
      <xdr:rowOff>33336</xdr:rowOff>
    </xdr:from>
    <xdr:to>
      <xdr:col>14</xdr:col>
      <xdr:colOff>154781</xdr:colOff>
      <xdr:row>28</xdr:row>
      <xdr:rowOff>178594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333375</xdr:colOff>
      <xdr:row>15</xdr:row>
      <xdr:rowOff>80963</xdr:rowOff>
    </xdr:from>
    <xdr:to>
      <xdr:col>14</xdr:col>
      <xdr:colOff>166687</xdr:colOff>
      <xdr:row>33</xdr:row>
      <xdr:rowOff>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164041</xdr:colOff>
      <xdr:row>11</xdr:row>
      <xdr:rowOff>178856</xdr:rowOff>
    </xdr:from>
    <xdr:to>
      <xdr:col>14</xdr:col>
      <xdr:colOff>285750</xdr:colOff>
      <xdr:row>29</xdr:row>
      <xdr:rowOff>31749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396875</xdr:colOff>
      <xdr:row>11</xdr:row>
      <xdr:rowOff>178857</xdr:rowOff>
    </xdr:from>
    <xdr:to>
      <xdr:col>14</xdr:col>
      <xdr:colOff>328083</xdr:colOff>
      <xdr:row>28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5292</xdr:colOff>
      <xdr:row>17</xdr:row>
      <xdr:rowOff>51857</xdr:rowOff>
    </xdr:from>
    <xdr:to>
      <xdr:col>14</xdr:col>
      <xdr:colOff>264584</xdr:colOff>
      <xdr:row>33</xdr:row>
      <xdr:rowOff>137582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500062</xdr:colOff>
      <xdr:row>12</xdr:row>
      <xdr:rowOff>123824</xdr:rowOff>
    </xdr:from>
    <xdr:to>
      <xdr:col>13</xdr:col>
      <xdr:colOff>457200</xdr:colOff>
      <xdr:row>28</xdr:row>
      <xdr:rowOff>190499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396874</xdr:colOff>
      <xdr:row>12</xdr:row>
      <xdr:rowOff>88900</xdr:rowOff>
    </xdr:from>
    <xdr:to>
      <xdr:col>14</xdr:col>
      <xdr:colOff>486833</xdr:colOff>
      <xdr:row>31</xdr:row>
      <xdr:rowOff>148166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</xdr:colOff>
      <xdr:row>13</xdr:row>
      <xdr:rowOff>188117</xdr:rowOff>
    </xdr:from>
    <xdr:to>
      <xdr:col>14</xdr:col>
      <xdr:colOff>35719</xdr:colOff>
      <xdr:row>32</xdr:row>
      <xdr:rowOff>47624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st%20Boo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Extra Info"/>
      <sheetName val="2013"/>
      <sheetName val="2012"/>
      <sheetName val="2011"/>
      <sheetName val="2010"/>
      <sheetName val="2009"/>
      <sheetName val="2008"/>
      <sheetName val="2007"/>
      <sheetName val="2006"/>
      <sheetName val="2005"/>
      <sheetName val="2004"/>
      <sheetName val="2003"/>
      <sheetName val="2002"/>
      <sheetName val="2001"/>
      <sheetName val="2000"/>
      <sheetName val="1999"/>
      <sheetName val="1998"/>
      <sheetName val="1997"/>
      <sheetName val="1996"/>
      <sheetName val="1995"/>
      <sheetName val="1994"/>
      <sheetName val="1993"/>
      <sheetName val="All Beaches"/>
      <sheetName val="Beach vs Year"/>
    </sheetNames>
    <sheetDataSet>
      <sheetData sheetId="0"/>
      <sheetData sheetId="1"/>
      <sheetData sheetId="2">
        <row r="2">
          <cell r="B2">
            <v>12</v>
          </cell>
        </row>
        <row r="3">
          <cell r="B3">
            <v>59</v>
          </cell>
        </row>
        <row r="4">
          <cell r="B4">
            <v>55</v>
          </cell>
        </row>
        <row r="5">
          <cell r="B5">
            <v>76</v>
          </cell>
        </row>
        <row r="6">
          <cell r="B6">
            <v>77</v>
          </cell>
        </row>
        <row r="7">
          <cell r="B7">
            <v>91</v>
          </cell>
        </row>
        <row r="8">
          <cell r="B8">
            <v>11</v>
          </cell>
        </row>
        <row r="9">
          <cell r="B9">
            <v>25</v>
          </cell>
        </row>
        <row r="10">
          <cell r="B10">
            <v>26</v>
          </cell>
        </row>
        <row r="11">
          <cell r="B11">
            <v>42</v>
          </cell>
        </row>
        <row r="12">
          <cell r="B12">
            <v>73</v>
          </cell>
        </row>
        <row r="13">
          <cell r="B13">
            <v>74</v>
          </cell>
        </row>
        <row r="14">
          <cell r="B14">
            <v>75</v>
          </cell>
        </row>
        <row r="15">
          <cell r="B15">
            <v>106</v>
          </cell>
        </row>
        <row r="16">
          <cell r="B16">
            <v>1</v>
          </cell>
        </row>
        <row r="17">
          <cell r="B17">
            <v>2</v>
          </cell>
        </row>
        <row r="18">
          <cell r="B18">
            <v>4</v>
          </cell>
        </row>
        <row r="19">
          <cell r="B19">
            <v>5</v>
          </cell>
        </row>
        <row r="20">
          <cell r="B20">
            <v>21</v>
          </cell>
        </row>
        <row r="21">
          <cell r="B21">
            <v>39</v>
          </cell>
        </row>
        <row r="22">
          <cell r="B22">
            <v>44</v>
          </cell>
        </row>
        <row r="23">
          <cell r="B23">
            <v>45</v>
          </cell>
        </row>
        <row r="24">
          <cell r="B24">
            <v>66</v>
          </cell>
        </row>
        <row r="25">
          <cell r="B25">
            <v>87</v>
          </cell>
        </row>
        <row r="26">
          <cell r="B26">
            <v>101</v>
          </cell>
        </row>
        <row r="27">
          <cell r="B27">
            <v>102</v>
          </cell>
        </row>
        <row r="28">
          <cell r="B28">
            <v>114</v>
          </cell>
        </row>
        <row r="29">
          <cell r="B29">
            <v>125</v>
          </cell>
        </row>
        <row r="30">
          <cell r="B30">
            <v>126</v>
          </cell>
        </row>
        <row r="31">
          <cell r="B31">
            <v>132</v>
          </cell>
        </row>
        <row r="32">
          <cell r="B32">
            <v>137</v>
          </cell>
        </row>
        <row r="33">
          <cell r="B33">
            <v>138</v>
          </cell>
        </row>
        <row r="34">
          <cell r="B34">
            <v>139</v>
          </cell>
        </row>
        <row r="35">
          <cell r="B35">
            <v>142</v>
          </cell>
        </row>
        <row r="36">
          <cell r="B36">
            <v>143</v>
          </cell>
        </row>
        <row r="37">
          <cell r="B37">
            <v>40</v>
          </cell>
        </row>
        <row r="38">
          <cell r="B38">
            <v>30</v>
          </cell>
        </row>
        <row r="39">
          <cell r="B39">
            <v>31</v>
          </cell>
        </row>
        <row r="40">
          <cell r="B40">
            <v>32</v>
          </cell>
        </row>
        <row r="41">
          <cell r="B41">
            <v>33</v>
          </cell>
        </row>
        <row r="42">
          <cell r="B42">
            <v>51</v>
          </cell>
        </row>
        <row r="43">
          <cell r="B43">
            <v>52</v>
          </cell>
        </row>
        <row r="44">
          <cell r="B44">
            <v>95</v>
          </cell>
        </row>
        <row r="45">
          <cell r="B45">
            <v>120</v>
          </cell>
        </row>
        <row r="46">
          <cell r="B46">
            <v>121</v>
          </cell>
        </row>
        <row r="47">
          <cell r="B47">
            <v>17</v>
          </cell>
        </row>
        <row r="48">
          <cell r="B48">
            <v>36</v>
          </cell>
        </row>
        <row r="49">
          <cell r="B49">
            <v>111</v>
          </cell>
        </row>
        <row r="50">
          <cell r="B50">
            <v>112</v>
          </cell>
        </row>
        <row r="51">
          <cell r="B51">
            <v>131</v>
          </cell>
        </row>
        <row r="52">
          <cell r="B52">
            <v>37</v>
          </cell>
        </row>
        <row r="53">
          <cell r="B53">
            <v>3</v>
          </cell>
        </row>
        <row r="54">
          <cell r="B54">
            <v>6</v>
          </cell>
        </row>
        <row r="55">
          <cell r="B55">
            <v>8</v>
          </cell>
        </row>
        <row r="56">
          <cell r="B56">
            <v>9</v>
          </cell>
        </row>
        <row r="57">
          <cell r="B57">
            <v>10</v>
          </cell>
        </row>
        <row r="58">
          <cell r="B58">
            <v>15</v>
          </cell>
        </row>
        <row r="59">
          <cell r="B59">
            <v>16</v>
          </cell>
        </row>
        <row r="60">
          <cell r="B60">
            <v>22</v>
          </cell>
        </row>
        <row r="61">
          <cell r="B61">
            <v>23</v>
          </cell>
        </row>
        <row r="62">
          <cell r="B62">
            <v>41</v>
          </cell>
        </row>
        <row r="63">
          <cell r="B63">
            <v>46</v>
          </cell>
        </row>
        <row r="64">
          <cell r="B64">
            <v>53</v>
          </cell>
        </row>
        <row r="65">
          <cell r="B65">
            <v>67</v>
          </cell>
        </row>
        <row r="66">
          <cell r="B66">
            <v>68</v>
          </cell>
        </row>
        <row r="67">
          <cell r="B67">
            <v>70</v>
          </cell>
        </row>
        <row r="68">
          <cell r="B68">
            <v>71</v>
          </cell>
        </row>
        <row r="69">
          <cell r="B69">
            <v>72</v>
          </cell>
        </row>
        <row r="70">
          <cell r="B70">
            <v>98</v>
          </cell>
        </row>
        <row r="71">
          <cell r="B71">
            <v>99</v>
          </cell>
        </row>
        <row r="72">
          <cell r="B72">
            <v>103</v>
          </cell>
        </row>
        <row r="73">
          <cell r="B73">
            <v>104</v>
          </cell>
        </row>
        <row r="74">
          <cell r="B74">
            <v>105</v>
          </cell>
        </row>
        <row r="75">
          <cell r="B75">
            <v>115</v>
          </cell>
        </row>
        <row r="76">
          <cell r="B76">
            <v>116</v>
          </cell>
        </row>
        <row r="77">
          <cell r="B77">
            <v>122</v>
          </cell>
        </row>
        <row r="78">
          <cell r="B78">
            <v>123</v>
          </cell>
        </row>
        <row r="79">
          <cell r="B79">
            <v>124</v>
          </cell>
        </row>
        <row r="80">
          <cell r="B80">
            <v>127</v>
          </cell>
        </row>
        <row r="81">
          <cell r="B81">
            <v>133</v>
          </cell>
        </row>
        <row r="82">
          <cell r="B82">
            <v>134</v>
          </cell>
        </row>
        <row r="83">
          <cell r="B83">
            <v>135</v>
          </cell>
        </row>
        <row r="84">
          <cell r="B84">
            <v>136</v>
          </cell>
        </row>
        <row r="85">
          <cell r="B85">
            <v>140</v>
          </cell>
        </row>
        <row r="86">
          <cell r="B86">
            <v>141</v>
          </cell>
        </row>
        <row r="87">
          <cell r="B87">
            <v>144</v>
          </cell>
        </row>
        <row r="88">
          <cell r="B88">
            <v>145</v>
          </cell>
        </row>
        <row r="89">
          <cell r="B89">
            <v>56</v>
          </cell>
        </row>
        <row r="90">
          <cell r="B90">
            <v>60</v>
          </cell>
        </row>
        <row r="91">
          <cell r="B91">
            <v>92</v>
          </cell>
        </row>
        <row r="92">
          <cell r="B92">
            <v>78</v>
          </cell>
        </row>
        <row r="93">
          <cell r="B93">
            <v>79</v>
          </cell>
        </row>
        <row r="94">
          <cell r="B94">
            <v>80</v>
          </cell>
        </row>
        <row r="95">
          <cell r="B95">
            <v>81</v>
          </cell>
        </row>
        <row r="96">
          <cell r="B96">
            <v>61</v>
          </cell>
        </row>
        <row r="97">
          <cell r="B97">
            <v>94</v>
          </cell>
        </row>
        <row r="98">
          <cell r="B98">
            <v>28</v>
          </cell>
        </row>
        <row r="99">
          <cell r="B99">
            <v>43</v>
          </cell>
        </row>
        <row r="100">
          <cell r="B100">
            <v>47</v>
          </cell>
        </row>
        <row r="101">
          <cell r="B101">
            <v>54</v>
          </cell>
        </row>
        <row r="102">
          <cell r="B102">
            <v>88</v>
          </cell>
        </row>
        <row r="103">
          <cell r="B103">
            <v>89</v>
          </cell>
        </row>
        <row r="104">
          <cell r="B104">
            <v>90</v>
          </cell>
        </row>
        <row r="105">
          <cell r="B105">
            <v>117</v>
          </cell>
        </row>
        <row r="106">
          <cell r="B106">
            <v>128</v>
          </cell>
        </row>
        <row r="107">
          <cell r="B107">
            <v>129</v>
          </cell>
        </row>
        <row r="108">
          <cell r="B108">
            <v>63</v>
          </cell>
        </row>
        <row r="109">
          <cell r="B109">
            <v>84</v>
          </cell>
        </row>
        <row r="110">
          <cell r="B110">
            <v>96</v>
          </cell>
        </row>
        <row r="111">
          <cell r="B111">
            <v>62</v>
          </cell>
        </row>
        <row r="112">
          <cell r="B112">
            <v>85</v>
          </cell>
        </row>
        <row r="113">
          <cell r="B113">
            <v>86</v>
          </cell>
        </row>
        <row r="114">
          <cell r="B114">
            <v>97</v>
          </cell>
        </row>
        <row r="115">
          <cell r="B115">
            <v>110</v>
          </cell>
        </row>
        <row r="116">
          <cell r="B116">
            <v>57</v>
          </cell>
        </row>
        <row r="117">
          <cell r="B117">
            <v>58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5"/>
  <sheetViews>
    <sheetView topLeftCell="I1" zoomScale="80" zoomScaleNormal="80" zoomScalePageLayoutView="80" workbookViewId="0">
      <selection activeCell="S13" sqref="S13"/>
    </sheetView>
  </sheetViews>
  <sheetFormatPr defaultColWidth="8.85546875" defaultRowHeight="15" x14ac:dyDescent="0.25"/>
  <sheetData>
    <row r="1" spans="1:22" x14ac:dyDescent="0.25">
      <c r="A1" s="11" t="s">
        <v>101</v>
      </c>
      <c r="J1" s="11" t="s">
        <v>102</v>
      </c>
      <c r="R1" s="11" t="s">
        <v>256</v>
      </c>
    </row>
    <row r="2" spans="1:22" ht="18.75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J2" s="1" t="s">
        <v>0</v>
      </c>
      <c r="K2" s="3" t="s">
        <v>42</v>
      </c>
      <c r="L2" s="3" t="s">
        <v>25</v>
      </c>
      <c r="M2" s="3" t="s">
        <v>26</v>
      </c>
      <c r="N2" s="3" t="s">
        <v>27</v>
      </c>
      <c r="O2" s="3" t="s">
        <v>28</v>
      </c>
      <c r="P2" s="3" t="s">
        <v>29</v>
      </c>
      <c r="R2" s="1" t="s">
        <v>0</v>
      </c>
      <c r="S2" s="1" t="s">
        <v>251</v>
      </c>
      <c r="T2" s="1" t="s">
        <v>252</v>
      </c>
      <c r="U2" s="1" t="s">
        <v>253</v>
      </c>
      <c r="V2" s="1" t="s">
        <v>254</v>
      </c>
    </row>
    <row r="3" spans="1:22" x14ac:dyDescent="0.25">
      <c r="A3">
        <v>2013</v>
      </c>
      <c r="B3">
        <v>145</v>
      </c>
      <c r="C3">
        <f>ROWS('[1]2013'!B2:B117)</f>
        <v>116</v>
      </c>
      <c r="D3">
        <v>3</v>
      </c>
      <c r="E3">
        <v>8</v>
      </c>
      <c r="F3">
        <f>SUM(B3-C3)</f>
        <v>29</v>
      </c>
      <c r="G3">
        <f t="shared" ref="G3:G23" si="0">SUM(F3,C3)</f>
        <v>145</v>
      </c>
      <c r="J3">
        <v>1993</v>
      </c>
      <c r="K3">
        <v>1</v>
      </c>
      <c r="L3">
        <v>32</v>
      </c>
      <c r="M3">
        <v>28</v>
      </c>
      <c r="N3">
        <v>26</v>
      </c>
      <c r="O3">
        <v>22</v>
      </c>
      <c r="P3">
        <v>6</v>
      </c>
      <c r="R3">
        <v>1993</v>
      </c>
      <c r="S3">
        <v>4.9047619047619051</v>
      </c>
      <c r="T3">
        <v>5.166666666666667</v>
      </c>
      <c r="U3">
        <v>6.8235294117647056</v>
      </c>
      <c r="V3">
        <v>3</v>
      </c>
    </row>
    <row r="4" spans="1:22" x14ac:dyDescent="0.25">
      <c r="A4">
        <v>2012</v>
      </c>
      <c r="B4">
        <v>128</v>
      </c>
      <c r="C4">
        <v>88</v>
      </c>
      <c r="D4">
        <v>5</v>
      </c>
      <c r="E4" t="s">
        <v>6</v>
      </c>
      <c r="F4">
        <v>40</v>
      </c>
      <c r="G4">
        <f t="shared" si="0"/>
        <v>128</v>
      </c>
      <c r="J4">
        <v>1994</v>
      </c>
      <c r="K4">
        <v>0</v>
      </c>
      <c r="L4">
        <v>35</v>
      </c>
      <c r="M4">
        <v>27</v>
      </c>
      <c r="N4">
        <v>24</v>
      </c>
      <c r="O4">
        <v>17</v>
      </c>
      <c r="P4">
        <v>6</v>
      </c>
      <c r="R4">
        <v>1994</v>
      </c>
      <c r="S4">
        <v>5.5882352941176467</v>
      </c>
      <c r="T4">
        <v>6.0714285714285712</v>
      </c>
      <c r="U4">
        <v>6.916666666666667</v>
      </c>
      <c r="V4">
        <v>4.333333333333333</v>
      </c>
    </row>
    <row r="5" spans="1:22" x14ac:dyDescent="0.25">
      <c r="A5">
        <v>2011</v>
      </c>
      <c r="B5">
        <v>110</v>
      </c>
      <c r="C5">
        <v>84</v>
      </c>
      <c r="D5">
        <v>5</v>
      </c>
      <c r="E5" t="s">
        <v>7</v>
      </c>
      <c r="F5">
        <v>26</v>
      </c>
      <c r="G5">
        <f t="shared" si="0"/>
        <v>110</v>
      </c>
      <c r="J5">
        <v>1995</v>
      </c>
      <c r="R5">
        <v>1995</v>
      </c>
      <c r="S5">
        <v>7</v>
      </c>
      <c r="T5">
        <v>8.1666666666666661</v>
      </c>
      <c r="U5">
        <v>6.25</v>
      </c>
      <c r="V5">
        <v>13.5</v>
      </c>
    </row>
    <row r="6" spans="1:22" x14ac:dyDescent="0.25">
      <c r="A6">
        <v>2010</v>
      </c>
      <c r="B6">
        <v>108</v>
      </c>
      <c r="C6">
        <v>79</v>
      </c>
      <c r="D6">
        <v>3</v>
      </c>
      <c r="E6">
        <v>3</v>
      </c>
      <c r="F6">
        <v>29</v>
      </c>
      <c r="G6">
        <f t="shared" si="0"/>
        <v>108</v>
      </c>
      <c r="J6">
        <v>1996</v>
      </c>
      <c r="R6">
        <v>1996</v>
      </c>
      <c r="S6">
        <v>4.9411764705882355</v>
      </c>
      <c r="T6">
        <v>5.2307692307692308</v>
      </c>
      <c r="U6">
        <v>7.1111111111111107</v>
      </c>
      <c r="V6">
        <v>6</v>
      </c>
    </row>
    <row r="7" spans="1:22" x14ac:dyDescent="0.25">
      <c r="A7">
        <v>2009</v>
      </c>
      <c r="B7">
        <v>80</v>
      </c>
      <c r="C7">
        <v>51</v>
      </c>
      <c r="D7">
        <v>2</v>
      </c>
      <c r="E7">
        <v>3</v>
      </c>
      <c r="F7">
        <v>29</v>
      </c>
      <c r="G7">
        <f t="shared" si="0"/>
        <v>80</v>
      </c>
      <c r="J7">
        <v>1997</v>
      </c>
      <c r="R7">
        <v>1997</v>
      </c>
      <c r="S7">
        <v>5.117647058823529</v>
      </c>
      <c r="T7">
        <v>6.333333333333333</v>
      </c>
      <c r="U7">
        <v>10.75</v>
      </c>
    </row>
    <row r="8" spans="1:22" x14ac:dyDescent="0.25">
      <c r="A8">
        <v>2008</v>
      </c>
      <c r="B8">
        <v>96</v>
      </c>
      <c r="C8">
        <v>78</v>
      </c>
      <c r="D8">
        <v>2</v>
      </c>
      <c r="E8">
        <v>2</v>
      </c>
      <c r="F8">
        <v>18</v>
      </c>
      <c r="G8">
        <f t="shared" si="0"/>
        <v>96</v>
      </c>
      <c r="J8">
        <v>1998</v>
      </c>
      <c r="R8">
        <v>1998</v>
      </c>
      <c r="S8">
        <v>4.7777777777777777</v>
      </c>
      <c r="T8">
        <v>6</v>
      </c>
      <c r="U8">
        <v>6.7142857142857144</v>
      </c>
    </row>
    <row r="9" spans="1:22" x14ac:dyDescent="0.25">
      <c r="A9">
        <v>2007</v>
      </c>
      <c r="B9">
        <v>73</v>
      </c>
      <c r="C9">
        <v>49</v>
      </c>
      <c r="D9">
        <v>3</v>
      </c>
      <c r="E9">
        <v>3</v>
      </c>
      <c r="F9">
        <v>24</v>
      </c>
      <c r="G9">
        <f t="shared" si="0"/>
        <v>73</v>
      </c>
      <c r="J9">
        <v>1999</v>
      </c>
      <c r="R9">
        <v>1999</v>
      </c>
      <c r="S9">
        <v>5.4705882352941178</v>
      </c>
      <c r="T9">
        <v>7.2307692307692308</v>
      </c>
      <c r="U9">
        <v>4.8666666666666663</v>
      </c>
      <c r="V9">
        <v>5.5</v>
      </c>
    </row>
    <row r="10" spans="1:22" x14ac:dyDescent="0.25">
      <c r="A10">
        <v>2006</v>
      </c>
      <c r="B10">
        <v>78</v>
      </c>
      <c r="C10">
        <v>62</v>
      </c>
      <c r="D10">
        <v>0</v>
      </c>
      <c r="E10">
        <v>3</v>
      </c>
      <c r="F10">
        <v>16</v>
      </c>
      <c r="G10">
        <f t="shared" si="0"/>
        <v>78</v>
      </c>
      <c r="J10">
        <v>2000</v>
      </c>
      <c r="R10">
        <v>2000</v>
      </c>
      <c r="S10">
        <v>5.9</v>
      </c>
      <c r="T10">
        <v>5.3478260869565215</v>
      </c>
      <c r="U10">
        <v>5.1818181818181817</v>
      </c>
      <c r="V10">
        <v>7</v>
      </c>
    </row>
    <row r="11" spans="1:22" x14ac:dyDescent="0.25">
      <c r="A11">
        <v>2005</v>
      </c>
      <c r="B11">
        <v>69</v>
      </c>
      <c r="C11">
        <v>62</v>
      </c>
      <c r="D11">
        <v>1</v>
      </c>
      <c r="E11">
        <v>5</v>
      </c>
      <c r="F11">
        <v>7</v>
      </c>
      <c r="G11">
        <f t="shared" si="0"/>
        <v>69</v>
      </c>
      <c r="J11">
        <v>2001</v>
      </c>
      <c r="R11">
        <v>2001</v>
      </c>
      <c r="S11">
        <v>7</v>
      </c>
      <c r="T11">
        <v>8.1666666666666661</v>
      </c>
      <c r="U11">
        <v>6.25</v>
      </c>
      <c r="V11">
        <v>13.5</v>
      </c>
    </row>
    <row r="12" spans="1:22" x14ac:dyDescent="0.25">
      <c r="A12">
        <v>2004</v>
      </c>
      <c r="B12">
        <v>59</v>
      </c>
      <c r="C12">
        <v>44</v>
      </c>
      <c r="D12">
        <v>1</v>
      </c>
      <c r="E12" t="s">
        <v>8</v>
      </c>
      <c r="F12">
        <v>15</v>
      </c>
      <c r="G12">
        <f t="shared" si="0"/>
        <v>59</v>
      </c>
      <c r="J12">
        <v>2002</v>
      </c>
      <c r="R12">
        <v>2002</v>
      </c>
      <c r="S12">
        <v>4.5652173913043477</v>
      </c>
      <c r="T12">
        <v>5.875</v>
      </c>
      <c r="U12">
        <v>5.6363636363636367</v>
      </c>
      <c r="V12">
        <v>2.3333333333333335</v>
      </c>
    </row>
    <row r="13" spans="1:22" x14ac:dyDescent="0.25">
      <c r="A13">
        <v>2003</v>
      </c>
      <c r="B13">
        <v>69</v>
      </c>
      <c r="C13">
        <v>55</v>
      </c>
      <c r="D13">
        <v>4</v>
      </c>
      <c r="E13">
        <v>4</v>
      </c>
      <c r="F13">
        <v>14</v>
      </c>
      <c r="G13">
        <f t="shared" si="0"/>
        <v>69</v>
      </c>
      <c r="J13">
        <v>2003</v>
      </c>
      <c r="R13">
        <v>2003</v>
      </c>
    </row>
    <row r="14" spans="1:22" x14ac:dyDescent="0.25">
      <c r="A14">
        <v>2002</v>
      </c>
      <c r="B14">
        <v>46</v>
      </c>
      <c r="C14">
        <v>36</v>
      </c>
      <c r="D14">
        <v>3</v>
      </c>
      <c r="E14">
        <v>3</v>
      </c>
      <c r="F14">
        <v>10</v>
      </c>
      <c r="G14">
        <f t="shared" si="0"/>
        <v>46</v>
      </c>
      <c r="J14">
        <v>2004</v>
      </c>
      <c r="R14">
        <v>2004</v>
      </c>
    </row>
    <row r="15" spans="1:22" x14ac:dyDescent="0.25">
      <c r="A15">
        <v>2001</v>
      </c>
      <c r="B15">
        <v>55</v>
      </c>
      <c r="C15">
        <v>36</v>
      </c>
      <c r="D15">
        <v>2</v>
      </c>
      <c r="E15">
        <v>2</v>
      </c>
      <c r="F15">
        <v>19</v>
      </c>
      <c r="G15">
        <f t="shared" si="0"/>
        <v>55</v>
      </c>
      <c r="J15">
        <v>2005</v>
      </c>
      <c r="R15">
        <v>2005</v>
      </c>
    </row>
    <row r="16" spans="1:22" x14ac:dyDescent="0.25">
      <c r="A16">
        <v>2000</v>
      </c>
      <c r="B16">
        <v>58</v>
      </c>
      <c r="C16">
        <v>42</v>
      </c>
      <c r="D16">
        <v>0</v>
      </c>
      <c r="E16" t="s">
        <v>9</v>
      </c>
      <c r="F16">
        <v>16</v>
      </c>
      <c r="G16">
        <f t="shared" si="0"/>
        <v>58</v>
      </c>
      <c r="J16">
        <v>2006</v>
      </c>
      <c r="R16">
        <v>2006</v>
      </c>
    </row>
    <row r="17" spans="1:18" x14ac:dyDescent="0.25">
      <c r="A17">
        <v>1999</v>
      </c>
      <c r="B17">
        <v>44</v>
      </c>
      <c r="C17">
        <v>40</v>
      </c>
      <c r="D17">
        <v>2</v>
      </c>
      <c r="E17">
        <v>2</v>
      </c>
      <c r="F17">
        <v>4</v>
      </c>
      <c r="G17">
        <f t="shared" si="0"/>
        <v>44</v>
      </c>
      <c r="J17">
        <v>2007</v>
      </c>
      <c r="R17">
        <v>2007</v>
      </c>
    </row>
    <row r="18" spans="1:18" x14ac:dyDescent="0.25">
      <c r="A18">
        <v>1998</v>
      </c>
      <c r="B18">
        <v>45</v>
      </c>
      <c r="C18">
        <v>35</v>
      </c>
      <c r="D18">
        <v>3</v>
      </c>
      <c r="E18" t="s">
        <v>10</v>
      </c>
      <c r="F18">
        <v>10</v>
      </c>
      <c r="G18">
        <f t="shared" si="0"/>
        <v>45</v>
      </c>
      <c r="J18">
        <v>2008</v>
      </c>
      <c r="R18">
        <v>2008</v>
      </c>
    </row>
    <row r="19" spans="1:18" x14ac:dyDescent="0.25">
      <c r="A19">
        <v>1997</v>
      </c>
      <c r="B19">
        <v>41</v>
      </c>
      <c r="C19">
        <v>28</v>
      </c>
      <c r="D19">
        <v>1</v>
      </c>
      <c r="E19">
        <v>2</v>
      </c>
      <c r="F19">
        <v>13</v>
      </c>
      <c r="G19">
        <f t="shared" si="0"/>
        <v>41</v>
      </c>
      <c r="J19">
        <v>2009</v>
      </c>
      <c r="R19">
        <v>2009</v>
      </c>
    </row>
    <row r="20" spans="1:18" x14ac:dyDescent="0.25">
      <c r="A20">
        <v>1996</v>
      </c>
      <c r="B20">
        <v>41</v>
      </c>
      <c r="C20">
        <v>31</v>
      </c>
      <c r="D20">
        <v>1</v>
      </c>
      <c r="E20" t="s">
        <v>11</v>
      </c>
      <c r="F20">
        <v>10</v>
      </c>
      <c r="G20">
        <f t="shared" si="0"/>
        <v>41</v>
      </c>
      <c r="J20">
        <v>2010</v>
      </c>
      <c r="R20">
        <v>2010</v>
      </c>
    </row>
    <row r="21" spans="1:18" x14ac:dyDescent="0.25">
      <c r="A21">
        <v>1995</v>
      </c>
      <c r="B21">
        <v>40</v>
      </c>
      <c r="C21">
        <v>18</v>
      </c>
      <c r="D21">
        <v>0</v>
      </c>
      <c r="E21" t="s">
        <v>12</v>
      </c>
      <c r="F21">
        <v>22</v>
      </c>
      <c r="G21">
        <f t="shared" si="0"/>
        <v>40</v>
      </c>
      <c r="J21">
        <v>2011</v>
      </c>
      <c r="R21">
        <v>2011</v>
      </c>
    </row>
    <row r="22" spans="1:18" x14ac:dyDescent="0.25">
      <c r="A22">
        <v>1994</v>
      </c>
      <c r="B22">
        <v>46</v>
      </c>
      <c r="C22">
        <v>35</v>
      </c>
      <c r="D22">
        <v>0</v>
      </c>
      <c r="E22">
        <v>0</v>
      </c>
      <c r="F22">
        <v>11</v>
      </c>
      <c r="G22">
        <f t="shared" si="0"/>
        <v>46</v>
      </c>
      <c r="J22">
        <v>2012</v>
      </c>
      <c r="R22">
        <v>2012</v>
      </c>
    </row>
    <row r="23" spans="1:18" x14ac:dyDescent="0.25">
      <c r="A23">
        <v>1993</v>
      </c>
      <c r="B23">
        <v>42</v>
      </c>
      <c r="C23">
        <v>33</v>
      </c>
      <c r="D23">
        <v>1</v>
      </c>
      <c r="E23">
        <v>1</v>
      </c>
      <c r="F23">
        <v>9</v>
      </c>
      <c r="G23">
        <f t="shared" si="0"/>
        <v>42</v>
      </c>
      <c r="J23">
        <v>2013</v>
      </c>
      <c r="R23">
        <v>2013</v>
      </c>
    </row>
    <row r="24" spans="1:18" x14ac:dyDescent="0.25">
      <c r="J24">
        <v>2014</v>
      </c>
      <c r="R24">
        <v>2014</v>
      </c>
    </row>
    <row r="25" spans="1:18" x14ac:dyDescent="0.25">
      <c r="E25" s="2" t="s">
        <v>13</v>
      </c>
      <c r="F25" s="2"/>
    </row>
  </sheetData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2"/>
  <sheetViews>
    <sheetView topLeftCell="I1" zoomScale="80" zoomScaleNormal="80" workbookViewId="0">
      <selection activeCell="N50" sqref="N50"/>
    </sheetView>
  </sheetViews>
  <sheetFormatPr defaultRowHeight="15" x14ac:dyDescent="0.25"/>
  <cols>
    <col min="1" max="1" width="33" bestFit="1" customWidth="1"/>
    <col min="15" max="15" width="18.28515625" bestFit="1" customWidth="1"/>
    <col min="16" max="16" width="11.5703125" bestFit="1" customWidth="1"/>
  </cols>
  <sheetData>
    <row r="1" spans="1:19" ht="18.75" x14ac:dyDescent="0.3">
      <c r="B1" s="3" t="s">
        <v>14</v>
      </c>
      <c r="C1" s="3" t="s">
        <v>42</v>
      </c>
      <c r="D1" s="3" t="s">
        <v>25</v>
      </c>
      <c r="E1" s="3" t="s">
        <v>26</v>
      </c>
      <c r="F1" s="3" t="s">
        <v>27</v>
      </c>
      <c r="G1" s="3" t="s">
        <v>28</v>
      </c>
      <c r="H1" s="3" t="s">
        <v>29</v>
      </c>
      <c r="O1" s="24" t="s">
        <v>255</v>
      </c>
      <c r="P1" s="3" t="s">
        <v>251</v>
      </c>
      <c r="Q1" s="3" t="s">
        <v>252</v>
      </c>
      <c r="R1" s="3" t="s">
        <v>253</v>
      </c>
      <c r="S1" s="3" t="s">
        <v>254</v>
      </c>
    </row>
    <row r="2" spans="1:19" x14ac:dyDescent="0.25">
      <c r="A2" t="s">
        <v>19</v>
      </c>
      <c r="B2" s="4">
        <v>1</v>
      </c>
      <c r="D2" s="13">
        <v>1</v>
      </c>
      <c r="E2" s="5" t="s">
        <v>103</v>
      </c>
      <c r="F2" s="5" t="s">
        <v>104</v>
      </c>
      <c r="G2" s="5" t="s">
        <v>105</v>
      </c>
      <c r="H2" s="5" t="s">
        <v>106</v>
      </c>
      <c r="P2" s="31"/>
      <c r="Q2" s="31">
        <f t="shared" ref="Q2:S16" si="0">SUM(F2-E2)</f>
        <v>6</v>
      </c>
      <c r="R2" s="31">
        <f t="shared" si="0"/>
        <v>4</v>
      </c>
      <c r="S2" s="31">
        <f t="shared" si="0"/>
        <v>18</v>
      </c>
    </row>
    <row r="3" spans="1:19" x14ac:dyDescent="0.25">
      <c r="A3" t="s">
        <v>18</v>
      </c>
      <c r="B3" s="7">
        <v>2</v>
      </c>
      <c r="D3" s="5" t="s">
        <v>103</v>
      </c>
      <c r="E3" s="5"/>
      <c r="P3" s="31"/>
      <c r="Q3" s="31"/>
      <c r="R3" s="31"/>
      <c r="S3" s="31"/>
    </row>
    <row r="4" spans="1:19" x14ac:dyDescent="0.25">
      <c r="A4" t="s">
        <v>17</v>
      </c>
      <c r="B4" s="4">
        <v>3</v>
      </c>
      <c r="D4" s="13">
        <v>1</v>
      </c>
      <c r="E4" s="5" t="s">
        <v>107</v>
      </c>
      <c r="F4" s="13">
        <v>1</v>
      </c>
      <c r="G4" s="5" t="s">
        <v>108</v>
      </c>
      <c r="H4" s="17">
        <v>2</v>
      </c>
      <c r="L4" s="13" t="s">
        <v>182</v>
      </c>
      <c r="M4" s="17" t="s">
        <v>183</v>
      </c>
      <c r="P4" s="31"/>
      <c r="Q4" s="31"/>
      <c r="R4" s="31"/>
      <c r="S4" s="31"/>
    </row>
    <row r="5" spans="1:19" ht="18.75" x14ac:dyDescent="0.3">
      <c r="A5" t="s">
        <v>17</v>
      </c>
      <c r="B5" s="4">
        <v>4</v>
      </c>
      <c r="D5" s="13">
        <v>1</v>
      </c>
      <c r="E5" s="5" t="s">
        <v>107</v>
      </c>
      <c r="F5" s="5" t="s">
        <v>105</v>
      </c>
      <c r="G5" s="17">
        <v>2</v>
      </c>
      <c r="H5" s="17">
        <v>2</v>
      </c>
      <c r="K5" s="3" t="s">
        <v>42</v>
      </c>
      <c r="L5">
        <v>0</v>
      </c>
      <c r="M5" s="22">
        <v>0</v>
      </c>
      <c r="P5" s="31"/>
      <c r="Q5" s="31">
        <f t="shared" si="0"/>
        <v>9</v>
      </c>
      <c r="R5" s="31"/>
      <c r="S5" s="31"/>
    </row>
    <row r="6" spans="1:19" ht="18.75" x14ac:dyDescent="0.3">
      <c r="A6" t="s">
        <v>17</v>
      </c>
      <c r="B6" s="4">
        <v>5</v>
      </c>
      <c r="D6" s="13">
        <v>1</v>
      </c>
      <c r="E6" s="5" t="s">
        <v>107</v>
      </c>
      <c r="F6" s="13">
        <v>1</v>
      </c>
      <c r="G6" s="5" t="s">
        <v>105</v>
      </c>
      <c r="H6" s="5" t="s">
        <v>108</v>
      </c>
      <c r="K6" s="3" t="s">
        <v>25</v>
      </c>
      <c r="L6">
        <v>40</v>
      </c>
      <c r="M6" s="22">
        <v>40</v>
      </c>
      <c r="P6" s="31"/>
      <c r="Q6" s="31"/>
      <c r="R6" s="31"/>
      <c r="S6" s="31">
        <f t="shared" si="0"/>
        <v>22</v>
      </c>
    </row>
    <row r="7" spans="1:19" ht="18.75" x14ac:dyDescent="0.3">
      <c r="A7" t="s">
        <v>17</v>
      </c>
      <c r="B7" s="7">
        <v>6</v>
      </c>
      <c r="D7" s="5" t="s">
        <v>107</v>
      </c>
      <c r="E7" s="5"/>
      <c r="K7" s="3" t="s">
        <v>26</v>
      </c>
      <c r="L7">
        <v>33</v>
      </c>
      <c r="M7" s="22">
        <v>34</v>
      </c>
      <c r="P7" s="31"/>
      <c r="Q7" s="31"/>
      <c r="R7" s="31"/>
      <c r="S7" s="31"/>
    </row>
    <row r="8" spans="1:19" ht="18.75" x14ac:dyDescent="0.3">
      <c r="A8" t="s">
        <v>20</v>
      </c>
      <c r="B8" s="4">
        <v>7</v>
      </c>
      <c r="D8" s="5" t="s">
        <v>104</v>
      </c>
      <c r="E8" s="23">
        <v>1</v>
      </c>
      <c r="F8" s="5" t="s">
        <v>109</v>
      </c>
      <c r="G8" s="17">
        <v>2</v>
      </c>
      <c r="H8" s="17">
        <v>2</v>
      </c>
      <c r="K8" s="3" t="s">
        <v>27</v>
      </c>
      <c r="L8">
        <v>24</v>
      </c>
      <c r="M8" s="22">
        <v>29</v>
      </c>
      <c r="P8" s="31"/>
      <c r="Q8" s="31"/>
      <c r="R8" s="31"/>
      <c r="S8" s="31"/>
    </row>
    <row r="9" spans="1:19" ht="18.75" x14ac:dyDescent="0.3">
      <c r="A9" t="s">
        <v>61</v>
      </c>
      <c r="B9" s="6">
        <v>8</v>
      </c>
      <c r="D9" s="13">
        <v>1</v>
      </c>
      <c r="E9" s="5" t="s">
        <v>104</v>
      </c>
      <c r="K9" s="3" t="s">
        <v>28</v>
      </c>
      <c r="L9">
        <v>16</v>
      </c>
      <c r="M9" s="22">
        <v>28</v>
      </c>
      <c r="P9" s="31"/>
      <c r="Q9" s="31"/>
      <c r="R9" s="31"/>
      <c r="S9" s="31"/>
    </row>
    <row r="10" spans="1:19" ht="18.75" x14ac:dyDescent="0.3">
      <c r="A10" t="s">
        <v>18</v>
      </c>
      <c r="B10" s="4">
        <v>9</v>
      </c>
      <c r="D10" s="13">
        <v>1</v>
      </c>
      <c r="E10" s="5" t="s">
        <v>105</v>
      </c>
      <c r="F10" s="17">
        <v>2</v>
      </c>
      <c r="G10" s="17">
        <v>2</v>
      </c>
      <c r="H10" s="17">
        <v>2</v>
      </c>
      <c r="K10" s="3" t="s">
        <v>29</v>
      </c>
      <c r="L10">
        <v>6</v>
      </c>
      <c r="M10" s="22">
        <v>28</v>
      </c>
      <c r="P10" s="31"/>
      <c r="Q10" s="31"/>
      <c r="R10" s="31"/>
      <c r="S10" s="31"/>
    </row>
    <row r="11" spans="1:19" x14ac:dyDescent="0.25">
      <c r="A11" s="27" t="s">
        <v>110</v>
      </c>
      <c r="B11" s="7">
        <v>10</v>
      </c>
      <c r="D11" s="5" t="s">
        <v>105</v>
      </c>
      <c r="P11" s="31"/>
      <c r="Q11" s="31"/>
      <c r="R11" s="31"/>
      <c r="S11" s="31"/>
    </row>
    <row r="12" spans="1:19" x14ac:dyDescent="0.25">
      <c r="A12" t="s">
        <v>24</v>
      </c>
      <c r="B12" s="4">
        <v>11</v>
      </c>
      <c r="D12" s="5" t="s">
        <v>105</v>
      </c>
      <c r="E12" s="17">
        <v>2</v>
      </c>
      <c r="F12" s="17">
        <v>2</v>
      </c>
      <c r="G12" s="17">
        <v>2</v>
      </c>
      <c r="H12" s="17">
        <v>2</v>
      </c>
      <c r="P12" s="31"/>
      <c r="Q12" s="31"/>
      <c r="R12" s="31"/>
      <c r="S12" s="31"/>
    </row>
    <row r="13" spans="1:19" x14ac:dyDescent="0.25">
      <c r="A13" t="s">
        <v>15</v>
      </c>
      <c r="B13" s="4">
        <v>12</v>
      </c>
      <c r="D13" s="13">
        <v>1</v>
      </c>
      <c r="E13" s="5" t="s">
        <v>105</v>
      </c>
      <c r="F13" s="17">
        <v>2</v>
      </c>
      <c r="G13" s="17">
        <v>2</v>
      </c>
      <c r="H13" s="17">
        <v>2</v>
      </c>
      <c r="P13" s="31"/>
      <c r="Q13" s="31"/>
      <c r="R13" s="31"/>
      <c r="S13" s="31"/>
    </row>
    <row r="14" spans="1:19" x14ac:dyDescent="0.25">
      <c r="A14" t="s">
        <v>20</v>
      </c>
      <c r="B14" s="7">
        <v>13</v>
      </c>
      <c r="D14" s="5" t="s">
        <v>109</v>
      </c>
      <c r="P14" s="31"/>
      <c r="Q14" s="31"/>
      <c r="R14" s="31"/>
      <c r="S14" s="31"/>
    </row>
    <row r="15" spans="1:19" x14ac:dyDescent="0.25">
      <c r="A15" t="s">
        <v>20</v>
      </c>
      <c r="B15" s="4">
        <v>14</v>
      </c>
      <c r="D15" s="13">
        <v>1</v>
      </c>
      <c r="E15" t="s">
        <v>109</v>
      </c>
      <c r="F15" s="17">
        <v>2</v>
      </c>
      <c r="G15" s="17">
        <v>2</v>
      </c>
      <c r="H15" s="17">
        <v>2</v>
      </c>
      <c r="P15" s="31"/>
      <c r="Q15" s="31"/>
      <c r="R15" s="31"/>
      <c r="S15" s="31"/>
    </row>
    <row r="16" spans="1:19" x14ac:dyDescent="0.25">
      <c r="A16" t="s">
        <v>18</v>
      </c>
      <c r="B16" s="4">
        <v>15</v>
      </c>
      <c r="D16" s="5" t="s">
        <v>111</v>
      </c>
      <c r="E16" s="13">
        <v>1</v>
      </c>
      <c r="F16" s="5" t="s">
        <v>106</v>
      </c>
      <c r="G16" s="5" t="s">
        <v>112</v>
      </c>
      <c r="H16" s="5" t="s">
        <v>113</v>
      </c>
      <c r="P16" s="31"/>
      <c r="Q16" s="31"/>
      <c r="R16" s="31">
        <f t="shared" si="0"/>
        <v>6</v>
      </c>
      <c r="S16" s="31">
        <f t="shared" si="0"/>
        <v>7</v>
      </c>
    </row>
    <row r="17" spans="1:19" x14ac:dyDescent="0.25">
      <c r="A17" t="s">
        <v>18</v>
      </c>
      <c r="B17" s="4">
        <v>16</v>
      </c>
      <c r="D17" s="23">
        <v>1</v>
      </c>
      <c r="E17" s="5" t="s">
        <v>111</v>
      </c>
      <c r="F17" s="13">
        <v>1</v>
      </c>
      <c r="G17" s="5" t="s">
        <v>106</v>
      </c>
      <c r="H17" s="17">
        <v>2</v>
      </c>
      <c r="P17" s="31"/>
      <c r="Q17" s="31"/>
      <c r="R17" s="31"/>
      <c r="S17" s="31"/>
    </row>
    <row r="18" spans="1:19" x14ac:dyDescent="0.25">
      <c r="A18" t="s">
        <v>18</v>
      </c>
      <c r="B18" s="4">
        <v>17</v>
      </c>
      <c r="D18" s="23">
        <v>1</v>
      </c>
      <c r="E18" s="13">
        <v>1</v>
      </c>
      <c r="F18" s="5" t="s">
        <v>111</v>
      </c>
      <c r="G18" s="5" t="s">
        <v>106</v>
      </c>
      <c r="H18" s="17">
        <v>2</v>
      </c>
      <c r="P18" s="31"/>
      <c r="Q18" s="31"/>
      <c r="R18" s="31">
        <f t="shared" ref="R18:R40" si="1">SUM(G18-F18)</f>
        <v>11</v>
      </c>
      <c r="S18" s="31"/>
    </row>
    <row r="19" spans="1:19" x14ac:dyDescent="0.25">
      <c r="A19" t="s">
        <v>19</v>
      </c>
      <c r="B19" s="4">
        <v>18</v>
      </c>
      <c r="D19" s="13">
        <v>1</v>
      </c>
      <c r="E19" s="5" t="s">
        <v>106</v>
      </c>
      <c r="F19" s="5" t="s">
        <v>112</v>
      </c>
      <c r="G19" s="13">
        <v>1</v>
      </c>
      <c r="H19" s="5" t="s">
        <v>113</v>
      </c>
      <c r="P19" s="31"/>
      <c r="Q19" s="31">
        <f t="shared" ref="Q19:Q40" si="2">SUM(F19-E19)</f>
        <v>6</v>
      </c>
      <c r="R19" s="31"/>
      <c r="S19" s="31"/>
    </row>
    <row r="20" spans="1:19" x14ac:dyDescent="0.25">
      <c r="A20" t="s">
        <v>19</v>
      </c>
      <c r="B20" s="4">
        <v>19</v>
      </c>
      <c r="D20" s="13">
        <v>1</v>
      </c>
      <c r="E20" s="5" t="s">
        <v>106</v>
      </c>
      <c r="F20" s="5" t="s">
        <v>112</v>
      </c>
      <c r="G20" s="13">
        <v>1</v>
      </c>
      <c r="H20" s="5" t="s">
        <v>113</v>
      </c>
      <c r="P20" s="31"/>
      <c r="Q20" s="31">
        <f t="shared" si="2"/>
        <v>6</v>
      </c>
      <c r="R20" s="31"/>
      <c r="S20" s="31"/>
    </row>
    <row r="21" spans="1:19" x14ac:dyDescent="0.25">
      <c r="A21" t="s">
        <v>19</v>
      </c>
      <c r="B21" s="4">
        <v>20</v>
      </c>
      <c r="D21" s="5" t="s">
        <v>106</v>
      </c>
      <c r="E21" s="5" t="s">
        <v>112</v>
      </c>
      <c r="F21" s="5" t="s">
        <v>114</v>
      </c>
      <c r="G21" s="5" t="s">
        <v>115</v>
      </c>
      <c r="H21" s="17">
        <v>2</v>
      </c>
      <c r="P21" s="31">
        <f t="shared" ref="P21:P41" si="3">SUM(E21-D21)</f>
        <v>6</v>
      </c>
      <c r="Q21" s="31">
        <f t="shared" si="2"/>
        <v>13</v>
      </c>
      <c r="R21" s="31">
        <f t="shared" si="1"/>
        <v>4</v>
      </c>
      <c r="S21" s="31"/>
    </row>
    <row r="22" spans="1:19" x14ac:dyDescent="0.25">
      <c r="A22" t="s">
        <v>18</v>
      </c>
      <c r="B22" s="7">
        <v>21</v>
      </c>
      <c r="D22" s="5" t="s">
        <v>106</v>
      </c>
      <c r="E22" s="5"/>
      <c r="F22" s="5"/>
      <c r="G22" s="5"/>
      <c r="P22" s="31"/>
      <c r="Q22" s="31"/>
      <c r="R22" s="31"/>
      <c r="S22" s="31"/>
    </row>
    <row r="23" spans="1:19" x14ac:dyDescent="0.25">
      <c r="A23" t="s">
        <v>18</v>
      </c>
      <c r="B23" s="4">
        <v>22</v>
      </c>
      <c r="D23" s="23">
        <v>1</v>
      </c>
      <c r="E23" s="5" t="s">
        <v>106</v>
      </c>
      <c r="F23" s="5" t="s">
        <v>112</v>
      </c>
      <c r="G23" s="5" t="s">
        <v>113</v>
      </c>
      <c r="H23" s="17">
        <v>2</v>
      </c>
      <c r="P23" s="31"/>
      <c r="Q23" s="31">
        <f t="shared" si="2"/>
        <v>6</v>
      </c>
      <c r="R23" s="31">
        <f t="shared" si="1"/>
        <v>7</v>
      </c>
      <c r="S23" s="31"/>
    </row>
    <row r="24" spans="1:19" x14ac:dyDescent="0.25">
      <c r="A24" t="s">
        <v>18</v>
      </c>
      <c r="B24" s="7">
        <v>23</v>
      </c>
      <c r="D24" s="23">
        <v>1</v>
      </c>
      <c r="E24" s="5" t="s">
        <v>106</v>
      </c>
      <c r="P24" s="31"/>
      <c r="Q24" s="31"/>
      <c r="R24" s="31"/>
      <c r="S24" s="31"/>
    </row>
    <row r="25" spans="1:19" x14ac:dyDescent="0.25">
      <c r="A25" t="s">
        <v>18</v>
      </c>
      <c r="B25" s="4">
        <v>24</v>
      </c>
      <c r="D25" s="23">
        <v>1</v>
      </c>
      <c r="E25" s="5" t="s">
        <v>106</v>
      </c>
      <c r="F25" s="5" t="s">
        <v>113</v>
      </c>
      <c r="G25" s="17">
        <v>2</v>
      </c>
      <c r="H25" s="17">
        <v>2</v>
      </c>
      <c r="P25" s="31"/>
      <c r="Q25" s="31">
        <f t="shared" si="2"/>
        <v>13</v>
      </c>
      <c r="R25" s="31"/>
      <c r="S25" s="31"/>
    </row>
    <row r="26" spans="1:19" x14ac:dyDescent="0.25">
      <c r="A26" t="s">
        <v>18</v>
      </c>
      <c r="B26" s="4">
        <v>25</v>
      </c>
      <c r="D26" s="5" t="s">
        <v>106</v>
      </c>
      <c r="E26" s="5" t="s">
        <v>112</v>
      </c>
      <c r="F26" s="5" t="s">
        <v>113</v>
      </c>
      <c r="G26" s="17">
        <v>2</v>
      </c>
      <c r="H26" s="17">
        <v>2</v>
      </c>
      <c r="P26" s="31">
        <f t="shared" si="3"/>
        <v>6</v>
      </c>
      <c r="Q26" s="31">
        <f t="shared" si="2"/>
        <v>7</v>
      </c>
      <c r="R26" s="31"/>
      <c r="S26" s="31"/>
    </row>
    <row r="27" spans="1:19" x14ac:dyDescent="0.25">
      <c r="A27" t="s">
        <v>116</v>
      </c>
      <c r="B27" s="4">
        <v>26</v>
      </c>
      <c r="D27" s="23">
        <v>1</v>
      </c>
      <c r="E27" s="13">
        <v>1</v>
      </c>
      <c r="F27" t="s">
        <v>106</v>
      </c>
      <c r="G27" s="17">
        <v>2</v>
      </c>
      <c r="H27" s="17">
        <v>2</v>
      </c>
      <c r="P27" s="31"/>
      <c r="Q27" s="31"/>
      <c r="R27" s="31"/>
      <c r="S27" s="31"/>
    </row>
    <row r="28" spans="1:19" x14ac:dyDescent="0.25">
      <c r="A28" t="s">
        <v>62</v>
      </c>
      <c r="B28" s="7">
        <v>27</v>
      </c>
      <c r="D28" s="5" t="s">
        <v>112</v>
      </c>
      <c r="P28" s="31"/>
      <c r="Q28" s="31"/>
      <c r="R28" s="31"/>
      <c r="S28" s="31"/>
    </row>
    <row r="29" spans="1:19" x14ac:dyDescent="0.25">
      <c r="A29" t="s">
        <v>19</v>
      </c>
      <c r="B29" s="4">
        <v>28</v>
      </c>
      <c r="D29" s="13">
        <v>1</v>
      </c>
      <c r="E29" s="5" t="s">
        <v>112</v>
      </c>
      <c r="F29" s="17">
        <v>2</v>
      </c>
      <c r="G29" s="17">
        <v>2</v>
      </c>
      <c r="H29" s="17">
        <v>2</v>
      </c>
      <c r="P29" s="31"/>
      <c r="Q29" s="31"/>
      <c r="R29" s="31"/>
      <c r="S29" s="31"/>
    </row>
    <row r="30" spans="1:19" x14ac:dyDescent="0.25">
      <c r="A30" t="s">
        <v>19</v>
      </c>
      <c r="B30" s="7">
        <v>29</v>
      </c>
      <c r="D30" s="5" t="s">
        <v>112</v>
      </c>
      <c r="E30" s="5" t="s">
        <v>113</v>
      </c>
      <c r="P30" s="31">
        <f t="shared" si="3"/>
        <v>7</v>
      </c>
      <c r="Q30" s="31"/>
      <c r="R30" s="31"/>
      <c r="S30" s="31"/>
    </row>
    <row r="31" spans="1:19" x14ac:dyDescent="0.25">
      <c r="A31" t="s">
        <v>18</v>
      </c>
      <c r="B31" s="7">
        <v>30</v>
      </c>
      <c r="D31" s="5" t="s">
        <v>112</v>
      </c>
      <c r="E31" s="5" t="s">
        <v>117</v>
      </c>
      <c r="P31" s="31">
        <f t="shared" si="3"/>
        <v>5</v>
      </c>
      <c r="Q31" s="31"/>
      <c r="R31" s="31"/>
      <c r="S31" s="31"/>
    </row>
    <row r="32" spans="1:19" x14ac:dyDescent="0.25">
      <c r="A32" t="s">
        <v>17</v>
      </c>
      <c r="B32" s="4">
        <v>31</v>
      </c>
      <c r="D32" s="5" t="s">
        <v>108</v>
      </c>
      <c r="E32" s="5" t="s">
        <v>118</v>
      </c>
      <c r="F32" s="13">
        <v>1</v>
      </c>
      <c r="G32" s="5" t="s">
        <v>119</v>
      </c>
      <c r="H32" s="5" t="s">
        <v>120</v>
      </c>
      <c r="P32" s="31">
        <f t="shared" si="3"/>
        <v>10</v>
      </c>
      <c r="Q32" s="31"/>
      <c r="R32" s="31"/>
      <c r="S32" s="31">
        <f t="shared" ref="S32" si="4">SUM(H32-G32)</f>
        <v>7</v>
      </c>
    </row>
    <row r="33" spans="1:19" x14ac:dyDescent="0.25">
      <c r="A33" t="s">
        <v>17</v>
      </c>
      <c r="B33" s="4">
        <v>32</v>
      </c>
      <c r="D33" s="5" t="s">
        <v>108</v>
      </c>
      <c r="E33" s="13">
        <v>1</v>
      </c>
      <c r="F33" s="13">
        <v>1</v>
      </c>
      <c r="G33" s="5" t="s">
        <v>118</v>
      </c>
      <c r="H33" s="17">
        <v>2</v>
      </c>
      <c r="P33" s="31"/>
      <c r="Q33" s="31"/>
      <c r="R33" s="31"/>
      <c r="S33" s="31"/>
    </row>
    <row r="34" spans="1:19" x14ac:dyDescent="0.25">
      <c r="A34" t="s">
        <v>18</v>
      </c>
      <c r="B34" s="4">
        <v>33</v>
      </c>
      <c r="D34" s="13">
        <v>1</v>
      </c>
      <c r="E34" s="5" t="s">
        <v>113</v>
      </c>
      <c r="F34" s="5" t="s">
        <v>114</v>
      </c>
      <c r="G34" s="5" t="s">
        <v>115</v>
      </c>
      <c r="H34" s="17">
        <v>2</v>
      </c>
      <c r="P34" s="31"/>
      <c r="Q34" s="31">
        <f t="shared" si="2"/>
        <v>6</v>
      </c>
      <c r="R34" s="31">
        <f t="shared" si="1"/>
        <v>4</v>
      </c>
      <c r="S34" s="31"/>
    </row>
    <row r="35" spans="1:19" x14ac:dyDescent="0.25">
      <c r="A35" t="s">
        <v>18</v>
      </c>
      <c r="B35" s="4">
        <v>34</v>
      </c>
      <c r="D35" s="23">
        <v>1</v>
      </c>
      <c r="E35" s="5" t="s">
        <v>113</v>
      </c>
      <c r="F35" s="5" t="s">
        <v>114</v>
      </c>
      <c r="G35" s="5" t="s">
        <v>115</v>
      </c>
      <c r="H35" s="17">
        <v>2</v>
      </c>
      <c r="P35" s="31"/>
      <c r="Q35" s="31">
        <f t="shared" si="2"/>
        <v>6</v>
      </c>
      <c r="R35" s="31">
        <f t="shared" si="1"/>
        <v>4</v>
      </c>
      <c r="S35" s="31"/>
    </row>
    <row r="36" spans="1:19" x14ac:dyDescent="0.25">
      <c r="A36" t="s">
        <v>18</v>
      </c>
      <c r="B36" s="4">
        <v>35</v>
      </c>
      <c r="D36" s="5" t="s">
        <v>113</v>
      </c>
      <c r="E36" s="23">
        <v>1</v>
      </c>
      <c r="F36" s="5" t="s">
        <v>114</v>
      </c>
      <c r="G36" s="17">
        <v>2</v>
      </c>
      <c r="H36" s="17">
        <v>2</v>
      </c>
      <c r="P36" s="31"/>
      <c r="Q36" s="31"/>
      <c r="R36" s="31"/>
      <c r="S36" s="31"/>
    </row>
    <row r="37" spans="1:19" x14ac:dyDescent="0.25">
      <c r="A37" t="s">
        <v>18</v>
      </c>
      <c r="B37" s="4">
        <v>36</v>
      </c>
      <c r="D37" s="13">
        <v>1</v>
      </c>
      <c r="E37" s="23">
        <v>1</v>
      </c>
      <c r="F37" t="s">
        <v>113</v>
      </c>
      <c r="G37" s="17">
        <v>2</v>
      </c>
      <c r="H37" s="17">
        <v>2</v>
      </c>
      <c r="P37" s="31"/>
      <c r="Q37" s="31"/>
      <c r="R37" s="31"/>
      <c r="S37" s="31"/>
    </row>
    <row r="38" spans="1:19" x14ac:dyDescent="0.25">
      <c r="A38" t="s">
        <v>17</v>
      </c>
      <c r="B38" s="6">
        <v>37</v>
      </c>
      <c r="D38" s="13">
        <v>1</v>
      </c>
      <c r="E38" t="s">
        <v>118</v>
      </c>
      <c r="P38" s="31"/>
      <c r="Q38" s="31"/>
      <c r="R38" s="31"/>
      <c r="S38" s="31"/>
    </row>
    <row r="39" spans="1:19" x14ac:dyDescent="0.25">
      <c r="A39" t="s">
        <v>19</v>
      </c>
      <c r="B39" s="7">
        <v>38</v>
      </c>
      <c r="D39" s="5" t="s">
        <v>121</v>
      </c>
      <c r="E39" s="5" t="s">
        <v>122</v>
      </c>
      <c r="F39" s="5" t="s">
        <v>123</v>
      </c>
      <c r="P39" s="31">
        <f t="shared" si="3"/>
        <v>7</v>
      </c>
      <c r="Q39" s="31">
        <f t="shared" si="2"/>
        <v>14</v>
      </c>
      <c r="R39" s="31"/>
      <c r="S39" s="31"/>
    </row>
    <row r="40" spans="1:19" x14ac:dyDescent="0.25">
      <c r="A40" t="s">
        <v>18</v>
      </c>
      <c r="B40" s="4">
        <v>39</v>
      </c>
      <c r="D40" s="23">
        <v>1</v>
      </c>
      <c r="E40" s="5" t="s">
        <v>114</v>
      </c>
      <c r="F40" s="5" t="s">
        <v>119</v>
      </c>
      <c r="G40" s="5" t="s">
        <v>124</v>
      </c>
      <c r="H40" s="17">
        <v>2</v>
      </c>
      <c r="P40" s="31"/>
      <c r="Q40" s="31">
        <f t="shared" si="2"/>
        <v>6</v>
      </c>
      <c r="R40" s="31">
        <f t="shared" si="1"/>
        <v>10</v>
      </c>
      <c r="S40" s="31"/>
    </row>
    <row r="41" spans="1:19" x14ac:dyDescent="0.25">
      <c r="A41" t="s">
        <v>18</v>
      </c>
      <c r="B41" s="4">
        <v>40</v>
      </c>
      <c r="D41" s="5" t="s">
        <v>123</v>
      </c>
      <c r="E41" s="5" t="s">
        <v>125</v>
      </c>
      <c r="F41" s="13">
        <v>1</v>
      </c>
      <c r="G41" s="5" t="s">
        <v>126</v>
      </c>
      <c r="H41" s="17">
        <v>2</v>
      </c>
      <c r="P41" s="31">
        <f t="shared" si="3"/>
        <v>8</v>
      </c>
      <c r="Q41" s="31"/>
      <c r="R41" s="31"/>
      <c r="S41" s="31"/>
    </row>
    <row r="42" spans="1:19" x14ac:dyDescent="0.25">
      <c r="C42">
        <f>COUNTA(C2:C41)</f>
        <v>0</v>
      </c>
      <c r="D42">
        <f>COUNTA(D2:D41)</f>
        <v>40</v>
      </c>
      <c r="E42">
        <f t="shared" ref="E42:G42" si="5">COUNTA(E2:E41)</f>
        <v>34</v>
      </c>
      <c r="F42">
        <f t="shared" si="5"/>
        <v>29</v>
      </c>
      <c r="G42">
        <f t="shared" si="5"/>
        <v>28</v>
      </c>
      <c r="H42">
        <f>COUNTA(H2:H41)</f>
        <v>28</v>
      </c>
      <c r="P42">
        <f>SUM(P2:P41)/(COUNTA(P2:P41))</f>
        <v>7</v>
      </c>
      <c r="Q42">
        <f t="shared" ref="Q42:S42" si="6">SUM(Q2:Q41)/(COUNTA(Q2:Q41))</f>
        <v>8.1666666666666661</v>
      </c>
      <c r="R42">
        <f t="shared" si="6"/>
        <v>6.25</v>
      </c>
      <c r="S42">
        <f t="shared" si="6"/>
        <v>13.5</v>
      </c>
    </row>
  </sheetData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0"/>
  <sheetViews>
    <sheetView tabSelected="1" zoomScale="80" zoomScaleNormal="80" workbookViewId="0">
      <selection activeCell="O10" sqref="O10"/>
    </sheetView>
  </sheetViews>
  <sheetFormatPr defaultRowHeight="15" x14ac:dyDescent="0.25"/>
  <cols>
    <col min="1" max="1" width="20.140625" bestFit="1" customWidth="1"/>
    <col min="15" max="15" width="18.28515625" bestFit="1" customWidth="1"/>
  </cols>
  <sheetData>
    <row r="1" spans="1:19" ht="18.75" x14ac:dyDescent="0.3">
      <c r="B1" s="3" t="s">
        <v>14</v>
      </c>
      <c r="C1" s="3" t="s">
        <v>42</v>
      </c>
      <c r="D1" s="3" t="s">
        <v>25</v>
      </c>
      <c r="E1" s="3" t="s">
        <v>26</v>
      </c>
      <c r="F1" s="3" t="s">
        <v>27</v>
      </c>
      <c r="G1" s="3" t="s">
        <v>28</v>
      </c>
      <c r="H1" s="3" t="s">
        <v>29</v>
      </c>
      <c r="O1" s="24" t="s">
        <v>255</v>
      </c>
      <c r="P1" s="3" t="s">
        <v>251</v>
      </c>
      <c r="Q1" s="3" t="s">
        <v>252</v>
      </c>
      <c r="R1" s="3" t="s">
        <v>253</v>
      </c>
      <c r="S1" s="3" t="s">
        <v>254</v>
      </c>
    </row>
    <row r="2" spans="1:19" x14ac:dyDescent="0.25">
      <c r="A2" t="s">
        <v>18</v>
      </c>
      <c r="B2" s="4">
        <v>1</v>
      </c>
      <c r="D2" s="5" t="s">
        <v>258</v>
      </c>
      <c r="E2" s="5" t="s">
        <v>259</v>
      </c>
      <c r="F2" s="5" t="s">
        <v>260</v>
      </c>
      <c r="G2" s="17">
        <v>2</v>
      </c>
      <c r="H2" s="17">
        <v>2</v>
      </c>
      <c r="P2" s="28">
        <f>SUM(E2-D2)</f>
        <v>3</v>
      </c>
      <c r="Q2" s="28">
        <f t="shared" ref="Q2:S17" si="0">SUM(F2-E2)</f>
        <v>9</v>
      </c>
      <c r="R2" s="28"/>
      <c r="S2" s="28"/>
    </row>
    <row r="3" spans="1:19" x14ac:dyDescent="0.25">
      <c r="A3" t="s">
        <v>18</v>
      </c>
      <c r="B3" s="4">
        <v>2</v>
      </c>
      <c r="D3" s="5" t="s">
        <v>259</v>
      </c>
      <c r="E3" s="5" t="s">
        <v>261</v>
      </c>
      <c r="F3" s="5" t="s">
        <v>262</v>
      </c>
      <c r="G3" s="17">
        <v>2</v>
      </c>
      <c r="H3" s="17">
        <v>2</v>
      </c>
      <c r="P3" s="28">
        <f t="shared" ref="P3:P47" si="1">SUM(E3-D3)</f>
        <v>7</v>
      </c>
      <c r="Q3" s="28">
        <f t="shared" si="0"/>
        <v>4</v>
      </c>
      <c r="R3" s="28"/>
      <c r="S3" s="28"/>
    </row>
    <row r="4" spans="1:19" x14ac:dyDescent="0.25">
      <c r="A4" t="s">
        <v>62</v>
      </c>
      <c r="B4" s="4">
        <v>3</v>
      </c>
      <c r="D4" s="5" t="s">
        <v>263</v>
      </c>
      <c r="E4" s="13">
        <v>1</v>
      </c>
      <c r="F4" s="5" t="s">
        <v>260</v>
      </c>
      <c r="G4" s="5" t="s">
        <v>264</v>
      </c>
      <c r="H4" s="17">
        <v>2</v>
      </c>
      <c r="P4" s="28"/>
      <c r="Q4" s="28"/>
      <c r="R4" s="28">
        <f t="shared" si="0"/>
        <v>9</v>
      </c>
      <c r="S4" s="28"/>
    </row>
    <row r="5" spans="1:19" x14ac:dyDescent="0.25">
      <c r="A5" t="s">
        <v>16</v>
      </c>
      <c r="B5" s="6">
        <v>4</v>
      </c>
      <c r="D5" s="5" t="s">
        <v>263</v>
      </c>
      <c r="K5" s="13" t="s">
        <v>182</v>
      </c>
      <c r="L5" s="17" t="s">
        <v>183</v>
      </c>
      <c r="P5" s="28"/>
      <c r="Q5" s="28"/>
      <c r="R5" s="28"/>
      <c r="S5" s="28"/>
    </row>
    <row r="6" spans="1:19" ht="18.75" x14ac:dyDescent="0.3">
      <c r="A6" t="s">
        <v>15</v>
      </c>
      <c r="B6" s="6">
        <v>5</v>
      </c>
      <c r="D6" s="13">
        <v>1</v>
      </c>
      <c r="E6" s="5" t="s">
        <v>263</v>
      </c>
      <c r="J6" s="3" t="s">
        <v>42</v>
      </c>
      <c r="K6">
        <v>3</v>
      </c>
      <c r="L6" s="22">
        <v>3</v>
      </c>
      <c r="P6" s="28"/>
      <c r="Q6" s="28"/>
      <c r="R6" s="28"/>
      <c r="S6" s="28"/>
    </row>
    <row r="7" spans="1:19" ht="18.75" x14ac:dyDescent="0.3">
      <c r="A7" t="s">
        <v>15</v>
      </c>
      <c r="B7" s="6">
        <v>6</v>
      </c>
      <c r="D7" s="5" t="s">
        <v>263</v>
      </c>
      <c r="J7" s="3" t="s">
        <v>25</v>
      </c>
      <c r="K7">
        <v>43</v>
      </c>
      <c r="L7" s="22">
        <v>43</v>
      </c>
      <c r="P7" s="28"/>
      <c r="Q7" s="28"/>
      <c r="R7" s="28"/>
      <c r="S7" s="28"/>
    </row>
    <row r="8" spans="1:19" ht="18.75" x14ac:dyDescent="0.3">
      <c r="A8" t="s">
        <v>62</v>
      </c>
      <c r="B8" s="4">
        <v>7</v>
      </c>
      <c r="D8" s="5" t="s">
        <v>263</v>
      </c>
      <c r="E8" s="5" t="s">
        <v>265</v>
      </c>
      <c r="F8" s="5" t="s">
        <v>264</v>
      </c>
      <c r="G8" s="17">
        <v>2</v>
      </c>
      <c r="H8" s="17">
        <v>2</v>
      </c>
      <c r="J8" s="3" t="s">
        <v>26</v>
      </c>
      <c r="K8">
        <v>35</v>
      </c>
      <c r="L8" s="22">
        <v>36</v>
      </c>
      <c r="P8" s="28">
        <f t="shared" si="1"/>
        <v>3</v>
      </c>
      <c r="Q8" s="28">
        <f t="shared" si="0"/>
        <v>14</v>
      </c>
      <c r="R8" s="28"/>
      <c r="S8" s="28"/>
    </row>
    <row r="9" spans="1:19" ht="18.75" x14ac:dyDescent="0.3">
      <c r="A9" t="s">
        <v>17</v>
      </c>
      <c r="B9" s="4">
        <v>8</v>
      </c>
      <c r="D9" s="5" t="s">
        <v>263</v>
      </c>
      <c r="E9" s="5" t="s">
        <v>260</v>
      </c>
      <c r="F9" s="5" t="s">
        <v>266</v>
      </c>
      <c r="G9" s="17">
        <v>2</v>
      </c>
      <c r="H9" s="17">
        <v>2</v>
      </c>
      <c r="J9" s="3" t="s">
        <v>27</v>
      </c>
      <c r="K9">
        <v>29</v>
      </c>
      <c r="L9" s="22">
        <v>31</v>
      </c>
      <c r="P9" s="28">
        <f t="shared" si="1"/>
        <v>8</v>
      </c>
      <c r="Q9" s="28">
        <f t="shared" si="0"/>
        <v>10</v>
      </c>
      <c r="R9" s="28"/>
      <c r="S9" s="28"/>
    </row>
    <row r="10" spans="1:19" ht="18.75" x14ac:dyDescent="0.3">
      <c r="A10" t="s">
        <v>17</v>
      </c>
      <c r="B10" s="7">
        <v>9</v>
      </c>
      <c r="C10" s="5" t="s">
        <v>263</v>
      </c>
      <c r="D10" s="5"/>
      <c r="J10" s="3" t="s">
        <v>28</v>
      </c>
      <c r="K10">
        <v>14</v>
      </c>
      <c r="L10" s="22">
        <v>31</v>
      </c>
      <c r="P10" s="28"/>
      <c r="Q10" s="28"/>
      <c r="R10" s="28"/>
      <c r="S10" s="28"/>
    </row>
    <row r="11" spans="1:19" ht="18.75" x14ac:dyDescent="0.3">
      <c r="A11" t="s">
        <v>18</v>
      </c>
      <c r="B11" s="4">
        <v>10</v>
      </c>
      <c r="D11" s="5" t="s">
        <v>265</v>
      </c>
      <c r="E11" s="5" t="s">
        <v>261</v>
      </c>
      <c r="F11" s="13">
        <v>1</v>
      </c>
      <c r="G11" s="13">
        <v>1</v>
      </c>
      <c r="H11" s="5" t="s">
        <v>267</v>
      </c>
      <c r="J11" s="3" t="s">
        <v>29</v>
      </c>
      <c r="K11">
        <v>5</v>
      </c>
      <c r="L11" s="22">
        <v>31</v>
      </c>
      <c r="P11" s="28">
        <f t="shared" si="1"/>
        <v>3</v>
      </c>
      <c r="Q11" s="28"/>
      <c r="R11" s="28"/>
      <c r="S11" s="28"/>
    </row>
    <row r="12" spans="1:19" x14ac:dyDescent="0.25">
      <c r="A12" t="s">
        <v>20</v>
      </c>
      <c r="B12" s="6">
        <v>11</v>
      </c>
      <c r="D12" s="13">
        <v>1</v>
      </c>
      <c r="E12" t="s">
        <v>261</v>
      </c>
      <c r="P12" s="28"/>
      <c r="Q12" s="28"/>
      <c r="R12" s="28"/>
      <c r="S12" s="28"/>
    </row>
    <row r="13" spans="1:19" x14ac:dyDescent="0.25">
      <c r="A13" t="s">
        <v>18</v>
      </c>
      <c r="B13" s="7">
        <v>12</v>
      </c>
      <c r="C13" s="5" t="s">
        <v>260</v>
      </c>
      <c r="P13" s="28"/>
      <c r="Q13" s="28"/>
      <c r="R13" s="28"/>
      <c r="S13" s="28"/>
    </row>
    <row r="14" spans="1:19" x14ac:dyDescent="0.25">
      <c r="A14" t="s">
        <v>18</v>
      </c>
      <c r="B14" s="4">
        <v>13</v>
      </c>
      <c r="C14" s="5"/>
      <c r="D14" s="5" t="s">
        <v>260</v>
      </c>
      <c r="E14" s="5" t="s">
        <v>262</v>
      </c>
      <c r="F14" s="5" t="s">
        <v>268</v>
      </c>
      <c r="G14" s="17">
        <v>2</v>
      </c>
      <c r="H14" s="17">
        <v>2</v>
      </c>
      <c r="P14" s="28">
        <f t="shared" si="1"/>
        <v>2</v>
      </c>
      <c r="Q14" s="28">
        <f t="shared" si="0"/>
        <v>4</v>
      </c>
      <c r="R14" s="28"/>
      <c r="S14" s="28"/>
    </row>
    <row r="15" spans="1:19" x14ac:dyDescent="0.25">
      <c r="A15" t="s">
        <v>62</v>
      </c>
      <c r="B15" s="4">
        <v>14</v>
      </c>
      <c r="C15" s="5"/>
      <c r="D15" s="13">
        <v>1</v>
      </c>
      <c r="E15" t="s">
        <v>260</v>
      </c>
      <c r="F15" t="s">
        <v>262</v>
      </c>
      <c r="G15" t="s">
        <v>268</v>
      </c>
      <c r="H15" t="s">
        <v>264</v>
      </c>
      <c r="P15" s="28"/>
      <c r="Q15" s="28">
        <f t="shared" si="0"/>
        <v>2</v>
      </c>
      <c r="R15" s="28">
        <f t="shared" si="0"/>
        <v>4</v>
      </c>
      <c r="S15" s="28">
        <f t="shared" si="0"/>
        <v>3</v>
      </c>
    </row>
    <row r="16" spans="1:19" x14ac:dyDescent="0.25">
      <c r="A16" t="s">
        <v>257</v>
      </c>
      <c r="B16" s="6">
        <v>15</v>
      </c>
      <c r="C16" s="5"/>
      <c r="D16" t="s">
        <v>260</v>
      </c>
      <c r="P16" s="28"/>
      <c r="Q16" s="28"/>
      <c r="R16" s="28"/>
      <c r="S16" s="28"/>
    </row>
    <row r="17" spans="1:19" x14ac:dyDescent="0.25">
      <c r="A17" t="s">
        <v>18</v>
      </c>
      <c r="B17" s="4">
        <v>16</v>
      </c>
      <c r="D17" s="5" t="s">
        <v>262</v>
      </c>
      <c r="E17" s="5" t="s">
        <v>269</v>
      </c>
      <c r="F17" s="5" t="s">
        <v>270</v>
      </c>
      <c r="G17" s="5" t="s">
        <v>271</v>
      </c>
      <c r="H17" s="17">
        <v>2</v>
      </c>
      <c r="P17" s="28">
        <f t="shared" si="1"/>
        <v>3</v>
      </c>
      <c r="Q17" s="28">
        <f t="shared" si="0"/>
        <v>9</v>
      </c>
      <c r="R17" s="28">
        <f t="shared" si="0"/>
        <v>5</v>
      </c>
      <c r="S17" s="28"/>
    </row>
    <row r="18" spans="1:19" x14ac:dyDescent="0.25">
      <c r="A18" t="s">
        <v>18</v>
      </c>
      <c r="B18" s="4">
        <v>17</v>
      </c>
      <c r="D18" s="5" t="s">
        <v>269</v>
      </c>
      <c r="E18" s="5" t="s">
        <v>264</v>
      </c>
      <c r="F18" s="5" t="s">
        <v>270</v>
      </c>
      <c r="G18" s="13">
        <v>1</v>
      </c>
      <c r="H18" s="5" t="s">
        <v>271</v>
      </c>
      <c r="P18" s="28">
        <f t="shared" si="1"/>
        <v>4</v>
      </c>
      <c r="Q18" s="28">
        <f t="shared" ref="Q18:Q47" si="2">SUM(F18-E18)</f>
        <v>5</v>
      </c>
      <c r="R18" s="28"/>
      <c r="S18" s="28"/>
    </row>
    <row r="19" spans="1:19" x14ac:dyDescent="0.25">
      <c r="A19" t="s">
        <v>18</v>
      </c>
      <c r="B19" s="7">
        <v>18</v>
      </c>
      <c r="D19" s="5" t="s">
        <v>269</v>
      </c>
      <c r="P19" s="28"/>
      <c r="Q19" s="28"/>
      <c r="R19" s="28"/>
      <c r="S19" s="28"/>
    </row>
    <row r="20" spans="1:19" x14ac:dyDescent="0.25">
      <c r="A20" t="s">
        <v>18</v>
      </c>
      <c r="B20" s="7">
        <v>19</v>
      </c>
      <c r="C20" s="5" t="s">
        <v>269</v>
      </c>
      <c r="P20" s="28"/>
      <c r="Q20" s="28"/>
      <c r="R20" s="28"/>
      <c r="S20" s="28"/>
    </row>
    <row r="21" spans="1:19" x14ac:dyDescent="0.25">
      <c r="A21" t="s">
        <v>16</v>
      </c>
      <c r="B21" s="4">
        <v>20</v>
      </c>
      <c r="D21" s="5" t="s">
        <v>268</v>
      </c>
      <c r="E21" s="17">
        <v>2</v>
      </c>
      <c r="F21" s="17">
        <v>2</v>
      </c>
      <c r="G21" s="17">
        <v>2</v>
      </c>
      <c r="H21" s="17">
        <v>2</v>
      </c>
      <c r="P21" s="28"/>
      <c r="Q21" s="28"/>
      <c r="R21" s="28"/>
      <c r="S21" s="28"/>
    </row>
    <row r="22" spans="1:19" x14ac:dyDescent="0.25">
      <c r="A22" t="s">
        <v>16</v>
      </c>
      <c r="B22" s="4">
        <v>21</v>
      </c>
      <c r="D22" s="5" t="s">
        <v>268</v>
      </c>
      <c r="E22" s="13">
        <v>1</v>
      </c>
      <c r="F22" s="5" t="s">
        <v>267</v>
      </c>
      <c r="G22" s="17">
        <v>2</v>
      </c>
      <c r="H22" s="17">
        <v>2</v>
      </c>
      <c r="P22" s="28"/>
      <c r="Q22" s="28"/>
      <c r="R22" s="28"/>
      <c r="S22" s="28"/>
    </row>
    <row r="23" spans="1:19" x14ac:dyDescent="0.25">
      <c r="A23" t="s">
        <v>20</v>
      </c>
      <c r="B23" s="4">
        <v>22</v>
      </c>
      <c r="D23" s="5" t="s">
        <v>268</v>
      </c>
      <c r="E23" s="5" t="s">
        <v>267</v>
      </c>
      <c r="F23" s="5" t="s">
        <v>271</v>
      </c>
      <c r="G23" s="5" t="s">
        <v>272</v>
      </c>
      <c r="H23" s="5" t="s">
        <v>273</v>
      </c>
      <c r="P23" s="28">
        <f t="shared" si="1"/>
        <v>9</v>
      </c>
      <c r="Q23" s="28">
        <f t="shared" si="2"/>
        <v>4</v>
      </c>
      <c r="R23" s="28">
        <f t="shared" ref="R23:R44" si="3">SUM(G23-F23)</f>
        <v>1</v>
      </c>
      <c r="S23" s="28">
        <v>2</v>
      </c>
    </row>
    <row r="24" spans="1:19" x14ac:dyDescent="0.25">
      <c r="A24" t="s">
        <v>22</v>
      </c>
      <c r="B24" s="6">
        <v>23</v>
      </c>
      <c r="D24" s="5" t="s">
        <v>268</v>
      </c>
      <c r="P24" s="28"/>
      <c r="Q24" s="28"/>
      <c r="R24" s="28"/>
      <c r="S24" s="28"/>
    </row>
    <row r="25" spans="1:19" x14ac:dyDescent="0.25">
      <c r="A25" t="s">
        <v>17</v>
      </c>
      <c r="B25" s="6">
        <v>24</v>
      </c>
      <c r="D25" s="5" t="s">
        <v>264</v>
      </c>
      <c r="P25" s="28"/>
      <c r="Q25" s="28"/>
      <c r="R25" s="28"/>
      <c r="S25" s="28"/>
    </row>
    <row r="26" spans="1:19" x14ac:dyDescent="0.25">
      <c r="A26" t="s">
        <v>20</v>
      </c>
      <c r="B26" s="4">
        <v>25</v>
      </c>
      <c r="D26" s="5" t="s">
        <v>264</v>
      </c>
      <c r="E26" s="5" t="s">
        <v>267</v>
      </c>
      <c r="F26" s="5" t="s">
        <v>271</v>
      </c>
      <c r="G26" s="17">
        <v>2</v>
      </c>
      <c r="H26" s="17">
        <v>2</v>
      </c>
      <c r="P26" s="28">
        <f t="shared" si="1"/>
        <v>6</v>
      </c>
      <c r="Q26" s="28">
        <f t="shared" si="2"/>
        <v>4</v>
      </c>
      <c r="R26" s="28"/>
      <c r="S26" s="28"/>
    </row>
    <row r="27" spans="1:19" x14ac:dyDescent="0.25">
      <c r="A27" t="s">
        <v>18</v>
      </c>
      <c r="B27" s="4">
        <v>26</v>
      </c>
      <c r="D27" s="5" t="s">
        <v>270</v>
      </c>
      <c r="E27" s="5" t="s">
        <v>271</v>
      </c>
      <c r="F27" s="5" t="s">
        <v>274</v>
      </c>
      <c r="G27" s="5" t="s">
        <v>275</v>
      </c>
      <c r="H27" s="17">
        <v>2</v>
      </c>
      <c r="P27" s="28">
        <f t="shared" si="1"/>
        <v>5</v>
      </c>
      <c r="Q27" s="28">
        <f t="shared" si="2"/>
        <v>4</v>
      </c>
      <c r="R27" s="28">
        <f t="shared" si="3"/>
        <v>4</v>
      </c>
      <c r="S27" s="28"/>
    </row>
    <row r="28" spans="1:19" x14ac:dyDescent="0.25">
      <c r="A28" t="s">
        <v>18</v>
      </c>
      <c r="B28" s="4">
        <v>27</v>
      </c>
      <c r="D28" s="23">
        <v>1</v>
      </c>
      <c r="E28" s="5" t="s">
        <v>270</v>
      </c>
      <c r="F28" s="5" t="s">
        <v>272</v>
      </c>
      <c r="G28" s="5" t="s">
        <v>276</v>
      </c>
      <c r="H28" s="17">
        <v>2</v>
      </c>
      <c r="P28" s="28"/>
      <c r="Q28" s="28">
        <f t="shared" si="2"/>
        <v>6</v>
      </c>
      <c r="R28" s="28">
        <f t="shared" si="3"/>
        <v>14</v>
      </c>
      <c r="S28" s="28"/>
    </row>
    <row r="29" spans="1:19" x14ac:dyDescent="0.25">
      <c r="A29" t="s">
        <v>18</v>
      </c>
      <c r="B29" s="4">
        <v>28</v>
      </c>
      <c r="D29" s="23">
        <v>1</v>
      </c>
      <c r="E29" s="5" t="s">
        <v>270</v>
      </c>
      <c r="F29" s="5" t="s">
        <v>271</v>
      </c>
      <c r="G29" s="5" t="s">
        <v>274</v>
      </c>
      <c r="H29" s="17">
        <v>2</v>
      </c>
      <c r="P29" s="28"/>
      <c r="Q29" s="28">
        <f t="shared" si="2"/>
        <v>5</v>
      </c>
      <c r="R29" s="28">
        <f t="shared" si="3"/>
        <v>4</v>
      </c>
      <c r="S29" s="28"/>
    </row>
    <row r="30" spans="1:19" x14ac:dyDescent="0.25">
      <c r="A30" t="s">
        <v>20</v>
      </c>
      <c r="B30" s="6">
        <v>29</v>
      </c>
      <c r="D30" s="5" t="s">
        <v>267</v>
      </c>
      <c r="E30" s="5" t="s">
        <v>271</v>
      </c>
      <c r="P30" s="28">
        <f t="shared" si="1"/>
        <v>4</v>
      </c>
      <c r="Q30" s="28"/>
      <c r="R30" s="28"/>
      <c r="S30" s="28"/>
    </row>
    <row r="31" spans="1:19" x14ac:dyDescent="0.25">
      <c r="A31" s="27" t="s">
        <v>231</v>
      </c>
      <c r="B31" s="4">
        <v>30</v>
      </c>
      <c r="D31" s="13">
        <v>1</v>
      </c>
      <c r="E31" s="5" t="s">
        <v>267</v>
      </c>
      <c r="F31" s="17">
        <v>2</v>
      </c>
      <c r="G31" s="17">
        <v>2</v>
      </c>
      <c r="H31" s="17">
        <v>2</v>
      </c>
      <c r="I31" s="17"/>
      <c r="P31" s="28"/>
      <c r="Q31" s="28"/>
      <c r="R31" s="28"/>
      <c r="S31" s="28"/>
    </row>
    <row r="32" spans="1:19" x14ac:dyDescent="0.25">
      <c r="A32" t="s">
        <v>19</v>
      </c>
      <c r="B32" s="4">
        <v>31</v>
      </c>
      <c r="D32" t="s">
        <v>271</v>
      </c>
      <c r="E32" t="s">
        <v>274</v>
      </c>
      <c r="F32" t="s">
        <v>277</v>
      </c>
      <c r="G32" t="s">
        <v>276</v>
      </c>
      <c r="H32" t="s">
        <v>278</v>
      </c>
      <c r="P32" s="28">
        <f t="shared" si="1"/>
        <v>4</v>
      </c>
      <c r="Q32" s="28">
        <f t="shared" si="2"/>
        <v>7</v>
      </c>
      <c r="R32" s="28">
        <f t="shared" si="3"/>
        <v>4</v>
      </c>
      <c r="S32" s="28">
        <f t="shared" ref="S32" si="4">SUM(H32-G32)</f>
        <v>2</v>
      </c>
    </row>
    <row r="33" spans="1:19" x14ac:dyDescent="0.25">
      <c r="A33" t="s">
        <v>18</v>
      </c>
      <c r="B33" s="4">
        <v>32</v>
      </c>
      <c r="D33" s="5" t="s">
        <v>271</v>
      </c>
      <c r="E33" s="5" t="s">
        <v>275</v>
      </c>
      <c r="F33" s="5" t="s">
        <v>276</v>
      </c>
      <c r="G33" s="5" t="s">
        <v>279</v>
      </c>
      <c r="H33" s="17">
        <v>2</v>
      </c>
      <c r="P33" s="28">
        <f t="shared" si="1"/>
        <v>8</v>
      </c>
      <c r="Q33" s="28">
        <f t="shared" si="2"/>
        <v>7</v>
      </c>
      <c r="R33" s="28">
        <f t="shared" si="3"/>
        <v>4</v>
      </c>
      <c r="S33" s="28"/>
    </row>
    <row r="34" spans="1:19" x14ac:dyDescent="0.25">
      <c r="A34" t="s">
        <v>18</v>
      </c>
      <c r="B34" s="4">
        <v>33</v>
      </c>
      <c r="D34" s="5" t="s">
        <v>274</v>
      </c>
      <c r="E34" s="5" t="s">
        <v>275</v>
      </c>
      <c r="F34" s="5" t="s">
        <v>280</v>
      </c>
      <c r="G34" s="17">
        <v>2</v>
      </c>
      <c r="H34" s="17">
        <v>2</v>
      </c>
      <c r="P34" s="28">
        <f t="shared" si="1"/>
        <v>4</v>
      </c>
      <c r="Q34" s="28">
        <f t="shared" si="2"/>
        <v>8</v>
      </c>
      <c r="R34" s="28"/>
      <c r="S34" s="28"/>
    </row>
    <row r="35" spans="1:19" x14ac:dyDescent="0.25">
      <c r="A35" t="s">
        <v>20</v>
      </c>
      <c r="B35" s="6">
        <v>34</v>
      </c>
      <c r="D35" s="5" t="s">
        <v>272</v>
      </c>
      <c r="E35" s="5" t="s">
        <v>273</v>
      </c>
      <c r="P35" s="28">
        <f t="shared" si="1"/>
        <v>2</v>
      </c>
      <c r="Q35" s="28"/>
      <c r="R35" s="28"/>
      <c r="S35" s="28"/>
    </row>
    <row r="36" spans="1:19" x14ac:dyDescent="0.25">
      <c r="A36" t="s">
        <v>62</v>
      </c>
      <c r="B36" s="4">
        <v>35</v>
      </c>
      <c r="D36" t="s">
        <v>272</v>
      </c>
      <c r="E36" t="s">
        <v>273</v>
      </c>
      <c r="F36" t="s">
        <v>275</v>
      </c>
      <c r="G36" s="17">
        <v>2</v>
      </c>
      <c r="H36" s="17">
        <v>2</v>
      </c>
      <c r="P36" s="28">
        <f t="shared" si="1"/>
        <v>2</v>
      </c>
      <c r="Q36" s="28">
        <f t="shared" si="2"/>
        <v>5</v>
      </c>
      <c r="R36" s="28"/>
      <c r="S36" s="28"/>
    </row>
    <row r="37" spans="1:19" x14ac:dyDescent="0.25">
      <c r="A37" t="s">
        <v>64</v>
      </c>
      <c r="B37" s="4">
        <v>36</v>
      </c>
      <c r="D37" s="13">
        <v>1</v>
      </c>
      <c r="E37" t="s">
        <v>274</v>
      </c>
      <c r="F37" t="s">
        <v>281</v>
      </c>
      <c r="G37" s="17">
        <v>2</v>
      </c>
      <c r="H37" s="17">
        <v>2</v>
      </c>
      <c r="P37" s="28"/>
      <c r="Q37" s="28">
        <f t="shared" si="2"/>
        <v>1</v>
      </c>
      <c r="R37" s="28"/>
      <c r="S37" s="28"/>
    </row>
    <row r="38" spans="1:19" x14ac:dyDescent="0.25">
      <c r="A38" t="s">
        <v>18</v>
      </c>
      <c r="B38" s="7">
        <v>37</v>
      </c>
      <c r="D38" t="s">
        <v>275</v>
      </c>
      <c r="P38" s="28"/>
      <c r="Q38" s="28"/>
      <c r="R38" s="28"/>
      <c r="S38" s="28"/>
    </row>
    <row r="39" spans="1:19" x14ac:dyDescent="0.25">
      <c r="A39" t="s">
        <v>186</v>
      </c>
      <c r="B39" s="4">
        <v>38</v>
      </c>
      <c r="D39" s="13">
        <v>1</v>
      </c>
      <c r="E39" s="13">
        <v>1</v>
      </c>
      <c r="F39" t="s">
        <v>275</v>
      </c>
      <c r="G39" t="s">
        <v>276</v>
      </c>
      <c r="H39" s="17">
        <v>2</v>
      </c>
      <c r="P39" s="28"/>
      <c r="Q39" s="28"/>
      <c r="R39" s="28">
        <f t="shared" si="3"/>
        <v>7</v>
      </c>
      <c r="S39" s="28"/>
    </row>
    <row r="40" spans="1:19" x14ac:dyDescent="0.25">
      <c r="A40" t="s">
        <v>186</v>
      </c>
      <c r="B40" s="4">
        <v>39</v>
      </c>
      <c r="D40" s="13">
        <v>1</v>
      </c>
      <c r="E40" t="s">
        <v>281</v>
      </c>
      <c r="F40" t="s">
        <v>275</v>
      </c>
      <c r="G40" s="17">
        <v>2</v>
      </c>
      <c r="H40" s="17">
        <v>2</v>
      </c>
      <c r="P40" s="28"/>
      <c r="Q40" s="28">
        <f t="shared" si="2"/>
        <v>3</v>
      </c>
      <c r="R40" s="28"/>
      <c r="S40" s="28"/>
    </row>
    <row r="41" spans="1:19" x14ac:dyDescent="0.25">
      <c r="A41" t="s">
        <v>186</v>
      </c>
      <c r="B41" s="7">
        <v>40</v>
      </c>
      <c r="D41" s="13">
        <v>1</v>
      </c>
      <c r="E41" t="s">
        <v>275</v>
      </c>
      <c r="P41" s="28"/>
      <c r="Q41" s="28"/>
      <c r="R41" s="28"/>
      <c r="S41" s="28"/>
    </row>
    <row r="42" spans="1:19" x14ac:dyDescent="0.25">
      <c r="A42" t="s">
        <v>19</v>
      </c>
      <c r="B42" s="4">
        <v>41</v>
      </c>
      <c r="D42" s="5" t="s">
        <v>277</v>
      </c>
      <c r="E42" s="5" t="s">
        <v>276</v>
      </c>
      <c r="F42" s="5" t="s">
        <v>282</v>
      </c>
      <c r="G42" s="17">
        <v>2</v>
      </c>
      <c r="H42" s="17">
        <v>2</v>
      </c>
      <c r="P42" s="28">
        <f t="shared" si="1"/>
        <v>4</v>
      </c>
      <c r="Q42" s="28">
        <f t="shared" si="2"/>
        <v>7</v>
      </c>
      <c r="R42" s="28"/>
      <c r="S42" s="28"/>
    </row>
    <row r="43" spans="1:19" x14ac:dyDescent="0.25">
      <c r="A43" t="s">
        <v>18</v>
      </c>
      <c r="B43" s="4">
        <v>42</v>
      </c>
      <c r="D43" s="5" t="s">
        <v>278</v>
      </c>
      <c r="E43" s="5" t="s">
        <v>282</v>
      </c>
      <c r="F43" s="5" t="s">
        <v>283</v>
      </c>
      <c r="G43" s="17">
        <v>2</v>
      </c>
      <c r="H43" s="17">
        <v>2</v>
      </c>
      <c r="P43" s="28">
        <f t="shared" si="1"/>
        <v>5</v>
      </c>
      <c r="Q43" s="28">
        <f t="shared" si="2"/>
        <v>9</v>
      </c>
      <c r="R43" s="28"/>
      <c r="S43" s="28"/>
    </row>
    <row r="44" spans="1:19" x14ac:dyDescent="0.25">
      <c r="A44" t="s">
        <v>62</v>
      </c>
      <c r="B44" s="4">
        <v>43</v>
      </c>
      <c r="D44" s="5" t="s">
        <v>278</v>
      </c>
      <c r="E44" s="5" t="s">
        <v>279</v>
      </c>
      <c r="F44" s="5" t="s">
        <v>284</v>
      </c>
      <c r="G44" s="5" t="s">
        <v>283</v>
      </c>
      <c r="H44" s="17">
        <v>2</v>
      </c>
      <c r="P44" s="28">
        <f t="shared" si="1"/>
        <v>2</v>
      </c>
      <c r="Q44" s="28">
        <f t="shared" si="2"/>
        <v>6</v>
      </c>
      <c r="R44" s="28">
        <f t="shared" si="3"/>
        <v>6</v>
      </c>
      <c r="S44" s="28"/>
    </row>
    <row r="45" spans="1:19" x14ac:dyDescent="0.25">
      <c r="A45" t="s">
        <v>19</v>
      </c>
      <c r="B45" s="4">
        <v>44</v>
      </c>
      <c r="D45" s="5" t="s">
        <v>285</v>
      </c>
      <c r="E45" s="5" t="s">
        <v>284</v>
      </c>
      <c r="F45" s="5" t="s">
        <v>283</v>
      </c>
      <c r="G45" s="17">
        <v>2</v>
      </c>
      <c r="H45" s="17">
        <v>2</v>
      </c>
      <c r="J45" s="13"/>
      <c r="P45" s="28">
        <f t="shared" si="1"/>
        <v>5</v>
      </c>
      <c r="Q45" s="28">
        <f t="shared" si="2"/>
        <v>6</v>
      </c>
      <c r="R45" s="28"/>
      <c r="S45" s="28"/>
    </row>
    <row r="46" spans="1:19" x14ac:dyDescent="0.25">
      <c r="A46" t="s">
        <v>62</v>
      </c>
      <c r="B46" s="4">
        <v>45</v>
      </c>
      <c r="D46" s="5" t="s">
        <v>279</v>
      </c>
      <c r="E46" s="5" t="s">
        <v>284</v>
      </c>
      <c r="F46" s="13">
        <v>1</v>
      </c>
      <c r="G46" t="s">
        <v>283</v>
      </c>
      <c r="H46" s="17">
        <v>2</v>
      </c>
      <c r="P46" s="28">
        <f t="shared" si="1"/>
        <v>6</v>
      </c>
      <c r="Q46" s="28"/>
      <c r="R46" s="28"/>
      <c r="S46" s="28"/>
    </row>
    <row r="47" spans="1:19" x14ac:dyDescent="0.25">
      <c r="A47" t="s">
        <v>62</v>
      </c>
      <c r="B47" s="4">
        <v>46</v>
      </c>
      <c r="D47" s="5" t="s">
        <v>284</v>
      </c>
      <c r="E47" s="5" t="s">
        <v>283</v>
      </c>
      <c r="F47" s="5" t="s">
        <v>286</v>
      </c>
      <c r="G47" s="17">
        <v>2</v>
      </c>
      <c r="H47" s="17">
        <v>2</v>
      </c>
      <c r="P47" s="28">
        <f t="shared" si="1"/>
        <v>6</v>
      </c>
      <c r="Q47" s="28">
        <f t="shared" si="2"/>
        <v>2</v>
      </c>
      <c r="R47" s="28"/>
      <c r="S47" s="28"/>
    </row>
    <row r="48" spans="1:19" x14ac:dyDescent="0.25">
      <c r="C48">
        <f>COUNTA(C2:C47)</f>
        <v>3</v>
      </c>
      <c r="D48">
        <f t="shared" ref="D48:H48" si="5">COUNTA(D2:D47)</f>
        <v>43</v>
      </c>
      <c r="E48">
        <f t="shared" si="5"/>
        <v>36</v>
      </c>
      <c r="F48">
        <f t="shared" si="5"/>
        <v>31</v>
      </c>
      <c r="G48">
        <f t="shared" si="5"/>
        <v>31</v>
      </c>
      <c r="H48">
        <f t="shared" si="5"/>
        <v>31</v>
      </c>
      <c r="P48">
        <f>SUM(P2:P47)/(COUNTA(P2:P47))</f>
        <v>4.5652173913043477</v>
      </c>
      <c r="Q48">
        <f t="shared" ref="Q48:S48" si="6">SUM(Q2:Q47)/(COUNTA(Q2:Q47))</f>
        <v>5.875</v>
      </c>
      <c r="R48">
        <f t="shared" si="6"/>
        <v>5.6363636363636367</v>
      </c>
      <c r="S48">
        <f t="shared" si="6"/>
        <v>2.3333333333333335</v>
      </c>
    </row>
    <row r="49" spans="4:18" x14ac:dyDescent="0.25">
      <c r="D49" s="5"/>
      <c r="R49">
        <f>AVERAGE(R2:R47)</f>
        <v>5.6363636363636367</v>
      </c>
    </row>
    <row r="50" spans="4:18" x14ac:dyDescent="0.25">
      <c r="R50">
        <f>MEDIAN(R2:R47)</f>
        <v>4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0"/>
  <sheetViews>
    <sheetView zoomScale="80" zoomScaleNormal="80" workbookViewId="0">
      <selection activeCell="P39" sqref="P39"/>
    </sheetView>
  </sheetViews>
  <sheetFormatPr defaultRowHeight="15" x14ac:dyDescent="0.25"/>
  <cols>
    <col min="1" max="1" width="26" bestFit="1" customWidth="1"/>
  </cols>
  <sheetData>
    <row r="1" spans="1:19" ht="18.75" x14ac:dyDescent="0.3">
      <c r="B1" s="3" t="s">
        <v>14</v>
      </c>
      <c r="C1" s="3" t="s">
        <v>42</v>
      </c>
      <c r="D1" s="3" t="s">
        <v>25</v>
      </c>
      <c r="E1" s="3" t="s">
        <v>26</v>
      </c>
      <c r="F1" s="3" t="s">
        <v>27</v>
      </c>
      <c r="G1" s="3" t="s">
        <v>28</v>
      </c>
      <c r="H1" s="3" t="s">
        <v>29</v>
      </c>
      <c r="O1" s="24" t="s">
        <v>255</v>
      </c>
      <c r="P1" s="3" t="s">
        <v>251</v>
      </c>
      <c r="Q1" s="3" t="s">
        <v>252</v>
      </c>
      <c r="R1" s="3" t="s">
        <v>253</v>
      </c>
      <c r="S1" s="3" t="s">
        <v>254</v>
      </c>
    </row>
    <row r="2" spans="1:19" x14ac:dyDescent="0.25">
      <c r="A2" s="27" t="s">
        <v>18</v>
      </c>
      <c r="B2" s="4">
        <v>1</v>
      </c>
      <c r="D2" s="5" t="s">
        <v>290</v>
      </c>
      <c r="F2" s="5" t="s">
        <v>291</v>
      </c>
      <c r="G2" s="5" t="s">
        <v>292</v>
      </c>
      <c r="H2" s="5" t="s">
        <v>293</v>
      </c>
    </row>
    <row r="3" spans="1:19" x14ac:dyDescent="0.25">
      <c r="A3" t="s">
        <v>186</v>
      </c>
      <c r="B3" s="6">
        <v>2</v>
      </c>
      <c r="D3" s="5"/>
      <c r="E3" s="5" t="s">
        <v>294</v>
      </c>
    </row>
    <row r="4" spans="1:19" x14ac:dyDescent="0.25">
      <c r="A4" t="s">
        <v>62</v>
      </c>
      <c r="B4" s="6">
        <v>3</v>
      </c>
      <c r="D4" s="5" t="s">
        <v>294</v>
      </c>
    </row>
    <row r="5" spans="1:19" x14ac:dyDescent="0.25">
      <c r="A5" t="s">
        <v>62</v>
      </c>
      <c r="B5" s="4">
        <v>4</v>
      </c>
      <c r="D5" s="5"/>
      <c r="E5" s="5" t="s">
        <v>294</v>
      </c>
      <c r="H5" s="5" t="s">
        <v>295</v>
      </c>
    </row>
    <row r="6" spans="1:19" x14ac:dyDescent="0.25">
      <c r="A6" t="s">
        <v>20</v>
      </c>
      <c r="B6" s="4">
        <v>5</v>
      </c>
      <c r="D6" s="5" t="s">
        <v>294</v>
      </c>
      <c r="F6" s="5" t="s">
        <v>296</v>
      </c>
    </row>
    <row r="7" spans="1:19" x14ac:dyDescent="0.25">
      <c r="A7" t="s">
        <v>18</v>
      </c>
      <c r="B7" s="4">
        <v>6</v>
      </c>
      <c r="D7" s="5" t="s">
        <v>294</v>
      </c>
      <c r="E7" s="5" t="s">
        <v>292</v>
      </c>
      <c r="F7" s="5" t="s">
        <v>296</v>
      </c>
    </row>
    <row r="8" spans="1:19" x14ac:dyDescent="0.25">
      <c r="A8" t="s">
        <v>18</v>
      </c>
      <c r="B8" s="4">
        <v>7</v>
      </c>
      <c r="D8" s="5" t="s">
        <v>294</v>
      </c>
      <c r="E8" s="5" t="s">
        <v>292</v>
      </c>
      <c r="F8" s="5" t="s">
        <v>293</v>
      </c>
    </row>
    <row r="9" spans="1:19" x14ac:dyDescent="0.25">
      <c r="A9" t="s">
        <v>18</v>
      </c>
      <c r="B9" s="4">
        <v>8</v>
      </c>
      <c r="D9" s="5" t="s">
        <v>294</v>
      </c>
      <c r="E9" s="5" t="s">
        <v>292</v>
      </c>
      <c r="F9" s="5" t="s">
        <v>296</v>
      </c>
    </row>
    <row r="10" spans="1:19" x14ac:dyDescent="0.25">
      <c r="A10" t="s">
        <v>17</v>
      </c>
      <c r="B10" s="4">
        <v>9</v>
      </c>
      <c r="D10" s="5" t="s">
        <v>294</v>
      </c>
      <c r="F10" s="5" t="s">
        <v>292</v>
      </c>
    </row>
    <row r="11" spans="1:19" x14ac:dyDescent="0.25">
      <c r="A11" t="s">
        <v>116</v>
      </c>
      <c r="B11" s="4">
        <v>10</v>
      </c>
      <c r="E11" s="5" t="s">
        <v>291</v>
      </c>
      <c r="F11" s="5" t="s">
        <v>297</v>
      </c>
    </row>
    <row r="12" spans="1:19" x14ac:dyDescent="0.25">
      <c r="A12" s="16" t="s">
        <v>287</v>
      </c>
      <c r="B12" s="6">
        <v>11</v>
      </c>
      <c r="D12" s="5" t="s">
        <v>294</v>
      </c>
      <c r="E12" s="5" t="s">
        <v>298</v>
      </c>
    </row>
    <row r="13" spans="1:19" x14ac:dyDescent="0.25">
      <c r="A13" t="s">
        <v>19</v>
      </c>
      <c r="B13" s="4">
        <v>12</v>
      </c>
      <c r="D13" s="5" t="s">
        <v>299</v>
      </c>
      <c r="E13" s="5" t="s">
        <v>296</v>
      </c>
      <c r="F13" s="5" t="s">
        <v>300</v>
      </c>
    </row>
    <row r="14" spans="1:19" x14ac:dyDescent="0.25">
      <c r="A14" t="s">
        <v>19</v>
      </c>
      <c r="B14" s="4">
        <v>13</v>
      </c>
      <c r="D14" s="5" t="s">
        <v>299</v>
      </c>
      <c r="E14" s="5" t="s">
        <v>293</v>
      </c>
      <c r="F14" s="5" t="s">
        <v>301</v>
      </c>
      <c r="H14" s="5" t="s">
        <v>302</v>
      </c>
    </row>
    <row r="15" spans="1:19" x14ac:dyDescent="0.25">
      <c r="A15" t="s">
        <v>19</v>
      </c>
      <c r="B15" s="4">
        <v>14</v>
      </c>
      <c r="D15" s="5" t="s">
        <v>299</v>
      </c>
      <c r="E15" s="5" t="s">
        <v>293</v>
      </c>
      <c r="G15" s="5" t="s">
        <v>301</v>
      </c>
    </row>
    <row r="16" spans="1:19" x14ac:dyDescent="0.25">
      <c r="A16" t="s">
        <v>19</v>
      </c>
      <c r="B16" s="4">
        <v>15</v>
      </c>
      <c r="D16" s="5" t="s">
        <v>296</v>
      </c>
      <c r="E16" s="5" t="s">
        <v>293</v>
      </c>
      <c r="F16" s="5" t="s">
        <v>301</v>
      </c>
      <c r="G16" s="5" t="s">
        <v>300</v>
      </c>
      <c r="H16" s="5" t="s">
        <v>302</v>
      </c>
    </row>
    <row r="17" spans="1:7" x14ac:dyDescent="0.25">
      <c r="A17" t="s">
        <v>18</v>
      </c>
      <c r="B17" s="4">
        <v>16</v>
      </c>
      <c r="D17" s="5" t="s">
        <v>296</v>
      </c>
      <c r="E17" s="5" t="s">
        <v>293</v>
      </c>
      <c r="F17" s="5" t="s">
        <v>301</v>
      </c>
      <c r="G17" s="5" t="s">
        <v>302</v>
      </c>
    </row>
    <row r="18" spans="1:7" x14ac:dyDescent="0.25">
      <c r="A18" t="s">
        <v>18</v>
      </c>
      <c r="B18" s="7">
        <v>17</v>
      </c>
      <c r="D18" s="5" t="s">
        <v>296</v>
      </c>
    </row>
    <row r="19" spans="1:7" x14ac:dyDescent="0.25">
      <c r="A19" t="s">
        <v>20</v>
      </c>
      <c r="B19" s="4">
        <v>18</v>
      </c>
      <c r="D19" s="5" t="s">
        <v>296</v>
      </c>
      <c r="E19" s="5" t="s">
        <v>298</v>
      </c>
      <c r="F19" s="5" t="s">
        <v>301</v>
      </c>
      <c r="G19" s="5" t="s">
        <v>300</v>
      </c>
    </row>
    <row r="20" spans="1:7" x14ac:dyDescent="0.25">
      <c r="A20" t="s">
        <v>20</v>
      </c>
      <c r="B20" s="6">
        <v>19</v>
      </c>
      <c r="D20" s="5" t="s">
        <v>296</v>
      </c>
      <c r="E20" s="5" t="s">
        <v>298</v>
      </c>
    </row>
    <row r="21" spans="1:7" x14ac:dyDescent="0.25">
      <c r="A21" t="s">
        <v>116</v>
      </c>
      <c r="B21" s="4">
        <v>20</v>
      </c>
      <c r="E21" t="s">
        <v>296</v>
      </c>
    </row>
    <row r="22" spans="1:7" x14ac:dyDescent="0.25">
      <c r="A22" t="s">
        <v>19</v>
      </c>
      <c r="B22" s="7">
        <v>21</v>
      </c>
      <c r="C22" t="s">
        <v>296</v>
      </c>
      <c r="D22" s="5"/>
    </row>
    <row r="23" spans="1:7" x14ac:dyDescent="0.25">
      <c r="A23" t="s">
        <v>186</v>
      </c>
      <c r="B23" s="4">
        <v>22</v>
      </c>
      <c r="D23" s="5" t="s">
        <v>293</v>
      </c>
      <c r="E23" s="5" t="s">
        <v>298</v>
      </c>
      <c r="F23" s="5" t="s">
        <v>303</v>
      </c>
      <c r="G23" s="5" t="s">
        <v>302</v>
      </c>
    </row>
    <row r="24" spans="1:7" x14ac:dyDescent="0.25">
      <c r="A24" t="s">
        <v>186</v>
      </c>
      <c r="B24" s="4">
        <v>23</v>
      </c>
      <c r="D24" s="5" t="s">
        <v>293</v>
      </c>
      <c r="E24" s="5" t="s">
        <v>298</v>
      </c>
      <c r="F24" s="5" t="s">
        <v>300</v>
      </c>
    </row>
    <row r="25" spans="1:7" x14ac:dyDescent="0.25">
      <c r="A25" t="s">
        <v>186</v>
      </c>
      <c r="B25" s="4">
        <v>24</v>
      </c>
      <c r="D25" s="5" t="s">
        <v>293</v>
      </c>
      <c r="E25" s="5" t="s">
        <v>298</v>
      </c>
      <c r="F25" s="5" t="s">
        <v>300</v>
      </c>
    </row>
    <row r="26" spans="1:7" x14ac:dyDescent="0.25">
      <c r="A26" t="s">
        <v>22</v>
      </c>
      <c r="B26" s="4">
        <v>25</v>
      </c>
      <c r="D26" s="5" t="s">
        <v>293</v>
      </c>
      <c r="F26" s="5" t="s">
        <v>300</v>
      </c>
      <c r="G26" s="5" t="s">
        <v>302</v>
      </c>
    </row>
    <row r="27" spans="1:7" x14ac:dyDescent="0.25">
      <c r="A27" t="s">
        <v>288</v>
      </c>
      <c r="B27" s="6">
        <v>26</v>
      </c>
      <c r="D27" s="5" t="s">
        <v>293</v>
      </c>
      <c r="E27" s="5" t="s">
        <v>298</v>
      </c>
    </row>
    <row r="28" spans="1:7" ht="15.75" thickBot="1" x14ac:dyDescent="0.3">
      <c r="A28" t="s">
        <v>288</v>
      </c>
      <c r="B28" s="6">
        <v>27</v>
      </c>
    </row>
    <row r="29" spans="1:7" ht="16.5" thickTop="1" thickBot="1" x14ac:dyDescent="0.3">
      <c r="A29" s="32" t="s">
        <v>127</v>
      </c>
      <c r="B29" s="33">
        <v>28</v>
      </c>
    </row>
    <row r="30" spans="1:7" ht="15.75" thickTop="1" x14ac:dyDescent="0.25">
      <c r="A30" t="s">
        <v>61</v>
      </c>
      <c r="B30" s="4">
        <v>29</v>
      </c>
    </row>
    <row r="31" spans="1:7" x14ac:dyDescent="0.25">
      <c r="A31" t="s">
        <v>289</v>
      </c>
      <c r="B31" s="4">
        <v>30</v>
      </c>
    </row>
    <row r="32" spans="1:7" x14ac:dyDescent="0.25">
      <c r="A32" t="s">
        <v>23</v>
      </c>
      <c r="B32" s="4">
        <v>31</v>
      </c>
    </row>
    <row r="33" spans="1:2" x14ac:dyDescent="0.25">
      <c r="A33" t="s">
        <v>15</v>
      </c>
      <c r="B33" s="6">
        <v>32</v>
      </c>
    </row>
    <row r="34" spans="1:2" x14ac:dyDescent="0.25">
      <c r="A34" t="s">
        <v>19</v>
      </c>
      <c r="B34" s="4">
        <v>33</v>
      </c>
    </row>
    <row r="35" spans="1:2" x14ac:dyDescent="0.25">
      <c r="A35" t="s">
        <v>19</v>
      </c>
      <c r="B35" s="4">
        <v>34</v>
      </c>
    </row>
    <row r="36" spans="1:2" x14ac:dyDescent="0.25">
      <c r="A36" t="s">
        <v>20</v>
      </c>
      <c r="B36" s="4">
        <v>35</v>
      </c>
    </row>
    <row r="37" spans="1:2" x14ac:dyDescent="0.25">
      <c r="A37" t="s">
        <v>257</v>
      </c>
      <c r="B37" s="6">
        <v>36</v>
      </c>
    </row>
    <row r="38" spans="1:2" x14ac:dyDescent="0.25">
      <c r="A38" t="s">
        <v>186</v>
      </c>
      <c r="B38" s="4">
        <v>37</v>
      </c>
    </row>
    <row r="39" spans="1:2" x14ac:dyDescent="0.25">
      <c r="A39" t="s">
        <v>186</v>
      </c>
      <c r="B39" s="4">
        <v>38</v>
      </c>
    </row>
    <row r="40" spans="1:2" x14ac:dyDescent="0.25">
      <c r="A40" t="s">
        <v>288</v>
      </c>
      <c r="B40" s="4">
        <v>39</v>
      </c>
    </row>
    <row r="41" spans="1:2" x14ac:dyDescent="0.25">
      <c r="A41" t="s">
        <v>62</v>
      </c>
      <c r="B41" s="4">
        <v>40</v>
      </c>
    </row>
    <row r="42" spans="1:2" x14ac:dyDescent="0.25">
      <c r="A42" t="s">
        <v>61</v>
      </c>
      <c r="B42" s="4">
        <v>41</v>
      </c>
    </row>
    <row r="43" spans="1:2" x14ac:dyDescent="0.25">
      <c r="A43" t="s">
        <v>61</v>
      </c>
      <c r="B43" s="6">
        <v>42</v>
      </c>
    </row>
    <row r="44" spans="1:2" x14ac:dyDescent="0.25">
      <c r="A44" t="s">
        <v>127</v>
      </c>
      <c r="B44" s="4">
        <v>43</v>
      </c>
    </row>
    <row r="45" spans="1:2" ht="15.75" thickBot="1" x14ac:dyDescent="0.3">
      <c r="A45" t="s">
        <v>62</v>
      </c>
      <c r="B45" s="4">
        <v>44</v>
      </c>
    </row>
    <row r="46" spans="1:2" ht="16.5" thickTop="1" thickBot="1" x14ac:dyDescent="0.3">
      <c r="A46" s="32" t="s">
        <v>186</v>
      </c>
      <c r="B46" s="33">
        <v>45</v>
      </c>
    </row>
    <row r="47" spans="1:2" ht="15.75" thickTop="1" x14ac:dyDescent="0.25">
      <c r="A47" t="s">
        <v>19</v>
      </c>
      <c r="B47" s="4">
        <v>46</v>
      </c>
    </row>
    <row r="48" spans="1:2" x14ac:dyDescent="0.25">
      <c r="A48" t="s">
        <v>19</v>
      </c>
      <c r="B48" s="4">
        <v>47</v>
      </c>
    </row>
    <row r="49" spans="1:2" x14ac:dyDescent="0.25">
      <c r="A49" t="s">
        <v>19</v>
      </c>
      <c r="B49" s="4">
        <v>48</v>
      </c>
    </row>
    <row r="50" spans="1:2" x14ac:dyDescent="0.25">
      <c r="A50" t="s">
        <v>18</v>
      </c>
      <c r="B50" s="7">
        <v>49</v>
      </c>
    </row>
    <row r="51" spans="1:2" x14ac:dyDescent="0.25">
      <c r="A51" t="s">
        <v>18</v>
      </c>
      <c r="B51" s="4">
        <v>50</v>
      </c>
    </row>
    <row r="52" spans="1:2" x14ac:dyDescent="0.25">
      <c r="A52" t="s">
        <v>18</v>
      </c>
      <c r="B52" s="4">
        <v>51</v>
      </c>
    </row>
    <row r="53" spans="1:2" x14ac:dyDescent="0.25">
      <c r="A53" t="s">
        <v>18</v>
      </c>
      <c r="B53" s="4">
        <v>52</v>
      </c>
    </row>
    <row r="54" spans="1:2" x14ac:dyDescent="0.25">
      <c r="A54" t="s">
        <v>18</v>
      </c>
      <c r="B54" s="4">
        <v>53</v>
      </c>
    </row>
    <row r="55" spans="1:2" x14ac:dyDescent="0.25">
      <c r="A55" t="s">
        <v>18</v>
      </c>
      <c r="B55" s="4">
        <v>54</v>
      </c>
    </row>
    <row r="56" spans="1:2" x14ac:dyDescent="0.25">
      <c r="A56" t="s">
        <v>289</v>
      </c>
      <c r="B56" s="4">
        <v>55</v>
      </c>
    </row>
    <row r="57" spans="1:2" x14ac:dyDescent="0.25">
      <c r="A57" t="s">
        <v>61</v>
      </c>
      <c r="B57" s="7">
        <v>56</v>
      </c>
    </row>
    <row r="58" spans="1:2" x14ac:dyDescent="0.25">
      <c r="A58" t="s">
        <v>62</v>
      </c>
      <c r="B58" s="4">
        <v>57</v>
      </c>
    </row>
    <row r="59" spans="1:2" x14ac:dyDescent="0.25">
      <c r="A59" t="s">
        <v>62</v>
      </c>
      <c r="B59" s="4">
        <v>58</v>
      </c>
    </row>
    <row r="60" spans="1:2" x14ac:dyDescent="0.25">
      <c r="A60" t="s">
        <v>20</v>
      </c>
      <c r="B60" s="4">
        <v>59</v>
      </c>
    </row>
    <row r="61" spans="1:2" x14ac:dyDescent="0.25">
      <c r="A61" t="s">
        <v>18</v>
      </c>
      <c r="B61" s="4">
        <v>60</v>
      </c>
    </row>
    <row r="62" spans="1:2" x14ac:dyDescent="0.25">
      <c r="A62" t="s">
        <v>19</v>
      </c>
      <c r="B62" s="4">
        <v>61</v>
      </c>
    </row>
    <row r="63" spans="1:2" x14ac:dyDescent="0.25">
      <c r="A63" t="s">
        <v>18</v>
      </c>
      <c r="B63" s="7">
        <v>62</v>
      </c>
    </row>
    <row r="64" spans="1:2" x14ac:dyDescent="0.25">
      <c r="A64" t="s">
        <v>61</v>
      </c>
      <c r="B64" s="4">
        <v>63</v>
      </c>
    </row>
    <row r="65" spans="1:2" x14ac:dyDescent="0.25">
      <c r="A65" t="s">
        <v>18</v>
      </c>
      <c r="B65" s="4">
        <v>64</v>
      </c>
    </row>
    <row r="66" spans="1:2" x14ac:dyDescent="0.25">
      <c r="A66" t="s">
        <v>18</v>
      </c>
      <c r="B66" s="7">
        <v>65</v>
      </c>
    </row>
    <row r="67" spans="1:2" x14ac:dyDescent="0.25">
      <c r="A67" t="s">
        <v>62</v>
      </c>
      <c r="B67" s="6">
        <v>66</v>
      </c>
    </row>
    <row r="68" spans="1:2" x14ac:dyDescent="0.25">
      <c r="A68" t="s">
        <v>19</v>
      </c>
      <c r="B68" s="4">
        <v>67</v>
      </c>
    </row>
    <row r="69" spans="1:2" x14ac:dyDescent="0.25">
      <c r="A69" t="s">
        <v>20</v>
      </c>
      <c r="B69" s="4">
        <v>68</v>
      </c>
    </row>
    <row r="70" spans="1:2" x14ac:dyDescent="0.25">
      <c r="A70" t="s">
        <v>19</v>
      </c>
      <c r="B70" s="6">
        <v>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5"/>
  <sheetViews>
    <sheetView topLeftCell="B27" zoomScale="90" zoomScaleNormal="90" workbookViewId="0">
      <selection activeCell="P47" sqref="P47:S47"/>
    </sheetView>
  </sheetViews>
  <sheetFormatPr defaultColWidth="8.85546875" defaultRowHeight="15" x14ac:dyDescent="0.25"/>
  <cols>
    <col min="1" max="1" width="16.7109375" bestFit="1" customWidth="1"/>
    <col min="4" max="5" width="10.7109375" bestFit="1" customWidth="1"/>
    <col min="7" max="7" width="10.7109375" bestFit="1" customWidth="1"/>
    <col min="15" max="15" width="18.28515625" bestFit="1" customWidth="1"/>
  </cols>
  <sheetData>
    <row r="1" spans="1:19" ht="18.75" x14ac:dyDescent="0.3">
      <c r="A1" s="18" t="s">
        <v>184</v>
      </c>
    </row>
    <row r="2" spans="1:19" ht="18.75" x14ac:dyDescent="0.3">
      <c r="A2" s="19" t="s">
        <v>185</v>
      </c>
    </row>
    <row r="3" spans="1:19" ht="18.75" x14ac:dyDescent="0.3">
      <c r="B3" s="3" t="s">
        <v>14</v>
      </c>
      <c r="C3" s="3" t="s">
        <v>42</v>
      </c>
      <c r="D3" s="3" t="s">
        <v>25</v>
      </c>
      <c r="E3" s="3" t="s">
        <v>26</v>
      </c>
      <c r="F3" s="3" t="s">
        <v>27</v>
      </c>
      <c r="G3" s="3" t="s">
        <v>28</v>
      </c>
      <c r="H3" s="3" t="s">
        <v>29</v>
      </c>
      <c r="O3" s="24" t="s">
        <v>255</v>
      </c>
      <c r="P3" s="25" t="s">
        <v>251</v>
      </c>
      <c r="Q3" s="25" t="s">
        <v>252</v>
      </c>
      <c r="R3" s="25" t="s">
        <v>253</v>
      </c>
      <c r="S3" s="25" t="s">
        <v>254</v>
      </c>
    </row>
    <row r="4" spans="1:19" x14ac:dyDescent="0.25">
      <c r="A4" t="s">
        <v>15</v>
      </c>
      <c r="B4" s="4">
        <v>1</v>
      </c>
      <c r="C4" s="8"/>
      <c r="D4" s="5" t="s">
        <v>30</v>
      </c>
      <c r="E4" s="5" t="s">
        <v>31</v>
      </c>
      <c r="F4" s="13">
        <v>1</v>
      </c>
      <c r="G4" s="5" t="s">
        <v>32</v>
      </c>
      <c r="H4" s="17">
        <v>2</v>
      </c>
      <c r="O4" s="30"/>
      <c r="P4" s="29">
        <f>SUM(E4-D4)</f>
        <v>8</v>
      </c>
      <c r="Q4" s="29"/>
      <c r="R4" s="29"/>
      <c r="S4" s="29"/>
    </row>
    <row r="5" spans="1:19" x14ac:dyDescent="0.25">
      <c r="A5" t="s">
        <v>16</v>
      </c>
      <c r="B5" s="4">
        <v>2</v>
      </c>
      <c r="C5" s="8"/>
      <c r="D5" t="s">
        <v>31</v>
      </c>
      <c r="E5" s="13">
        <v>1</v>
      </c>
      <c r="F5" t="s">
        <v>32</v>
      </c>
      <c r="G5" t="s">
        <v>33</v>
      </c>
      <c r="H5" s="17">
        <v>2</v>
      </c>
      <c r="O5" s="30"/>
      <c r="P5" s="29"/>
      <c r="Q5" s="29"/>
      <c r="R5" s="29">
        <f t="shared" ref="Q5:R17" si="0">SUM(G5-F5)</f>
        <v>6</v>
      </c>
      <c r="S5" s="29"/>
    </row>
    <row r="6" spans="1:19" x14ac:dyDescent="0.25">
      <c r="A6" t="s">
        <v>17</v>
      </c>
      <c r="B6" s="6">
        <v>3</v>
      </c>
      <c r="C6" s="9"/>
      <c r="D6" t="s">
        <v>32</v>
      </c>
      <c r="O6" s="30"/>
      <c r="P6" s="29"/>
      <c r="Q6" s="29"/>
      <c r="R6" s="29"/>
      <c r="S6" s="29"/>
    </row>
    <row r="7" spans="1:19" x14ac:dyDescent="0.25">
      <c r="A7" t="s">
        <v>18</v>
      </c>
      <c r="B7" s="4">
        <v>4</v>
      </c>
      <c r="C7" s="8"/>
      <c r="D7" t="s">
        <v>32</v>
      </c>
      <c r="E7" s="13">
        <v>1</v>
      </c>
      <c r="F7" t="s">
        <v>33</v>
      </c>
      <c r="G7" t="s">
        <v>34</v>
      </c>
      <c r="H7" s="17">
        <v>2</v>
      </c>
      <c r="L7" s="13" t="s">
        <v>182</v>
      </c>
      <c r="M7" s="17" t="s">
        <v>183</v>
      </c>
      <c r="O7" s="30"/>
      <c r="P7" s="29"/>
      <c r="Q7" s="29"/>
      <c r="R7" s="29">
        <f t="shared" si="0"/>
        <v>6</v>
      </c>
      <c r="S7" s="29"/>
    </row>
    <row r="8" spans="1:19" ht="18.75" x14ac:dyDescent="0.3">
      <c r="A8" t="s">
        <v>19</v>
      </c>
      <c r="B8" s="4">
        <v>5</v>
      </c>
      <c r="C8" s="8"/>
      <c r="D8" t="s">
        <v>35</v>
      </c>
      <c r="E8" t="s">
        <v>33</v>
      </c>
      <c r="F8" t="s">
        <v>34</v>
      </c>
      <c r="G8" t="s">
        <v>36</v>
      </c>
      <c r="H8" s="17">
        <v>2</v>
      </c>
      <c r="K8" s="3" t="s">
        <v>42</v>
      </c>
      <c r="L8">
        <v>1</v>
      </c>
      <c r="M8">
        <v>1</v>
      </c>
      <c r="O8" s="30"/>
      <c r="P8" s="29">
        <f t="shared" ref="P8:P43" si="1">SUM(E8-D8)</f>
        <v>2</v>
      </c>
      <c r="Q8" s="29">
        <f t="shared" si="0"/>
        <v>6</v>
      </c>
      <c r="R8" s="29">
        <f t="shared" si="0"/>
        <v>10</v>
      </c>
      <c r="S8" s="29"/>
    </row>
    <row r="9" spans="1:19" ht="18.75" x14ac:dyDescent="0.3">
      <c r="A9" t="s">
        <v>20</v>
      </c>
      <c r="B9" s="4">
        <v>6</v>
      </c>
      <c r="C9" s="8"/>
      <c r="D9" t="s">
        <v>35</v>
      </c>
      <c r="E9" t="s">
        <v>33</v>
      </c>
      <c r="F9" s="17">
        <v>2</v>
      </c>
      <c r="G9" s="17">
        <v>2</v>
      </c>
      <c r="H9" s="17">
        <v>2</v>
      </c>
      <c r="K9" s="3" t="s">
        <v>25</v>
      </c>
      <c r="L9">
        <v>41</v>
      </c>
      <c r="M9">
        <v>41</v>
      </c>
      <c r="O9" s="30"/>
      <c r="P9" s="29">
        <f t="shared" si="1"/>
        <v>2</v>
      </c>
      <c r="Q9" s="29"/>
      <c r="R9" s="29"/>
      <c r="S9" s="29"/>
    </row>
    <row r="10" spans="1:19" ht="18.75" x14ac:dyDescent="0.3">
      <c r="A10" t="s">
        <v>18</v>
      </c>
      <c r="B10" s="4">
        <v>7</v>
      </c>
      <c r="C10" s="8"/>
      <c r="D10" t="s">
        <v>33</v>
      </c>
      <c r="E10" t="s">
        <v>37</v>
      </c>
      <c r="F10" t="s">
        <v>38</v>
      </c>
      <c r="G10" s="17">
        <v>2</v>
      </c>
      <c r="H10" s="17">
        <v>2</v>
      </c>
      <c r="K10" s="3" t="s">
        <v>26</v>
      </c>
      <c r="L10">
        <v>37</v>
      </c>
      <c r="M10">
        <v>37</v>
      </c>
      <c r="O10" s="30"/>
      <c r="P10" s="29">
        <f t="shared" si="1"/>
        <v>4</v>
      </c>
      <c r="Q10" s="29">
        <f t="shared" si="0"/>
        <v>7</v>
      </c>
      <c r="R10" s="29"/>
      <c r="S10" s="29"/>
    </row>
    <row r="11" spans="1:19" ht="18.75" x14ac:dyDescent="0.3">
      <c r="A11" t="s">
        <v>18</v>
      </c>
      <c r="B11" s="4">
        <v>8</v>
      </c>
      <c r="C11" s="8"/>
      <c r="D11" t="s">
        <v>37</v>
      </c>
      <c r="E11" t="s">
        <v>39</v>
      </c>
      <c r="F11" t="s">
        <v>38</v>
      </c>
      <c r="G11" t="s">
        <v>36</v>
      </c>
      <c r="H11" s="17">
        <v>2</v>
      </c>
      <c r="K11" s="3" t="s">
        <v>27</v>
      </c>
      <c r="L11">
        <v>32</v>
      </c>
      <c r="M11">
        <v>33</v>
      </c>
      <c r="O11" s="30"/>
      <c r="P11" s="29">
        <f t="shared" si="1"/>
        <v>5</v>
      </c>
      <c r="Q11" s="29">
        <f t="shared" si="0"/>
        <v>2</v>
      </c>
      <c r="R11" s="29">
        <f t="shared" si="0"/>
        <v>5</v>
      </c>
      <c r="S11" s="29"/>
    </row>
    <row r="12" spans="1:19" ht="18.75" x14ac:dyDescent="0.3">
      <c r="A12" t="s">
        <v>18</v>
      </c>
      <c r="B12" s="4">
        <v>9</v>
      </c>
      <c r="C12" s="8"/>
      <c r="D12" s="13">
        <v>1</v>
      </c>
      <c r="E12" t="s">
        <v>37</v>
      </c>
      <c r="F12" t="s">
        <v>38</v>
      </c>
      <c r="G12" t="s">
        <v>36</v>
      </c>
      <c r="H12" s="17">
        <v>2</v>
      </c>
      <c r="K12" s="3" t="s">
        <v>28</v>
      </c>
      <c r="L12">
        <v>27</v>
      </c>
      <c r="M12">
        <v>31</v>
      </c>
      <c r="O12" s="30"/>
      <c r="P12" s="29"/>
      <c r="Q12" s="29">
        <f t="shared" si="0"/>
        <v>7</v>
      </c>
      <c r="R12" s="29">
        <f t="shared" si="0"/>
        <v>5</v>
      </c>
      <c r="S12" s="29"/>
    </row>
    <row r="13" spans="1:19" ht="18.75" x14ac:dyDescent="0.3">
      <c r="A13" t="s">
        <v>16</v>
      </c>
      <c r="B13" s="4">
        <v>10</v>
      </c>
      <c r="C13" s="8"/>
      <c r="D13" t="s">
        <v>37</v>
      </c>
      <c r="E13" s="13">
        <v>1</v>
      </c>
      <c r="F13" t="s">
        <v>40</v>
      </c>
      <c r="G13" s="17">
        <v>2</v>
      </c>
      <c r="H13" s="17">
        <v>2</v>
      </c>
      <c r="K13" s="3" t="s">
        <v>29</v>
      </c>
      <c r="L13">
        <v>6</v>
      </c>
      <c r="M13">
        <v>31</v>
      </c>
      <c r="O13" s="30"/>
      <c r="P13" s="29"/>
      <c r="Q13" s="29"/>
      <c r="R13" s="29"/>
      <c r="S13" s="29"/>
    </row>
    <row r="14" spans="1:19" x14ac:dyDescent="0.25">
      <c r="A14" t="s">
        <v>16</v>
      </c>
      <c r="B14" s="6">
        <v>11</v>
      </c>
      <c r="C14" s="9"/>
      <c r="D14" s="13">
        <v>1</v>
      </c>
      <c r="E14" t="s">
        <v>37</v>
      </c>
      <c r="O14" s="30"/>
      <c r="P14" s="29"/>
      <c r="Q14" s="29"/>
      <c r="R14" s="29"/>
      <c r="S14" s="29"/>
    </row>
    <row r="15" spans="1:19" x14ac:dyDescent="0.25">
      <c r="A15" t="s">
        <v>15</v>
      </c>
      <c r="B15" s="4">
        <v>12</v>
      </c>
      <c r="C15" s="8"/>
      <c r="D15" s="13">
        <v>1</v>
      </c>
      <c r="E15" t="s">
        <v>37</v>
      </c>
      <c r="F15" t="s">
        <v>38</v>
      </c>
      <c r="G15" t="s">
        <v>41</v>
      </c>
      <c r="H15" s="17">
        <v>2</v>
      </c>
      <c r="O15" s="30"/>
      <c r="P15" s="29"/>
      <c r="Q15" s="29">
        <f t="shared" si="0"/>
        <v>7</v>
      </c>
      <c r="R15" s="29">
        <f t="shared" si="0"/>
        <v>6</v>
      </c>
      <c r="S15" s="29"/>
    </row>
    <row r="16" spans="1:19" x14ac:dyDescent="0.25">
      <c r="A16" t="s">
        <v>17</v>
      </c>
      <c r="B16" s="7">
        <v>13</v>
      </c>
      <c r="C16" s="10" t="s">
        <v>37</v>
      </c>
      <c r="D16" s="5"/>
      <c r="H16" s="17"/>
      <c r="O16" s="30"/>
      <c r="P16" s="29"/>
      <c r="Q16" s="29"/>
      <c r="R16" s="29"/>
      <c r="S16" s="29"/>
    </row>
    <row r="17" spans="1:19" x14ac:dyDescent="0.25">
      <c r="A17" t="s">
        <v>19</v>
      </c>
      <c r="B17" s="6">
        <v>14</v>
      </c>
      <c r="C17" s="9"/>
      <c r="D17" t="s">
        <v>34</v>
      </c>
      <c r="E17" t="s">
        <v>39</v>
      </c>
      <c r="F17" t="s">
        <v>36</v>
      </c>
      <c r="O17" s="30"/>
      <c r="P17" s="29">
        <f t="shared" si="1"/>
        <v>3</v>
      </c>
      <c r="Q17" s="29">
        <f t="shared" si="0"/>
        <v>7</v>
      </c>
      <c r="R17" s="29"/>
      <c r="S17" s="29"/>
    </row>
    <row r="18" spans="1:19" x14ac:dyDescent="0.25">
      <c r="A18" t="s">
        <v>21</v>
      </c>
      <c r="B18" s="4">
        <v>15</v>
      </c>
      <c r="C18" s="8"/>
      <c r="D18" t="s">
        <v>39</v>
      </c>
      <c r="E18" s="13">
        <v>1</v>
      </c>
      <c r="F18" s="13">
        <v>1</v>
      </c>
      <c r="G18" t="s">
        <v>43</v>
      </c>
      <c r="H18" s="17">
        <v>2</v>
      </c>
      <c r="O18" s="30"/>
      <c r="P18" s="29"/>
      <c r="Q18" s="29"/>
      <c r="R18" s="29"/>
      <c r="S18" s="29"/>
    </row>
    <row r="19" spans="1:19" x14ac:dyDescent="0.25">
      <c r="A19" t="s">
        <v>18</v>
      </c>
      <c r="B19" s="7">
        <v>16</v>
      </c>
      <c r="C19" s="10"/>
      <c r="D19" t="s">
        <v>39</v>
      </c>
      <c r="E19" t="s">
        <v>38</v>
      </c>
      <c r="O19" s="30"/>
      <c r="P19" s="29">
        <f t="shared" si="1"/>
        <v>2</v>
      </c>
      <c r="Q19" s="29"/>
      <c r="R19" s="29"/>
      <c r="S19" s="29"/>
    </row>
    <row r="20" spans="1:19" x14ac:dyDescent="0.25">
      <c r="A20" t="s">
        <v>17</v>
      </c>
      <c r="B20" s="4">
        <v>17</v>
      </c>
      <c r="C20" s="8"/>
      <c r="D20" t="s">
        <v>44</v>
      </c>
      <c r="E20" s="13">
        <v>1</v>
      </c>
      <c r="F20" t="s">
        <v>41</v>
      </c>
      <c r="G20" t="s">
        <v>40</v>
      </c>
      <c r="H20" s="17">
        <v>2</v>
      </c>
      <c r="O20" s="30"/>
      <c r="P20" s="29"/>
      <c r="Q20" s="29"/>
      <c r="R20" s="29">
        <f t="shared" ref="R20:R44" si="2">SUM(G20-F20)</f>
        <v>7</v>
      </c>
      <c r="S20" s="29"/>
    </row>
    <row r="21" spans="1:19" x14ac:dyDescent="0.25">
      <c r="A21" t="s">
        <v>18</v>
      </c>
      <c r="B21" s="4">
        <v>18</v>
      </c>
      <c r="C21" s="8"/>
      <c r="D21" t="s">
        <v>44</v>
      </c>
      <c r="E21" t="s">
        <v>36</v>
      </c>
      <c r="F21" t="s">
        <v>45</v>
      </c>
      <c r="G21" t="s">
        <v>46</v>
      </c>
      <c r="H21" t="s">
        <v>47</v>
      </c>
      <c r="O21" s="30"/>
      <c r="P21" s="29">
        <f t="shared" si="1"/>
        <v>6</v>
      </c>
      <c r="Q21" s="29">
        <f t="shared" ref="Q21:Q40" si="3">SUM(F21-E21)</f>
        <v>4</v>
      </c>
      <c r="R21" s="29">
        <f t="shared" si="2"/>
        <v>10</v>
      </c>
      <c r="S21" s="29">
        <v>3</v>
      </c>
    </row>
    <row r="22" spans="1:19" x14ac:dyDescent="0.25">
      <c r="A22" t="s">
        <v>18</v>
      </c>
      <c r="B22" s="4">
        <v>19</v>
      </c>
      <c r="D22" t="s">
        <v>36</v>
      </c>
      <c r="E22" t="s">
        <v>40</v>
      </c>
      <c r="F22" t="s">
        <v>48</v>
      </c>
      <c r="G22" s="13">
        <v>1</v>
      </c>
      <c r="H22" t="s">
        <v>49</v>
      </c>
      <c r="O22" s="30"/>
      <c r="P22" s="29">
        <f t="shared" si="1"/>
        <v>8</v>
      </c>
      <c r="Q22" s="29">
        <f t="shared" si="3"/>
        <v>3</v>
      </c>
      <c r="R22" s="29"/>
      <c r="S22" s="29"/>
    </row>
    <row r="23" spans="1:19" x14ac:dyDescent="0.25">
      <c r="A23" t="s">
        <v>18</v>
      </c>
      <c r="B23" s="4">
        <v>20</v>
      </c>
      <c r="D23" t="s">
        <v>36</v>
      </c>
      <c r="E23" t="s">
        <v>40</v>
      </c>
      <c r="F23" t="s">
        <v>46</v>
      </c>
      <c r="G23" s="13">
        <v>1</v>
      </c>
      <c r="H23" t="s">
        <v>49</v>
      </c>
      <c r="O23" s="30"/>
      <c r="P23" s="29">
        <f t="shared" si="1"/>
        <v>8</v>
      </c>
      <c r="Q23" s="29">
        <f t="shared" si="3"/>
        <v>6</v>
      </c>
      <c r="R23" s="29"/>
      <c r="S23" s="29"/>
    </row>
    <row r="24" spans="1:19" x14ac:dyDescent="0.25">
      <c r="A24" t="s">
        <v>20</v>
      </c>
      <c r="B24" s="4">
        <v>21</v>
      </c>
      <c r="D24" t="s">
        <v>36</v>
      </c>
      <c r="E24" s="13">
        <v>1</v>
      </c>
      <c r="F24" t="s">
        <v>50</v>
      </c>
      <c r="G24" t="s">
        <v>51</v>
      </c>
      <c r="H24" s="17">
        <v>2</v>
      </c>
      <c r="O24" s="30"/>
      <c r="P24" s="29"/>
      <c r="Q24" s="29"/>
      <c r="R24" s="29">
        <f t="shared" si="2"/>
        <v>7</v>
      </c>
      <c r="S24" s="29"/>
    </row>
    <row r="25" spans="1:19" x14ac:dyDescent="0.25">
      <c r="A25" t="s">
        <v>17</v>
      </c>
      <c r="B25" s="4">
        <v>22</v>
      </c>
      <c r="D25" t="s">
        <v>41</v>
      </c>
      <c r="E25" t="s">
        <v>40</v>
      </c>
      <c r="F25" s="13">
        <v>1</v>
      </c>
      <c r="G25" t="s">
        <v>51</v>
      </c>
      <c r="H25" s="17">
        <v>2</v>
      </c>
      <c r="O25" s="30"/>
      <c r="P25" s="29">
        <f t="shared" si="1"/>
        <v>7</v>
      </c>
      <c r="Q25" s="29"/>
      <c r="R25" s="29"/>
      <c r="S25" s="29"/>
    </row>
    <row r="26" spans="1:19" x14ac:dyDescent="0.25">
      <c r="A26" t="s">
        <v>19</v>
      </c>
      <c r="B26" s="4">
        <v>23</v>
      </c>
      <c r="D26" t="s">
        <v>40</v>
      </c>
      <c r="E26" t="s">
        <v>48</v>
      </c>
      <c r="F26" t="s">
        <v>47</v>
      </c>
      <c r="G26" t="s">
        <v>52</v>
      </c>
      <c r="H26" s="17">
        <v>2</v>
      </c>
      <c r="O26" s="30"/>
      <c r="P26" s="29">
        <f t="shared" si="1"/>
        <v>3</v>
      </c>
      <c r="Q26" s="29">
        <f t="shared" si="3"/>
        <v>6</v>
      </c>
      <c r="R26" s="29">
        <f t="shared" si="2"/>
        <v>8</v>
      </c>
      <c r="S26" s="29"/>
    </row>
    <row r="27" spans="1:19" x14ac:dyDescent="0.25">
      <c r="A27" t="s">
        <v>18</v>
      </c>
      <c r="B27" s="4">
        <v>24</v>
      </c>
      <c r="D27" t="s">
        <v>40</v>
      </c>
      <c r="E27" t="s">
        <v>48</v>
      </c>
      <c r="F27" t="s">
        <v>46</v>
      </c>
      <c r="G27" t="s">
        <v>52</v>
      </c>
      <c r="H27" s="17">
        <v>2</v>
      </c>
      <c r="O27" s="30"/>
      <c r="P27" s="29">
        <f t="shared" si="1"/>
        <v>3</v>
      </c>
      <c r="Q27" s="29">
        <f t="shared" si="3"/>
        <v>3</v>
      </c>
      <c r="R27" s="29">
        <f t="shared" si="2"/>
        <v>11</v>
      </c>
      <c r="S27" s="29"/>
    </row>
    <row r="28" spans="1:19" x14ac:dyDescent="0.25">
      <c r="A28" t="s">
        <v>22</v>
      </c>
      <c r="B28" s="4">
        <v>25</v>
      </c>
      <c r="D28" t="s">
        <v>50</v>
      </c>
      <c r="E28" t="s">
        <v>51</v>
      </c>
      <c r="F28" t="s">
        <v>53</v>
      </c>
      <c r="G28" s="13">
        <v>1</v>
      </c>
      <c r="H28" t="s">
        <v>54</v>
      </c>
      <c r="O28" s="30"/>
      <c r="P28" s="29">
        <f t="shared" si="1"/>
        <v>7</v>
      </c>
      <c r="Q28" s="29">
        <f t="shared" si="3"/>
        <v>3</v>
      </c>
      <c r="R28" s="29"/>
      <c r="S28" s="29"/>
    </row>
    <row r="29" spans="1:19" x14ac:dyDescent="0.25">
      <c r="A29" t="s">
        <v>15</v>
      </c>
      <c r="B29" s="4">
        <v>26</v>
      </c>
      <c r="D29" s="13">
        <v>1</v>
      </c>
      <c r="E29" t="s">
        <v>50</v>
      </c>
      <c r="F29" t="s">
        <v>46</v>
      </c>
      <c r="G29" s="13">
        <v>1</v>
      </c>
      <c r="H29" t="s">
        <v>52</v>
      </c>
      <c r="O29" s="30"/>
      <c r="P29" s="29"/>
      <c r="Q29" s="29">
        <f t="shared" si="3"/>
        <v>5</v>
      </c>
      <c r="R29" s="29"/>
      <c r="S29" s="29"/>
    </row>
    <row r="30" spans="1:19" x14ac:dyDescent="0.25">
      <c r="A30" t="s">
        <v>22</v>
      </c>
      <c r="B30" s="6">
        <v>27</v>
      </c>
      <c r="D30" t="s">
        <v>50</v>
      </c>
      <c r="E30" t="s">
        <v>51</v>
      </c>
      <c r="O30" s="30"/>
      <c r="P30" s="29">
        <f t="shared" si="1"/>
        <v>7</v>
      </c>
      <c r="Q30" s="29"/>
      <c r="R30" s="29"/>
      <c r="S30" s="29"/>
    </row>
    <row r="31" spans="1:19" x14ac:dyDescent="0.25">
      <c r="A31" t="s">
        <v>18</v>
      </c>
      <c r="B31" s="4">
        <v>28</v>
      </c>
      <c r="D31" t="s">
        <v>48</v>
      </c>
      <c r="E31" t="s">
        <v>51</v>
      </c>
      <c r="F31" t="s">
        <v>49</v>
      </c>
      <c r="G31" t="s">
        <v>52</v>
      </c>
      <c r="H31" s="17">
        <v>2</v>
      </c>
      <c r="O31" s="30"/>
      <c r="P31" s="29">
        <f t="shared" si="1"/>
        <v>5</v>
      </c>
      <c r="Q31" s="29">
        <f t="shared" si="3"/>
        <v>7</v>
      </c>
      <c r="R31" s="29">
        <f t="shared" si="2"/>
        <v>2</v>
      </c>
      <c r="S31" s="29"/>
    </row>
    <row r="32" spans="1:19" x14ac:dyDescent="0.25">
      <c r="A32" t="s">
        <v>18</v>
      </c>
      <c r="B32" s="4">
        <v>29</v>
      </c>
      <c r="D32" t="s">
        <v>46</v>
      </c>
      <c r="E32" t="s">
        <v>47</v>
      </c>
      <c r="F32" t="s">
        <v>49</v>
      </c>
      <c r="G32" t="s">
        <v>52</v>
      </c>
      <c r="H32" s="17">
        <v>2</v>
      </c>
      <c r="O32" s="30"/>
      <c r="P32" s="29">
        <f t="shared" si="1"/>
        <v>3</v>
      </c>
      <c r="Q32" s="29">
        <f t="shared" si="3"/>
        <v>6</v>
      </c>
      <c r="R32" s="29">
        <f t="shared" si="2"/>
        <v>2</v>
      </c>
      <c r="S32" s="29"/>
    </row>
    <row r="33" spans="1:19" x14ac:dyDescent="0.25">
      <c r="A33" t="s">
        <v>17</v>
      </c>
      <c r="B33" s="4">
        <v>30</v>
      </c>
      <c r="D33" s="13">
        <v>1</v>
      </c>
      <c r="E33" t="s">
        <v>51</v>
      </c>
      <c r="F33" s="13">
        <v>1</v>
      </c>
      <c r="G33" t="s">
        <v>52</v>
      </c>
      <c r="H33" s="17">
        <v>2</v>
      </c>
      <c r="O33" s="30"/>
      <c r="P33" s="29"/>
      <c r="Q33" s="29"/>
      <c r="R33" s="29"/>
      <c r="S33" s="29"/>
    </row>
    <row r="34" spans="1:19" x14ac:dyDescent="0.25">
      <c r="A34" t="s">
        <v>20</v>
      </c>
      <c r="B34" s="4">
        <v>31</v>
      </c>
      <c r="D34" t="s">
        <v>48</v>
      </c>
      <c r="E34" s="13">
        <v>1</v>
      </c>
      <c r="F34" t="s">
        <v>51</v>
      </c>
      <c r="G34" t="s">
        <v>52</v>
      </c>
      <c r="H34" s="17">
        <v>2</v>
      </c>
      <c r="O34" s="30"/>
      <c r="P34" s="29"/>
      <c r="Q34" s="29"/>
      <c r="R34" s="29">
        <f t="shared" si="2"/>
        <v>9</v>
      </c>
      <c r="S34" s="29"/>
    </row>
    <row r="35" spans="1:19" x14ac:dyDescent="0.25">
      <c r="A35" t="s">
        <v>16</v>
      </c>
      <c r="B35" s="4">
        <v>32</v>
      </c>
      <c r="D35" t="s">
        <v>51</v>
      </c>
      <c r="E35" t="s">
        <v>49</v>
      </c>
      <c r="F35" t="s">
        <v>52</v>
      </c>
      <c r="G35" t="s">
        <v>54</v>
      </c>
      <c r="H35" s="17">
        <v>2</v>
      </c>
      <c r="O35" s="30"/>
      <c r="P35" s="29">
        <f t="shared" si="1"/>
        <v>7</v>
      </c>
      <c r="Q35" s="29">
        <f t="shared" si="3"/>
        <v>2</v>
      </c>
      <c r="R35" s="29">
        <f t="shared" si="2"/>
        <v>10</v>
      </c>
      <c r="S35" s="29"/>
    </row>
    <row r="36" spans="1:19" x14ac:dyDescent="0.25">
      <c r="A36" t="s">
        <v>22</v>
      </c>
      <c r="B36" s="4">
        <v>33</v>
      </c>
      <c r="D36" s="13">
        <v>1</v>
      </c>
      <c r="E36" t="s">
        <v>47</v>
      </c>
      <c r="F36" t="s">
        <v>53</v>
      </c>
      <c r="G36" t="s">
        <v>52</v>
      </c>
      <c r="H36" s="17">
        <v>2</v>
      </c>
      <c r="O36" s="30"/>
      <c r="P36" s="29"/>
      <c r="Q36" s="29">
        <f t="shared" si="3"/>
        <v>2</v>
      </c>
      <c r="R36" s="29">
        <f t="shared" si="2"/>
        <v>6</v>
      </c>
      <c r="S36" s="29"/>
    </row>
    <row r="37" spans="1:19" x14ac:dyDescent="0.25">
      <c r="A37" t="s">
        <v>23</v>
      </c>
      <c r="B37" s="4">
        <v>34</v>
      </c>
      <c r="D37" t="s">
        <v>55</v>
      </c>
      <c r="E37" t="s">
        <v>49</v>
      </c>
      <c r="F37" s="13">
        <v>1</v>
      </c>
      <c r="G37" t="s">
        <v>56</v>
      </c>
      <c r="H37" s="17">
        <v>2</v>
      </c>
      <c r="O37" s="30"/>
      <c r="P37" s="29">
        <f t="shared" si="1"/>
        <v>5</v>
      </c>
      <c r="Q37" s="29"/>
      <c r="R37" s="29"/>
      <c r="S37" s="29"/>
    </row>
    <row r="38" spans="1:19" x14ac:dyDescent="0.25">
      <c r="A38" t="s">
        <v>18</v>
      </c>
      <c r="B38" s="7">
        <v>35</v>
      </c>
      <c r="D38" t="s">
        <v>52</v>
      </c>
      <c r="E38" s="13"/>
      <c r="O38" s="30"/>
      <c r="P38" s="29"/>
      <c r="Q38" s="29"/>
      <c r="R38" s="29"/>
      <c r="S38" s="29"/>
    </row>
    <row r="39" spans="1:19" x14ac:dyDescent="0.25">
      <c r="A39" t="s">
        <v>24</v>
      </c>
      <c r="B39" s="6">
        <v>36</v>
      </c>
      <c r="D39" s="13">
        <v>1</v>
      </c>
      <c r="E39" t="s">
        <v>52</v>
      </c>
      <c r="O39" s="30"/>
      <c r="P39" s="29"/>
      <c r="Q39" s="29"/>
      <c r="R39" s="29"/>
      <c r="S39" s="29"/>
    </row>
    <row r="40" spans="1:19" x14ac:dyDescent="0.25">
      <c r="A40" t="s">
        <v>18</v>
      </c>
      <c r="B40" s="4">
        <v>37</v>
      </c>
      <c r="D40" t="s">
        <v>57</v>
      </c>
      <c r="E40" t="s">
        <v>54</v>
      </c>
      <c r="F40" t="s">
        <v>58</v>
      </c>
      <c r="G40" s="17">
        <v>2</v>
      </c>
      <c r="H40" s="17">
        <v>2</v>
      </c>
      <c r="O40" s="30"/>
      <c r="P40" s="29">
        <f t="shared" si="1"/>
        <v>4</v>
      </c>
      <c r="Q40" s="29">
        <f t="shared" si="3"/>
        <v>10</v>
      </c>
      <c r="R40" s="29"/>
      <c r="S40" s="29"/>
    </row>
    <row r="41" spans="1:19" x14ac:dyDescent="0.25">
      <c r="A41" t="s">
        <v>22</v>
      </c>
      <c r="B41" s="6">
        <v>38</v>
      </c>
      <c r="D41" s="13">
        <v>1</v>
      </c>
      <c r="E41" s="13">
        <v>1</v>
      </c>
      <c r="F41" t="s">
        <v>54</v>
      </c>
      <c r="O41" s="30"/>
      <c r="P41" s="29"/>
      <c r="Q41" s="29"/>
      <c r="R41" s="29"/>
      <c r="S41" s="29"/>
    </row>
    <row r="42" spans="1:19" x14ac:dyDescent="0.25">
      <c r="A42" t="s">
        <v>20</v>
      </c>
      <c r="B42" s="7">
        <v>39</v>
      </c>
      <c r="D42" t="s">
        <v>54</v>
      </c>
      <c r="O42" s="30"/>
      <c r="P42" s="29"/>
      <c r="Q42" s="29"/>
      <c r="R42" s="29"/>
      <c r="S42" s="29"/>
    </row>
    <row r="43" spans="1:19" x14ac:dyDescent="0.25">
      <c r="A43" t="s">
        <v>17</v>
      </c>
      <c r="B43" s="4">
        <v>40</v>
      </c>
      <c r="D43" t="s">
        <v>54</v>
      </c>
      <c r="E43" t="s">
        <v>59</v>
      </c>
      <c r="F43" s="13">
        <v>1</v>
      </c>
      <c r="G43" s="13">
        <v>1</v>
      </c>
      <c r="H43" t="s">
        <v>60</v>
      </c>
      <c r="O43" s="30"/>
      <c r="P43" s="29">
        <f t="shared" si="1"/>
        <v>4</v>
      </c>
      <c r="Q43" s="29"/>
      <c r="R43" s="29"/>
      <c r="S43" s="29"/>
    </row>
    <row r="44" spans="1:19" x14ac:dyDescent="0.25">
      <c r="A44" t="s">
        <v>20</v>
      </c>
      <c r="B44" s="4">
        <v>41</v>
      </c>
      <c r="D44" s="13">
        <v>1</v>
      </c>
      <c r="E44" s="13">
        <v>1</v>
      </c>
      <c r="F44" t="s">
        <v>59</v>
      </c>
      <c r="G44" t="s">
        <v>58</v>
      </c>
      <c r="H44" s="17">
        <v>2</v>
      </c>
      <c r="O44" s="30"/>
      <c r="P44" s="29"/>
      <c r="Q44" s="29"/>
      <c r="R44" s="29">
        <f t="shared" si="2"/>
        <v>6</v>
      </c>
      <c r="S44" s="29"/>
    </row>
    <row r="45" spans="1:19" x14ac:dyDescent="0.25">
      <c r="A45" t="s">
        <v>20</v>
      </c>
      <c r="B45" s="6">
        <v>42</v>
      </c>
      <c r="D45" t="s">
        <v>58</v>
      </c>
      <c r="O45" s="30"/>
      <c r="P45" s="29"/>
      <c r="Q45" s="29"/>
      <c r="R45" s="29"/>
      <c r="S45" s="29"/>
    </row>
    <row r="47" spans="1:19" x14ac:dyDescent="0.25">
      <c r="C47">
        <v>1</v>
      </c>
      <c r="D47">
        <f>COUNTA(D4:D45)</f>
        <v>41</v>
      </c>
      <c r="E47">
        <f t="shared" ref="E47:H47" si="4">COUNTA(E4:E45)</f>
        <v>37</v>
      </c>
      <c r="F47">
        <f t="shared" si="4"/>
        <v>33</v>
      </c>
      <c r="G47">
        <f t="shared" si="4"/>
        <v>31</v>
      </c>
      <c r="H47">
        <f t="shared" si="4"/>
        <v>31</v>
      </c>
      <c r="P47">
        <f>SUM(P4:P45)/(COUNTA(P4:P45))</f>
        <v>4.9047619047619051</v>
      </c>
      <c r="Q47">
        <f t="shared" ref="Q47:S47" si="5">SUM(Q4:Q45)/(COUNTA(Q4:Q45))</f>
        <v>5.166666666666667</v>
      </c>
      <c r="R47">
        <f t="shared" si="5"/>
        <v>6.8235294117647056</v>
      </c>
      <c r="S47">
        <f t="shared" si="5"/>
        <v>3</v>
      </c>
    </row>
    <row r="50" spans="1:13" ht="18.75" x14ac:dyDescent="0.3">
      <c r="B50" s="3" t="s">
        <v>14</v>
      </c>
      <c r="C50" s="3" t="s">
        <v>42</v>
      </c>
      <c r="D50" s="3" t="s">
        <v>25</v>
      </c>
      <c r="E50" s="3" t="s">
        <v>26</v>
      </c>
      <c r="F50" s="3" t="s">
        <v>27</v>
      </c>
      <c r="G50" s="3" t="s">
        <v>28</v>
      </c>
      <c r="H50" s="3" t="s">
        <v>29</v>
      </c>
    </row>
    <row r="51" spans="1:13" x14ac:dyDescent="0.25">
      <c r="A51" t="s">
        <v>15</v>
      </c>
      <c r="B51" s="4">
        <v>1</v>
      </c>
      <c r="C51" s="8"/>
      <c r="D51" s="5" t="s">
        <v>30</v>
      </c>
      <c r="E51" s="5" t="s">
        <v>31</v>
      </c>
      <c r="F51" s="13">
        <v>1</v>
      </c>
      <c r="G51" s="5" t="s">
        <v>32</v>
      </c>
    </row>
    <row r="52" spans="1:13" x14ac:dyDescent="0.25">
      <c r="A52" t="s">
        <v>16</v>
      </c>
      <c r="B52" s="4">
        <v>2</v>
      </c>
      <c r="C52" s="8"/>
      <c r="D52" t="s">
        <v>31</v>
      </c>
      <c r="E52" s="13">
        <v>1</v>
      </c>
      <c r="F52" t="s">
        <v>32</v>
      </c>
      <c r="G52" t="s">
        <v>33</v>
      </c>
    </row>
    <row r="53" spans="1:13" x14ac:dyDescent="0.25">
      <c r="A53" t="s">
        <v>17</v>
      </c>
      <c r="B53" s="6">
        <v>3</v>
      </c>
      <c r="C53" s="9"/>
      <c r="D53" t="s">
        <v>32</v>
      </c>
    </row>
    <row r="54" spans="1:13" ht="18.75" x14ac:dyDescent="0.3">
      <c r="A54" t="s">
        <v>18</v>
      </c>
      <c r="B54" s="4">
        <v>4</v>
      </c>
      <c r="C54" s="8"/>
      <c r="D54" t="s">
        <v>32</v>
      </c>
      <c r="E54" s="13">
        <v>1</v>
      </c>
      <c r="F54" t="s">
        <v>33</v>
      </c>
      <c r="G54" t="s">
        <v>34</v>
      </c>
      <c r="K54" s="3" t="s">
        <v>42</v>
      </c>
      <c r="L54">
        <v>1</v>
      </c>
      <c r="M54">
        <f>SUM(L54/41)*100</f>
        <v>2.4390243902439024</v>
      </c>
    </row>
    <row r="55" spans="1:13" ht="18.75" x14ac:dyDescent="0.3">
      <c r="A55" t="s">
        <v>19</v>
      </c>
      <c r="B55" s="4">
        <v>5</v>
      </c>
      <c r="C55" s="8"/>
      <c r="D55" t="s">
        <v>35</v>
      </c>
      <c r="E55" t="s">
        <v>33</v>
      </c>
      <c r="F55" t="s">
        <v>34</v>
      </c>
      <c r="G55" t="s">
        <v>36</v>
      </c>
      <c r="K55" s="3" t="s">
        <v>25</v>
      </c>
      <c r="L55">
        <v>32</v>
      </c>
      <c r="M55">
        <f t="shared" ref="M55:M59" si="6">SUM(L55/41)*100</f>
        <v>78.048780487804876</v>
      </c>
    </row>
    <row r="56" spans="1:13" ht="18.75" x14ac:dyDescent="0.3">
      <c r="A56" t="s">
        <v>20</v>
      </c>
      <c r="B56" s="4">
        <v>6</v>
      </c>
      <c r="C56" s="8"/>
      <c r="D56" t="s">
        <v>35</v>
      </c>
      <c r="E56" t="s">
        <v>33</v>
      </c>
      <c r="K56" s="3" t="s">
        <v>26</v>
      </c>
      <c r="L56">
        <v>28</v>
      </c>
      <c r="M56">
        <f t="shared" si="6"/>
        <v>68.292682926829272</v>
      </c>
    </row>
    <row r="57" spans="1:13" ht="18.75" x14ac:dyDescent="0.3">
      <c r="A57" t="s">
        <v>18</v>
      </c>
      <c r="B57" s="4">
        <v>7</v>
      </c>
      <c r="C57" s="8"/>
      <c r="D57" t="s">
        <v>33</v>
      </c>
      <c r="E57" t="s">
        <v>37</v>
      </c>
      <c r="F57" t="s">
        <v>38</v>
      </c>
      <c r="K57" s="3" t="s">
        <v>27</v>
      </c>
      <c r="L57">
        <v>25</v>
      </c>
      <c r="M57">
        <f t="shared" si="6"/>
        <v>60.975609756097562</v>
      </c>
    </row>
    <row r="58" spans="1:13" ht="18.75" x14ac:dyDescent="0.3">
      <c r="A58" t="s">
        <v>18</v>
      </c>
      <c r="B58" s="4">
        <v>8</v>
      </c>
      <c r="C58" s="8"/>
      <c r="D58" t="s">
        <v>37</v>
      </c>
      <c r="E58" t="s">
        <v>39</v>
      </c>
      <c r="F58" t="s">
        <v>38</v>
      </c>
      <c r="G58" t="s">
        <v>36</v>
      </c>
      <c r="K58" s="3" t="s">
        <v>28</v>
      </c>
      <c r="L58">
        <v>21</v>
      </c>
      <c r="M58">
        <f t="shared" si="6"/>
        <v>51.219512195121951</v>
      </c>
    </row>
    <row r="59" spans="1:13" ht="18.75" x14ac:dyDescent="0.3">
      <c r="A59" t="s">
        <v>16</v>
      </c>
      <c r="B59" s="4">
        <v>10</v>
      </c>
      <c r="C59" s="8"/>
      <c r="D59" t="s">
        <v>37</v>
      </c>
      <c r="E59" s="13">
        <v>1</v>
      </c>
      <c r="F59" t="s">
        <v>40</v>
      </c>
      <c r="K59" s="3" t="s">
        <v>29</v>
      </c>
      <c r="L59">
        <v>5</v>
      </c>
      <c r="M59">
        <f t="shared" si="6"/>
        <v>12.195121951219512</v>
      </c>
    </row>
    <row r="60" spans="1:13" x14ac:dyDescent="0.25">
      <c r="A60" t="s">
        <v>17</v>
      </c>
      <c r="B60" s="7">
        <v>13</v>
      </c>
      <c r="C60" s="10" t="s">
        <v>37</v>
      </c>
      <c r="D60" s="5"/>
    </row>
    <row r="61" spans="1:13" x14ac:dyDescent="0.25">
      <c r="A61" t="s">
        <v>19</v>
      </c>
      <c r="B61" s="6">
        <v>14</v>
      </c>
      <c r="C61" s="9"/>
      <c r="D61" t="s">
        <v>34</v>
      </c>
      <c r="E61" t="s">
        <v>39</v>
      </c>
      <c r="F61" t="s">
        <v>36</v>
      </c>
    </row>
    <row r="62" spans="1:13" x14ac:dyDescent="0.25">
      <c r="A62" t="s">
        <v>21</v>
      </c>
      <c r="B62" s="4">
        <v>15</v>
      </c>
      <c r="C62" s="8"/>
      <c r="D62" t="s">
        <v>39</v>
      </c>
      <c r="E62" s="13">
        <v>1</v>
      </c>
      <c r="F62" s="13">
        <v>1</v>
      </c>
      <c r="G62" t="s">
        <v>43</v>
      </c>
    </row>
    <row r="63" spans="1:13" x14ac:dyDescent="0.25">
      <c r="A63" t="s">
        <v>18</v>
      </c>
      <c r="B63" s="7">
        <v>16</v>
      </c>
      <c r="C63" s="10"/>
      <c r="D63" t="s">
        <v>39</v>
      </c>
      <c r="E63" t="s">
        <v>38</v>
      </c>
    </row>
    <row r="64" spans="1:13" x14ac:dyDescent="0.25">
      <c r="A64" t="s">
        <v>17</v>
      </c>
      <c r="B64" s="4">
        <v>17</v>
      </c>
      <c r="C64" s="8"/>
      <c r="D64" t="s">
        <v>44</v>
      </c>
      <c r="E64" s="13">
        <v>1</v>
      </c>
      <c r="F64" t="s">
        <v>41</v>
      </c>
      <c r="G64" t="s">
        <v>40</v>
      </c>
    </row>
    <row r="65" spans="1:8" x14ac:dyDescent="0.25">
      <c r="A65" t="s">
        <v>18</v>
      </c>
      <c r="B65" s="4">
        <v>18</v>
      </c>
      <c r="C65" s="8"/>
      <c r="D65" t="s">
        <v>44</v>
      </c>
      <c r="E65" t="s">
        <v>36</v>
      </c>
      <c r="F65" t="s">
        <v>45</v>
      </c>
      <c r="G65" t="s">
        <v>46</v>
      </c>
      <c r="H65" t="s">
        <v>47</v>
      </c>
    </row>
    <row r="66" spans="1:8" x14ac:dyDescent="0.25">
      <c r="A66" t="s">
        <v>18</v>
      </c>
      <c r="B66" s="4">
        <v>19</v>
      </c>
      <c r="D66" t="s">
        <v>36</v>
      </c>
      <c r="E66" t="s">
        <v>40</v>
      </c>
      <c r="F66" t="s">
        <v>48</v>
      </c>
      <c r="G66" s="13">
        <v>1</v>
      </c>
      <c r="H66" t="s">
        <v>49</v>
      </c>
    </row>
    <row r="67" spans="1:8" x14ac:dyDescent="0.25">
      <c r="A67" t="s">
        <v>18</v>
      </c>
      <c r="B67" s="4">
        <v>20</v>
      </c>
      <c r="D67" t="s">
        <v>36</v>
      </c>
      <c r="E67" t="s">
        <v>40</v>
      </c>
      <c r="F67" t="s">
        <v>46</v>
      </c>
      <c r="G67" s="13">
        <v>1</v>
      </c>
      <c r="H67" t="s">
        <v>49</v>
      </c>
    </row>
    <row r="68" spans="1:8" x14ac:dyDescent="0.25">
      <c r="A68" t="s">
        <v>20</v>
      </c>
      <c r="B68" s="4">
        <v>21</v>
      </c>
      <c r="D68" t="s">
        <v>36</v>
      </c>
      <c r="E68" s="13">
        <v>1</v>
      </c>
      <c r="F68" t="s">
        <v>50</v>
      </c>
      <c r="G68" t="s">
        <v>51</v>
      </c>
    </row>
    <row r="69" spans="1:8" x14ac:dyDescent="0.25">
      <c r="A69" t="s">
        <v>17</v>
      </c>
      <c r="B69" s="4">
        <v>22</v>
      </c>
      <c r="D69" t="s">
        <v>41</v>
      </c>
      <c r="E69" t="s">
        <v>40</v>
      </c>
      <c r="F69" s="13">
        <v>1</v>
      </c>
      <c r="G69" t="s">
        <v>51</v>
      </c>
    </row>
    <row r="70" spans="1:8" x14ac:dyDescent="0.25">
      <c r="A70" t="s">
        <v>19</v>
      </c>
      <c r="B70" s="4">
        <v>23</v>
      </c>
      <c r="D70" t="s">
        <v>40</v>
      </c>
      <c r="E70" t="s">
        <v>48</v>
      </c>
      <c r="F70" t="s">
        <v>47</v>
      </c>
      <c r="G70" t="s">
        <v>52</v>
      </c>
    </row>
    <row r="71" spans="1:8" x14ac:dyDescent="0.25">
      <c r="A71" t="s">
        <v>18</v>
      </c>
      <c r="B71" s="4">
        <v>24</v>
      </c>
      <c r="D71" t="s">
        <v>40</v>
      </c>
      <c r="E71" t="s">
        <v>48</v>
      </c>
      <c r="F71" t="s">
        <v>46</v>
      </c>
      <c r="G71" t="s">
        <v>52</v>
      </c>
    </row>
    <row r="72" spans="1:8" x14ac:dyDescent="0.25">
      <c r="A72" t="s">
        <v>22</v>
      </c>
      <c r="B72" s="4">
        <v>25</v>
      </c>
      <c r="D72" t="s">
        <v>50</v>
      </c>
      <c r="E72" t="s">
        <v>51</v>
      </c>
      <c r="F72" t="s">
        <v>53</v>
      </c>
      <c r="G72" s="13">
        <v>1</v>
      </c>
      <c r="H72" t="s">
        <v>54</v>
      </c>
    </row>
    <row r="73" spans="1:8" x14ac:dyDescent="0.25">
      <c r="A73" t="s">
        <v>22</v>
      </c>
      <c r="B73" s="6">
        <v>27</v>
      </c>
      <c r="D73" t="s">
        <v>50</v>
      </c>
      <c r="E73" t="s">
        <v>51</v>
      </c>
    </row>
    <row r="74" spans="1:8" x14ac:dyDescent="0.25">
      <c r="A74" t="s">
        <v>18</v>
      </c>
      <c r="B74" s="4">
        <v>28</v>
      </c>
      <c r="D74" t="s">
        <v>48</v>
      </c>
      <c r="E74" t="s">
        <v>51</v>
      </c>
      <c r="F74" t="s">
        <v>49</v>
      </c>
      <c r="G74" t="s">
        <v>52</v>
      </c>
    </row>
    <row r="75" spans="1:8" x14ac:dyDescent="0.25">
      <c r="A75" t="s">
        <v>18</v>
      </c>
      <c r="B75" s="4">
        <v>29</v>
      </c>
      <c r="D75" t="s">
        <v>46</v>
      </c>
      <c r="E75" t="s">
        <v>47</v>
      </c>
      <c r="F75" t="s">
        <v>49</v>
      </c>
      <c r="G75" t="s">
        <v>52</v>
      </c>
    </row>
    <row r="76" spans="1:8" x14ac:dyDescent="0.25">
      <c r="A76" t="s">
        <v>20</v>
      </c>
      <c r="B76" s="4">
        <v>31</v>
      </c>
      <c r="D76" t="s">
        <v>48</v>
      </c>
      <c r="E76" s="13">
        <v>1</v>
      </c>
      <c r="F76" t="s">
        <v>51</v>
      </c>
      <c r="G76" t="s">
        <v>52</v>
      </c>
    </row>
    <row r="77" spans="1:8" x14ac:dyDescent="0.25">
      <c r="A77" t="s">
        <v>16</v>
      </c>
      <c r="B77" s="4">
        <v>32</v>
      </c>
      <c r="D77" t="s">
        <v>51</v>
      </c>
      <c r="E77" t="s">
        <v>49</v>
      </c>
      <c r="F77" t="s">
        <v>52</v>
      </c>
      <c r="G77" t="s">
        <v>54</v>
      </c>
    </row>
    <row r="78" spans="1:8" x14ac:dyDescent="0.25">
      <c r="A78" t="s">
        <v>23</v>
      </c>
      <c r="B78" s="4">
        <v>34</v>
      </c>
      <c r="D78" t="s">
        <v>55</v>
      </c>
      <c r="E78" t="s">
        <v>49</v>
      </c>
      <c r="F78" s="13">
        <v>1</v>
      </c>
      <c r="G78" t="s">
        <v>56</v>
      </c>
    </row>
    <row r="79" spans="1:8" x14ac:dyDescent="0.25">
      <c r="A79" t="s">
        <v>18</v>
      </c>
      <c r="B79" s="7">
        <v>35</v>
      </c>
      <c r="D79" t="s">
        <v>52</v>
      </c>
      <c r="E79" s="13"/>
    </row>
    <row r="80" spans="1:8" x14ac:dyDescent="0.25">
      <c r="A80" t="s">
        <v>18</v>
      </c>
      <c r="B80" s="4">
        <v>37</v>
      </c>
      <c r="D80" t="s">
        <v>57</v>
      </c>
      <c r="E80" t="s">
        <v>54</v>
      </c>
      <c r="F80" t="s">
        <v>58</v>
      </c>
    </row>
    <row r="81" spans="1:8" x14ac:dyDescent="0.25">
      <c r="A81" t="s">
        <v>20</v>
      </c>
      <c r="B81" s="7">
        <v>39</v>
      </c>
      <c r="D81" t="s">
        <v>54</v>
      </c>
    </row>
    <row r="82" spans="1:8" x14ac:dyDescent="0.25">
      <c r="A82" t="s">
        <v>17</v>
      </c>
      <c r="B82" s="4">
        <v>40</v>
      </c>
      <c r="D82" t="s">
        <v>54</v>
      </c>
      <c r="E82" t="s">
        <v>59</v>
      </c>
      <c r="F82" s="13">
        <v>1</v>
      </c>
      <c r="G82" s="13">
        <v>1</v>
      </c>
      <c r="H82" t="s">
        <v>60</v>
      </c>
    </row>
    <row r="83" spans="1:8" x14ac:dyDescent="0.25">
      <c r="A83" t="s">
        <v>20</v>
      </c>
      <c r="B83" s="6">
        <v>42</v>
      </c>
      <c r="D83" t="s">
        <v>58</v>
      </c>
    </row>
    <row r="85" spans="1:8" x14ac:dyDescent="0.25">
      <c r="C85">
        <v>1</v>
      </c>
      <c r="D85">
        <f>COUNTA(D51:D83)</f>
        <v>32</v>
      </c>
      <c r="E85">
        <f>COUNTA(E51:E83)</f>
        <v>28</v>
      </c>
      <c r="F85">
        <f>COUNTA(F51:F83)</f>
        <v>25</v>
      </c>
      <c r="G85">
        <f>COUNTA(G51:G83)</f>
        <v>21</v>
      </c>
      <c r="H85">
        <f>COUNTA(H51:H83)</f>
        <v>5</v>
      </c>
    </row>
  </sheetData>
  <pageMargins left="0.7" right="0.7" top="0.75" bottom="0.75" header="0.3" footer="0.3"/>
  <pageSetup paperSize="9"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0"/>
  <sheetViews>
    <sheetView topLeftCell="A19" zoomScale="80" zoomScaleNormal="80" zoomScalePageLayoutView="80" workbookViewId="0">
      <selection activeCell="P49" sqref="P49"/>
    </sheetView>
  </sheetViews>
  <sheetFormatPr defaultColWidth="8.85546875" defaultRowHeight="15" x14ac:dyDescent="0.25"/>
  <cols>
    <col min="1" max="1" width="22.7109375" bestFit="1" customWidth="1"/>
    <col min="15" max="15" width="18.28515625" bestFit="1" customWidth="1"/>
  </cols>
  <sheetData>
    <row r="1" spans="1:19" ht="18.75" x14ac:dyDescent="0.3">
      <c r="B1" s="3" t="s">
        <v>14</v>
      </c>
      <c r="C1" s="3" t="s">
        <v>42</v>
      </c>
      <c r="D1" s="3" t="s">
        <v>25</v>
      </c>
      <c r="E1" s="3" t="s">
        <v>26</v>
      </c>
      <c r="F1" s="3" t="s">
        <v>27</v>
      </c>
      <c r="G1" s="3" t="s">
        <v>28</v>
      </c>
      <c r="H1" s="3" t="s">
        <v>29</v>
      </c>
      <c r="O1" s="24" t="s">
        <v>255</v>
      </c>
      <c r="P1" s="25" t="s">
        <v>251</v>
      </c>
      <c r="Q1" s="25" t="s">
        <v>252</v>
      </c>
      <c r="R1" s="25" t="s">
        <v>253</v>
      </c>
      <c r="S1" s="25" t="s">
        <v>254</v>
      </c>
    </row>
    <row r="2" spans="1:19" x14ac:dyDescent="0.25">
      <c r="A2" t="s">
        <v>24</v>
      </c>
      <c r="B2" s="6">
        <v>1</v>
      </c>
      <c r="D2" s="13">
        <v>1</v>
      </c>
      <c r="E2" t="s">
        <v>66</v>
      </c>
      <c r="P2" s="29"/>
      <c r="Q2" s="29"/>
      <c r="R2" s="29"/>
      <c r="S2" s="29"/>
    </row>
    <row r="3" spans="1:19" x14ac:dyDescent="0.25">
      <c r="A3" t="s">
        <v>17</v>
      </c>
      <c r="B3" s="4">
        <v>2</v>
      </c>
      <c r="D3" t="s">
        <v>67</v>
      </c>
      <c r="E3" t="s">
        <v>68</v>
      </c>
      <c r="F3" t="s">
        <v>69</v>
      </c>
      <c r="G3" s="17">
        <v>2</v>
      </c>
      <c r="H3" s="17">
        <v>2</v>
      </c>
      <c r="P3" s="29">
        <f t="shared" ref="P3:P47" si="0">SUM(E3-D3)</f>
        <v>9</v>
      </c>
      <c r="Q3" s="29">
        <f t="shared" ref="Q3:R12" si="1">SUM(F3-E3)</f>
        <v>8</v>
      </c>
      <c r="R3" s="29"/>
      <c r="S3" s="29"/>
    </row>
    <row r="4" spans="1:19" x14ac:dyDescent="0.25">
      <c r="A4" t="s">
        <v>17</v>
      </c>
      <c r="B4" s="4">
        <v>3</v>
      </c>
      <c r="D4" t="s">
        <v>67</v>
      </c>
      <c r="E4" t="s">
        <v>68</v>
      </c>
      <c r="F4" t="s">
        <v>69</v>
      </c>
      <c r="G4" s="17">
        <v>2</v>
      </c>
      <c r="H4" s="17">
        <v>2</v>
      </c>
      <c r="P4" s="29">
        <f t="shared" si="0"/>
        <v>9</v>
      </c>
      <c r="Q4" s="29">
        <f t="shared" si="1"/>
        <v>8</v>
      </c>
      <c r="R4" s="29"/>
      <c r="S4" s="29"/>
    </row>
    <row r="5" spans="1:19" x14ac:dyDescent="0.25">
      <c r="A5" t="s">
        <v>18</v>
      </c>
      <c r="B5" s="4">
        <v>4</v>
      </c>
      <c r="D5" t="s">
        <v>67</v>
      </c>
      <c r="E5" t="s">
        <v>70</v>
      </c>
      <c r="F5" s="13">
        <v>1</v>
      </c>
      <c r="G5" s="13">
        <v>1</v>
      </c>
      <c r="H5" t="s">
        <v>68</v>
      </c>
      <c r="K5" s="13" t="s">
        <v>182</v>
      </c>
      <c r="L5" s="17" t="s">
        <v>183</v>
      </c>
      <c r="P5" s="29">
        <f t="shared" si="0"/>
        <v>3</v>
      </c>
      <c r="Q5" s="29"/>
      <c r="R5" s="29"/>
      <c r="S5" s="29"/>
    </row>
    <row r="6" spans="1:19" ht="18.75" x14ac:dyDescent="0.3">
      <c r="A6" t="s">
        <v>18</v>
      </c>
      <c r="B6" s="4">
        <v>5</v>
      </c>
      <c r="D6" t="s">
        <v>67</v>
      </c>
      <c r="E6" t="s">
        <v>70</v>
      </c>
      <c r="F6" t="s">
        <v>68</v>
      </c>
      <c r="G6" t="s">
        <v>71</v>
      </c>
      <c r="H6" s="17">
        <v>2</v>
      </c>
      <c r="J6" s="3" t="s">
        <v>42</v>
      </c>
      <c r="K6">
        <v>0</v>
      </c>
      <c r="L6">
        <v>0</v>
      </c>
      <c r="P6" s="29">
        <f t="shared" si="0"/>
        <v>3</v>
      </c>
      <c r="Q6" s="29">
        <f t="shared" si="1"/>
        <v>6</v>
      </c>
      <c r="R6" s="29">
        <f t="shared" si="1"/>
        <v>6</v>
      </c>
      <c r="S6" s="29"/>
    </row>
    <row r="7" spans="1:19" ht="18.75" x14ac:dyDescent="0.3">
      <c r="A7" t="s">
        <v>23</v>
      </c>
      <c r="B7" s="4">
        <v>6</v>
      </c>
      <c r="D7" t="s">
        <v>72</v>
      </c>
      <c r="E7" s="17">
        <v>2</v>
      </c>
      <c r="F7" s="17">
        <v>2</v>
      </c>
      <c r="G7" s="17">
        <v>2</v>
      </c>
      <c r="H7" s="17">
        <v>2</v>
      </c>
      <c r="J7" s="3" t="s">
        <v>25</v>
      </c>
      <c r="K7">
        <v>46</v>
      </c>
      <c r="L7">
        <v>46</v>
      </c>
      <c r="P7" s="29"/>
      <c r="Q7" s="29"/>
      <c r="R7" s="29"/>
      <c r="S7" s="29"/>
    </row>
    <row r="8" spans="1:19" ht="18.75" x14ac:dyDescent="0.3">
      <c r="A8" t="s">
        <v>19</v>
      </c>
      <c r="B8" s="7">
        <v>7</v>
      </c>
      <c r="D8" t="s">
        <v>68</v>
      </c>
      <c r="J8" s="3" t="s">
        <v>26</v>
      </c>
      <c r="K8">
        <v>38</v>
      </c>
      <c r="L8">
        <v>40</v>
      </c>
      <c r="P8" s="29"/>
      <c r="Q8" s="29"/>
      <c r="R8" s="29"/>
      <c r="S8" s="29"/>
    </row>
    <row r="9" spans="1:19" ht="18.75" x14ac:dyDescent="0.3">
      <c r="A9" t="s">
        <v>18</v>
      </c>
      <c r="B9" s="7">
        <v>8</v>
      </c>
      <c r="D9" s="13">
        <v>1</v>
      </c>
      <c r="E9" t="s">
        <v>73</v>
      </c>
      <c r="J9" s="3" t="s">
        <v>27</v>
      </c>
      <c r="K9">
        <v>32</v>
      </c>
      <c r="L9">
        <v>38</v>
      </c>
      <c r="P9" s="29"/>
      <c r="Q9" s="29"/>
      <c r="R9" s="29"/>
      <c r="S9" s="29"/>
    </row>
    <row r="10" spans="1:19" ht="18.75" x14ac:dyDescent="0.3">
      <c r="A10" t="s">
        <v>61</v>
      </c>
      <c r="B10" s="4">
        <v>9</v>
      </c>
      <c r="D10" s="13">
        <v>1</v>
      </c>
      <c r="E10" t="s">
        <v>74</v>
      </c>
      <c r="F10" t="s">
        <v>71</v>
      </c>
      <c r="G10" s="17">
        <v>2</v>
      </c>
      <c r="H10" s="17">
        <v>2</v>
      </c>
      <c r="J10" s="3" t="s">
        <v>28</v>
      </c>
      <c r="K10">
        <v>20</v>
      </c>
      <c r="L10">
        <v>38</v>
      </c>
      <c r="P10" s="29"/>
      <c r="Q10" s="29">
        <f t="shared" si="1"/>
        <v>3</v>
      </c>
      <c r="R10" s="29"/>
      <c r="S10" s="29"/>
    </row>
    <row r="11" spans="1:19" ht="18.75" x14ac:dyDescent="0.3">
      <c r="A11" t="s">
        <v>20</v>
      </c>
      <c r="B11" s="4">
        <v>10</v>
      </c>
      <c r="D11" t="s">
        <v>75</v>
      </c>
      <c r="E11" t="s">
        <v>71</v>
      </c>
      <c r="F11" t="s">
        <v>76</v>
      </c>
      <c r="G11" t="s">
        <v>77</v>
      </c>
      <c r="H11" s="17">
        <v>2</v>
      </c>
      <c r="J11" s="3" t="s">
        <v>29</v>
      </c>
      <c r="K11">
        <v>6</v>
      </c>
      <c r="L11">
        <v>38</v>
      </c>
      <c r="P11" s="29">
        <f t="shared" si="0"/>
        <v>2</v>
      </c>
      <c r="Q11" s="29">
        <f t="shared" si="1"/>
        <v>5</v>
      </c>
      <c r="R11" s="29">
        <f t="shared" si="1"/>
        <v>5</v>
      </c>
      <c r="S11" s="29"/>
    </row>
    <row r="12" spans="1:19" x14ac:dyDescent="0.25">
      <c r="A12" t="s">
        <v>18</v>
      </c>
      <c r="B12" s="4">
        <v>11</v>
      </c>
      <c r="D12" t="s">
        <v>75</v>
      </c>
      <c r="E12" t="s">
        <v>78</v>
      </c>
      <c r="F12" t="s">
        <v>77</v>
      </c>
      <c r="G12" t="s">
        <v>79</v>
      </c>
      <c r="H12" s="17">
        <v>2</v>
      </c>
      <c r="P12" s="29">
        <f t="shared" si="0"/>
        <v>6</v>
      </c>
      <c r="Q12" s="29">
        <f t="shared" si="1"/>
        <v>6</v>
      </c>
      <c r="R12" s="29">
        <f t="shared" si="1"/>
        <v>9</v>
      </c>
      <c r="S12" s="29"/>
    </row>
    <row r="13" spans="1:19" x14ac:dyDescent="0.25">
      <c r="A13" t="s">
        <v>16</v>
      </c>
      <c r="B13" s="4">
        <v>12</v>
      </c>
      <c r="D13" t="s">
        <v>71</v>
      </c>
      <c r="E13" t="s">
        <v>76</v>
      </c>
      <c r="F13" s="13">
        <v>1</v>
      </c>
      <c r="G13" t="s">
        <v>77</v>
      </c>
      <c r="H13" s="17">
        <v>2</v>
      </c>
      <c r="P13" s="29">
        <f t="shared" si="0"/>
        <v>5</v>
      </c>
      <c r="Q13" s="29"/>
      <c r="R13" s="29"/>
      <c r="S13" s="29"/>
    </row>
    <row r="14" spans="1:19" x14ac:dyDescent="0.25">
      <c r="A14" t="s">
        <v>24</v>
      </c>
      <c r="B14" s="4">
        <v>13</v>
      </c>
      <c r="D14" s="13">
        <v>1</v>
      </c>
      <c r="E14" t="s">
        <v>71</v>
      </c>
      <c r="F14" s="13">
        <v>1</v>
      </c>
      <c r="G14" t="s">
        <v>80</v>
      </c>
      <c r="H14" s="17">
        <v>2</v>
      </c>
      <c r="P14" s="29"/>
      <c r="Q14" s="29"/>
      <c r="R14" s="29"/>
      <c r="S14" s="29"/>
    </row>
    <row r="15" spans="1:19" x14ac:dyDescent="0.25">
      <c r="A15" t="s">
        <v>24</v>
      </c>
      <c r="B15" s="4">
        <v>14</v>
      </c>
      <c r="D15" t="s">
        <v>71</v>
      </c>
      <c r="E15" s="13">
        <v>1</v>
      </c>
      <c r="F15" t="s">
        <v>80</v>
      </c>
      <c r="G15" s="17">
        <v>2</v>
      </c>
      <c r="H15" s="17">
        <v>2</v>
      </c>
      <c r="P15" s="29"/>
      <c r="Q15" s="29"/>
      <c r="R15" s="29"/>
      <c r="S15" s="29"/>
    </row>
    <row r="16" spans="1:19" x14ac:dyDescent="0.25">
      <c r="A16" t="s">
        <v>17</v>
      </c>
      <c r="B16" s="4">
        <v>15</v>
      </c>
      <c r="D16" t="s">
        <v>71</v>
      </c>
      <c r="E16" t="s">
        <v>69</v>
      </c>
      <c r="F16" s="13">
        <v>1</v>
      </c>
      <c r="G16" s="13">
        <v>1</v>
      </c>
      <c r="H16" t="s">
        <v>79</v>
      </c>
      <c r="P16" s="29">
        <f t="shared" si="0"/>
        <v>2</v>
      </c>
      <c r="Q16" s="29"/>
      <c r="R16" s="29"/>
      <c r="S16" s="29"/>
    </row>
    <row r="17" spans="1:19" x14ac:dyDescent="0.25">
      <c r="A17" t="s">
        <v>62</v>
      </c>
      <c r="B17" s="4">
        <v>16</v>
      </c>
      <c r="D17" t="s">
        <v>78</v>
      </c>
      <c r="E17" t="s">
        <v>77</v>
      </c>
      <c r="F17" s="17">
        <v>2</v>
      </c>
      <c r="G17" s="17">
        <v>2</v>
      </c>
      <c r="H17" s="17">
        <v>2</v>
      </c>
      <c r="P17" s="29">
        <f t="shared" si="0"/>
        <v>6</v>
      </c>
      <c r="Q17" s="29"/>
      <c r="R17" s="29"/>
      <c r="S17" s="29"/>
    </row>
    <row r="18" spans="1:19" x14ac:dyDescent="0.25">
      <c r="A18" t="s">
        <v>22</v>
      </c>
      <c r="B18" s="4">
        <v>17</v>
      </c>
      <c r="D18" t="s">
        <v>78</v>
      </c>
      <c r="E18" t="s">
        <v>77</v>
      </c>
      <c r="F18" s="17">
        <v>2</v>
      </c>
      <c r="G18" s="17">
        <v>2</v>
      </c>
      <c r="H18" s="17">
        <v>2</v>
      </c>
      <c r="P18" s="29">
        <f t="shared" si="0"/>
        <v>6</v>
      </c>
      <c r="Q18" s="29"/>
      <c r="R18" s="29"/>
      <c r="S18" s="29"/>
    </row>
    <row r="19" spans="1:19" x14ac:dyDescent="0.25">
      <c r="A19" t="s">
        <v>22</v>
      </c>
      <c r="B19" s="4">
        <v>18</v>
      </c>
      <c r="D19" t="s">
        <v>78</v>
      </c>
      <c r="E19" s="13">
        <v>1</v>
      </c>
      <c r="F19" t="s">
        <v>77</v>
      </c>
      <c r="G19" s="17">
        <v>2</v>
      </c>
      <c r="H19" s="17">
        <v>2</v>
      </c>
      <c r="P19" s="29"/>
      <c r="Q19" s="29"/>
      <c r="R19" s="29"/>
      <c r="S19" s="29"/>
    </row>
    <row r="20" spans="1:19" x14ac:dyDescent="0.25">
      <c r="A20" t="s">
        <v>18</v>
      </c>
      <c r="B20" s="4">
        <v>19</v>
      </c>
      <c r="D20" t="s">
        <v>78</v>
      </c>
      <c r="E20" t="s">
        <v>77</v>
      </c>
      <c r="F20" s="17">
        <v>2</v>
      </c>
      <c r="G20" s="17">
        <v>2</v>
      </c>
      <c r="H20" s="17">
        <v>2</v>
      </c>
      <c r="P20" s="29">
        <f t="shared" si="0"/>
        <v>6</v>
      </c>
      <c r="Q20" s="29"/>
      <c r="R20" s="29"/>
      <c r="S20" s="29"/>
    </row>
    <row r="21" spans="1:19" x14ac:dyDescent="0.25">
      <c r="A21" t="s">
        <v>19</v>
      </c>
      <c r="B21" s="4">
        <v>20</v>
      </c>
      <c r="D21" t="s">
        <v>76</v>
      </c>
      <c r="E21" s="13">
        <v>1</v>
      </c>
      <c r="F21" t="s">
        <v>81</v>
      </c>
      <c r="G21" t="s">
        <v>82</v>
      </c>
      <c r="H21" t="s">
        <v>79</v>
      </c>
      <c r="P21" s="29"/>
      <c r="Q21" s="29"/>
      <c r="R21" s="29">
        <f t="shared" ref="R21:R43" si="2">SUM(G21-F21)</f>
        <v>2</v>
      </c>
      <c r="S21" s="29">
        <f t="shared" ref="S21:S35" si="3">SUM(H21-G21)</f>
        <v>2</v>
      </c>
    </row>
    <row r="22" spans="1:19" x14ac:dyDescent="0.25">
      <c r="A22" t="s">
        <v>16</v>
      </c>
      <c r="B22" s="4">
        <v>21</v>
      </c>
      <c r="D22" t="s">
        <v>77</v>
      </c>
      <c r="E22" t="s">
        <v>79</v>
      </c>
      <c r="F22" t="s">
        <v>83</v>
      </c>
      <c r="G22" t="s">
        <v>84</v>
      </c>
      <c r="H22" s="17">
        <v>2</v>
      </c>
      <c r="P22" s="29">
        <f t="shared" si="0"/>
        <v>9</v>
      </c>
      <c r="Q22" s="29">
        <f t="shared" ref="Q22:Q43" si="4">SUM(F22-E22)</f>
        <v>6</v>
      </c>
      <c r="R22" s="29">
        <f t="shared" si="2"/>
        <v>5</v>
      </c>
      <c r="S22" s="29"/>
    </row>
    <row r="23" spans="1:19" x14ac:dyDescent="0.25">
      <c r="A23" t="s">
        <v>16</v>
      </c>
      <c r="B23" s="4">
        <v>22</v>
      </c>
      <c r="D23" t="s">
        <v>77</v>
      </c>
      <c r="E23" s="13">
        <v>1</v>
      </c>
      <c r="F23" t="s">
        <v>85</v>
      </c>
      <c r="G23" s="17">
        <v>2</v>
      </c>
      <c r="H23" s="17">
        <v>2</v>
      </c>
      <c r="P23" s="29"/>
      <c r="Q23" s="29"/>
      <c r="R23" s="29"/>
      <c r="S23" s="29"/>
    </row>
    <row r="24" spans="1:19" x14ac:dyDescent="0.25">
      <c r="A24" t="s">
        <v>16</v>
      </c>
      <c r="B24" s="4">
        <v>23</v>
      </c>
      <c r="D24" t="s">
        <v>77</v>
      </c>
      <c r="E24" s="13">
        <v>1</v>
      </c>
      <c r="F24" t="s">
        <v>79</v>
      </c>
      <c r="G24" s="17">
        <v>2</v>
      </c>
      <c r="H24" s="17">
        <v>2</v>
      </c>
      <c r="P24" s="29"/>
      <c r="Q24" s="29"/>
      <c r="R24" s="29"/>
      <c r="S24" s="29"/>
    </row>
    <row r="25" spans="1:19" x14ac:dyDescent="0.25">
      <c r="A25" t="s">
        <v>20</v>
      </c>
      <c r="B25" s="4">
        <v>24</v>
      </c>
      <c r="D25" s="13">
        <v>1</v>
      </c>
      <c r="E25" s="13">
        <v>1</v>
      </c>
      <c r="F25" t="s">
        <v>77</v>
      </c>
      <c r="G25" s="17">
        <v>2</v>
      </c>
      <c r="H25" s="17">
        <v>2</v>
      </c>
      <c r="P25" s="29"/>
      <c r="Q25" s="29"/>
      <c r="R25" s="29"/>
      <c r="S25" s="29"/>
    </row>
    <row r="26" spans="1:19" x14ac:dyDescent="0.25">
      <c r="A26" t="s">
        <v>18</v>
      </c>
      <c r="B26" s="4">
        <v>25</v>
      </c>
      <c r="D26" t="s">
        <v>81</v>
      </c>
      <c r="E26" t="s">
        <v>79</v>
      </c>
      <c r="F26" t="s">
        <v>86</v>
      </c>
      <c r="G26" t="s">
        <v>87</v>
      </c>
      <c r="H26" s="17">
        <v>2</v>
      </c>
      <c r="P26" s="29">
        <f t="shared" si="0"/>
        <v>4</v>
      </c>
      <c r="Q26" s="29">
        <f t="shared" si="4"/>
        <v>7</v>
      </c>
      <c r="R26" s="29">
        <f t="shared" si="2"/>
        <v>13</v>
      </c>
      <c r="S26" s="29"/>
    </row>
    <row r="27" spans="1:19" x14ac:dyDescent="0.25">
      <c r="A27" t="s">
        <v>19</v>
      </c>
      <c r="B27" s="4">
        <v>26</v>
      </c>
      <c r="D27" s="13">
        <v>1</v>
      </c>
      <c r="E27" t="s">
        <v>81</v>
      </c>
      <c r="F27" t="s">
        <v>82</v>
      </c>
      <c r="G27" s="17">
        <v>2</v>
      </c>
      <c r="H27" s="17">
        <v>2</v>
      </c>
      <c r="P27" s="29"/>
      <c r="Q27" s="29">
        <f t="shared" si="4"/>
        <v>2</v>
      </c>
      <c r="R27" s="29"/>
      <c r="S27" s="29"/>
    </row>
    <row r="28" spans="1:19" x14ac:dyDescent="0.25">
      <c r="A28" t="s">
        <v>63</v>
      </c>
      <c r="B28" s="4">
        <v>27</v>
      </c>
      <c r="D28" t="s">
        <v>79</v>
      </c>
      <c r="E28" s="17">
        <v>2</v>
      </c>
      <c r="F28" s="17">
        <v>2</v>
      </c>
      <c r="G28" s="17">
        <v>2</v>
      </c>
      <c r="H28" s="17">
        <v>2</v>
      </c>
      <c r="P28" s="29"/>
      <c r="Q28" s="29"/>
      <c r="R28" s="29"/>
      <c r="S28" s="29"/>
    </row>
    <row r="29" spans="1:19" x14ac:dyDescent="0.25">
      <c r="A29" t="s">
        <v>18</v>
      </c>
      <c r="B29" s="4">
        <v>28</v>
      </c>
      <c r="D29" t="s">
        <v>79</v>
      </c>
      <c r="E29" s="13">
        <v>1</v>
      </c>
      <c r="F29" t="s">
        <v>88</v>
      </c>
      <c r="G29" s="17">
        <v>2</v>
      </c>
      <c r="H29" s="17">
        <v>2</v>
      </c>
      <c r="P29" s="29"/>
      <c r="Q29" s="29"/>
      <c r="R29" s="29"/>
      <c r="S29" s="29"/>
    </row>
    <row r="30" spans="1:19" x14ac:dyDescent="0.25">
      <c r="A30" t="s">
        <v>18</v>
      </c>
      <c r="B30" s="4">
        <v>29</v>
      </c>
      <c r="D30" t="s">
        <v>79</v>
      </c>
      <c r="E30" s="13">
        <v>1</v>
      </c>
      <c r="F30" t="s">
        <v>88</v>
      </c>
      <c r="G30" s="17">
        <v>2</v>
      </c>
      <c r="H30" s="17">
        <v>2</v>
      </c>
      <c r="P30" s="29"/>
      <c r="Q30" s="29"/>
      <c r="R30" s="29"/>
      <c r="S30" s="29"/>
    </row>
    <row r="31" spans="1:19" x14ac:dyDescent="0.25">
      <c r="A31" t="s">
        <v>18</v>
      </c>
      <c r="B31" s="4">
        <v>30</v>
      </c>
      <c r="D31" s="13">
        <v>1</v>
      </c>
      <c r="E31" t="s">
        <v>79</v>
      </c>
      <c r="F31" s="13">
        <v>1</v>
      </c>
      <c r="G31" t="s">
        <v>85</v>
      </c>
      <c r="H31" s="17">
        <v>2</v>
      </c>
      <c r="P31" s="29"/>
      <c r="Q31" s="29"/>
      <c r="R31" s="29"/>
      <c r="S31" s="29"/>
    </row>
    <row r="32" spans="1:19" x14ac:dyDescent="0.25">
      <c r="A32" t="s">
        <v>20</v>
      </c>
      <c r="B32" s="4">
        <v>31</v>
      </c>
      <c r="D32" t="s">
        <v>79</v>
      </c>
      <c r="E32" t="s">
        <v>89</v>
      </c>
      <c r="F32" s="13">
        <v>1</v>
      </c>
      <c r="G32" t="s">
        <v>88</v>
      </c>
      <c r="H32" s="17">
        <v>2</v>
      </c>
      <c r="P32" s="29">
        <f t="shared" si="0"/>
        <v>3</v>
      </c>
      <c r="Q32" s="29"/>
      <c r="R32" s="29"/>
      <c r="S32" s="29"/>
    </row>
    <row r="33" spans="1:19" x14ac:dyDescent="0.25">
      <c r="A33" t="s">
        <v>15</v>
      </c>
      <c r="B33" s="4">
        <v>32</v>
      </c>
      <c r="D33" t="s">
        <v>79</v>
      </c>
      <c r="E33" s="13">
        <v>1</v>
      </c>
      <c r="F33" s="13">
        <v>1</v>
      </c>
      <c r="G33" s="13">
        <v>1</v>
      </c>
      <c r="H33" t="s">
        <v>90</v>
      </c>
      <c r="P33" s="29"/>
      <c r="Q33" s="29"/>
      <c r="R33" s="29"/>
      <c r="S33" s="29"/>
    </row>
    <row r="34" spans="1:19" x14ac:dyDescent="0.25">
      <c r="A34" t="s">
        <v>19</v>
      </c>
      <c r="B34" s="4">
        <v>33</v>
      </c>
      <c r="D34" t="s">
        <v>89</v>
      </c>
      <c r="E34" s="13">
        <v>1</v>
      </c>
      <c r="F34" t="s">
        <v>88</v>
      </c>
      <c r="G34" t="s">
        <v>90</v>
      </c>
      <c r="H34" t="s">
        <v>91</v>
      </c>
      <c r="P34" s="29"/>
      <c r="Q34" s="29"/>
      <c r="R34" s="29">
        <f t="shared" si="2"/>
        <v>8</v>
      </c>
      <c r="S34" s="29">
        <f t="shared" si="3"/>
        <v>5</v>
      </c>
    </row>
    <row r="35" spans="1:19" x14ac:dyDescent="0.25">
      <c r="A35" t="s">
        <v>19</v>
      </c>
      <c r="B35" s="4">
        <v>34</v>
      </c>
      <c r="D35" t="s">
        <v>85</v>
      </c>
      <c r="E35" s="13">
        <v>1</v>
      </c>
      <c r="F35" t="s">
        <v>88</v>
      </c>
      <c r="G35" t="s">
        <v>87</v>
      </c>
      <c r="H35" t="s">
        <v>91</v>
      </c>
      <c r="P35" s="29"/>
      <c r="Q35" s="29"/>
      <c r="R35" s="29">
        <f t="shared" si="2"/>
        <v>7</v>
      </c>
      <c r="S35" s="29">
        <f t="shared" si="3"/>
        <v>6</v>
      </c>
    </row>
    <row r="36" spans="1:19" x14ac:dyDescent="0.25">
      <c r="A36" t="s">
        <v>18</v>
      </c>
      <c r="B36" s="6">
        <v>35</v>
      </c>
      <c r="D36" t="s">
        <v>85</v>
      </c>
      <c r="P36" s="29"/>
      <c r="Q36" s="29"/>
      <c r="R36" s="29"/>
      <c r="S36" s="29"/>
    </row>
    <row r="37" spans="1:19" x14ac:dyDescent="0.25">
      <c r="A37" t="s">
        <v>16</v>
      </c>
      <c r="B37" s="6">
        <v>36</v>
      </c>
      <c r="D37" t="s">
        <v>85</v>
      </c>
      <c r="P37" s="29"/>
      <c r="Q37" s="29"/>
      <c r="R37" s="29"/>
      <c r="S37" s="29"/>
    </row>
    <row r="38" spans="1:19" x14ac:dyDescent="0.25">
      <c r="A38" t="s">
        <v>23</v>
      </c>
      <c r="B38" s="4">
        <v>37</v>
      </c>
      <c r="D38" s="13">
        <v>1</v>
      </c>
      <c r="E38" t="s">
        <v>88</v>
      </c>
      <c r="F38" s="13">
        <v>1</v>
      </c>
      <c r="G38" t="s">
        <v>92</v>
      </c>
      <c r="H38" s="17">
        <v>2</v>
      </c>
      <c r="K38">
        <v>46</v>
      </c>
      <c r="P38" s="29"/>
      <c r="Q38" s="29"/>
      <c r="R38" s="29"/>
      <c r="S38" s="29"/>
    </row>
    <row r="39" spans="1:19" x14ac:dyDescent="0.25">
      <c r="A39" t="s">
        <v>19</v>
      </c>
      <c r="B39" s="7">
        <v>38</v>
      </c>
      <c r="D39" t="s">
        <v>87</v>
      </c>
      <c r="K39">
        <v>40</v>
      </c>
      <c r="P39" s="29"/>
      <c r="Q39" s="29"/>
      <c r="R39" s="29"/>
      <c r="S39" s="29"/>
    </row>
    <row r="40" spans="1:19" x14ac:dyDescent="0.25">
      <c r="A40" t="s">
        <v>19</v>
      </c>
      <c r="B40" s="4">
        <v>39</v>
      </c>
      <c r="D40" t="s">
        <v>93</v>
      </c>
      <c r="E40" t="s">
        <v>91</v>
      </c>
      <c r="F40" t="s">
        <v>94</v>
      </c>
      <c r="G40" t="s">
        <v>95</v>
      </c>
      <c r="H40" s="17">
        <v>2</v>
      </c>
      <c r="K40">
        <v>38</v>
      </c>
      <c r="P40" s="29">
        <f t="shared" si="0"/>
        <v>11</v>
      </c>
      <c r="Q40" s="29">
        <f t="shared" si="4"/>
        <v>5</v>
      </c>
      <c r="R40" s="29">
        <f t="shared" si="2"/>
        <v>4</v>
      </c>
      <c r="S40" s="29"/>
    </row>
    <row r="41" spans="1:19" x14ac:dyDescent="0.25">
      <c r="A41" t="s">
        <v>19</v>
      </c>
      <c r="B41" s="4">
        <v>40</v>
      </c>
      <c r="D41" s="13">
        <v>1</v>
      </c>
      <c r="E41" t="s">
        <v>87</v>
      </c>
      <c r="F41" t="s">
        <v>91</v>
      </c>
      <c r="G41" t="s">
        <v>95</v>
      </c>
      <c r="H41" s="17">
        <v>2</v>
      </c>
      <c r="K41">
        <v>38</v>
      </c>
      <c r="P41" s="29"/>
      <c r="Q41" s="29">
        <f t="shared" si="4"/>
        <v>6</v>
      </c>
      <c r="R41" s="29">
        <f t="shared" si="2"/>
        <v>9</v>
      </c>
      <c r="S41" s="29"/>
    </row>
    <row r="42" spans="1:19" x14ac:dyDescent="0.25">
      <c r="A42" t="s">
        <v>19</v>
      </c>
      <c r="B42" s="4">
        <v>41</v>
      </c>
      <c r="D42" s="13">
        <v>1</v>
      </c>
      <c r="E42" t="s">
        <v>87</v>
      </c>
      <c r="F42" t="s">
        <v>91</v>
      </c>
      <c r="G42" t="s">
        <v>95</v>
      </c>
      <c r="H42" s="17">
        <v>2</v>
      </c>
      <c r="K42">
        <v>38</v>
      </c>
      <c r="P42" s="29"/>
      <c r="Q42" s="29">
        <f t="shared" si="4"/>
        <v>6</v>
      </c>
      <c r="R42" s="29">
        <f t="shared" si="2"/>
        <v>9</v>
      </c>
      <c r="S42" s="29"/>
    </row>
    <row r="43" spans="1:19" x14ac:dyDescent="0.25">
      <c r="A43" t="s">
        <v>19</v>
      </c>
      <c r="B43" s="4">
        <v>42</v>
      </c>
      <c r="D43" t="s">
        <v>96</v>
      </c>
      <c r="E43" t="s">
        <v>97</v>
      </c>
      <c r="F43" t="s">
        <v>87</v>
      </c>
      <c r="G43" t="s">
        <v>91</v>
      </c>
      <c r="H43" s="17">
        <v>2</v>
      </c>
      <c r="P43" s="29">
        <f t="shared" si="0"/>
        <v>3</v>
      </c>
      <c r="Q43" s="29">
        <f t="shared" si="4"/>
        <v>3</v>
      </c>
      <c r="R43" s="29">
        <f t="shared" si="2"/>
        <v>6</v>
      </c>
      <c r="S43" s="29"/>
    </row>
    <row r="44" spans="1:19" x14ac:dyDescent="0.25">
      <c r="A44" t="s">
        <v>64</v>
      </c>
      <c r="B44" s="7">
        <v>43</v>
      </c>
      <c r="D44" t="s">
        <v>87</v>
      </c>
      <c r="P44" s="29"/>
      <c r="Q44" s="29"/>
      <c r="R44" s="29"/>
      <c r="S44" s="29"/>
    </row>
    <row r="45" spans="1:19" x14ac:dyDescent="0.25">
      <c r="A45" t="s">
        <v>18</v>
      </c>
      <c r="B45" s="6">
        <v>44</v>
      </c>
      <c r="D45" t="s">
        <v>92</v>
      </c>
      <c r="P45" s="29"/>
      <c r="Q45" s="29"/>
      <c r="R45" s="29"/>
      <c r="S45" s="29"/>
    </row>
    <row r="46" spans="1:19" x14ac:dyDescent="0.25">
      <c r="A46" t="s">
        <v>65</v>
      </c>
      <c r="B46" s="4">
        <v>45</v>
      </c>
      <c r="D46" s="13">
        <v>1</v>
      </c>
      <c r="E46" t="s">
        <v>98</v>
      </c>
      <c r="F46" t="s">
        <v>99</v>
      </c>
      <c r="G46" s="17">
        <v>2</v>
      </c>
      <c r="H46" s="17">
        <v>2</v>
      </c>
      <c r="P46" s="29"/>
      <c r="Q46" s="29">
        <v>14</v>
      </c>
      <c r="R46" s="29"/>
      <c r="S46" s="29"/>
    </row>
    <row r="47" spans="1:19" x14ac:dyDescent="0.25">
      <c r="A47" t="s">
        <v>17</v>
      </c>
      <c r="B47" s="4">
        <v>46</v>
      </c>
      <c r="D47" t="s">
        <v>99</v>
      </c>
      <c r="E47" t="s">
        <v>100</v>
      </c>
      <c r="F47" s="17">
        <v>2</v>
      </c>
      <c r="G47" s="17">
        <v>2</v>
      </c>
      <c r="H47" s="17">
        <v>2</v>
      </c>
      <c r="P47" s="29">
        <f t="shared" si="0"/>
        <v>8</v>
      </c>
      <c r="Q47" s="29"/>
      <c r="R47" s="29"/>
      <c r="S47" s="29"/>
    </row>
    <row r="49" spans="1:19" x14ac:dyDescent="0.25">
      <c r="C49">
        <f>COUNTA(C2:C47)</f>
        <v>0</v>
      </c>
      <c r="D49">
        <f>COUNTA(D2:D47)</f>
        <v>46</v>
      </c>
      <c r="E49">
        <f t="shared" ref="E49:H49" si="5">COUNTA(E2:E47)</f>
        <v>40</v>
      </c>
      <c r="F49">
        <f t="shared" si="5"/>
        <v>38</v>
      </c>
      <c r="G49">
        <f t="shared" si="5"/>
        <v>38</v>
      </c>
      <c r="H49">
        <f t="shared" si="5"/>
        <v>38</v>
      </c>
      <c r="P49">
        <f>SUM(P2:P47)/(COUNTA(P2:P47))</f>
        <v>5.5882352941176467</v>
      </c>
      <c r="Q49">
        <f t="shared" ref="Q49:S49" si="6">SUM(Q2:Q47)/(COUNTA(Q2:Q47))</f>
        <v>6.0714285714285712</v>
      </c>
      <c r="R49">
        <f t="shared" si="6"/>
        <v>6.916666666666667</v>
      </c>
      <c r="S49">
        <f t="shared" si="6"/>
        <v>4.333333333333333</v>
      </c>
    </row>
    <row r="52" spans="1:19" ht="18.75" x14ac:dyDescent="0.3">
      <c r="B52" s="3" t="s">
        <v>14</v>
      </c>
      <c r="C52" s="3" t="s">
        <v>42</v>
      </c>
      <c r="D52" s="3" t="s">
        <v>25</v>
      </c>
      <c r="E52" s="3" t="s">
        <v>26</v>
      </c>
      <c r="F52" s="3" t="s">
        <v>27</v>
      </c>
      <c r="G52" s="3" t="s">
        <v>28</v>
      </c>
      <c r="H52" s="3" t="s">
        <v>29</v>
      </c>
    </row>
    <row r="53" spans="1:19" x14ac:dyDescent="0.25">
      <c r="A53" t="s">
        <v>17</v>
      </c>
      <c r="B53" s="4">
        <v>2</v>
      </c>
      <c r="D53" t="s">
        <v>67</v>
      </c>
      <c r="E53" t="s">
        <v>68</v>
      </c>
      <c r="F53" t="s">
        <v>69</v>
      </c>
      <c r="G53" s="17">
        <v>2</v>
      </c>
      <c r="H53" s="17">
        <v>2</v>
      </c>
    </row>
    <row r="54" spans="1:19" x14ac:dyDescent="0.25">
      <c r="A54" t="s">
        <v>17</v>
      </c>
      <c r="B54" s="4">
        <v>3</v>
      </c>
      <c r="D54" t="s">
        <v>67</v>
      </c>
      <c r="E54" t="s">
        <v>68</v>
      </c>
      <c r="F54" t="s">
        <v>69</v>
      </c>
      <c r="G54" s="17">
        <v>2</v>
      </c>
      <c r="H54" s="17">
        <v>2</v>
      </c>
    </row>
    <row r="55" spans="1:19" x14ac:dyDescent="0.25">
      <c r="A55" t="s">
        <v>18</v>
      </c>
      <c r="B55" s="4">
        <v>4</v>
      </c>
      <c r="D55" t="s">
        <v>67</v>
      </c>
      <c r="E55" t="s">
        <v>70</v>
      </c>
      <c r="F55" s="13">
        <v>1</v>
      </c>
      <c r="G55" s="13">
        <v>1</v>
      </c>
      <c r="H55" t="s">
        <v>68</v>
      </c>
    </row>
    <row r="56" spans="1:19" x14ac:dyDescent="0.25">
      <c r="A56" t="s">
        <v>18</v>
      </c>
      <c r="B56" s="4">
        <v>5</v>
      </c>
      <c r="D56" t="s">
        <v>67</v>
      </c>
      <c r="E56" t="s">
        <v>70</v>
      </c>
      <c r="F56" t="s">
        <v>68</v>
      </c>
      <c r="G56" t="s">
        <v>71</v>
      </c>
      <c r="H56" s="17">
        <v>2</v>
      </c>
      <c r="K56" s="13" t="s">
        <v>182</v>
      </c>
      <c r="L56" s="17" t="s">
        <v>183</v>
      </c>
    </row>
    <row r="57" spans="1:19" ht="18.75" x14ac:dyDescent="0.3">
      <c r="A57" t="s">
        <v>23</v>
      </c>
      <c r="B57" s="4">
        <v>6</v>
      </c>
      <c r="D57" t="s">
        <v>72</v>
      </c>
      <c r="E57" s="17">
        <v>2</v>
      </c>
      <c r="F57" s="17">
        <v>2</v>
      </c>
      <c r="G57" s="17">
        <v>2</v>
      </c>
      <c r="H57" s="17">
        <v>2</v>
      </c>
      <c r="J57" s="3" t="s">
        <v>42</v>
      </c>
      <c r="K57">
        <v>0</v>
      </c>
      <c r="L57">
        <f>SUM(K57/46)*100</f>
        <v>0</v>
      </c>
    </row>
    <row r="58" spans="1:19" ht="18.75" x14ac:dyDescent="0.3">
      <c r="A58" t="s">
        <v>19</v>
      </c>
      <c r="B58" s="7">
        <v>7</v>
      </c>
      <c r="D58" t="s">
        <v>68</v>
      </c>
      <c r="J58" s="3" t="s">
        <v>25</v>
      </c>
      <c r="K58">
        <v>35</v>
      </c>
      <c r="L58">
        <f t="shared" ref="L58:L62" si="7">SUM(K58/46)*100</f>
        <v>76.08695652173914</v>
      </c>
    </row>
    <row r="59" spans="1:19" ht="18.75" x14ac:dyDescent="0.3">
      <c r="A59" t="s">
        <v>20</v>
      </c>
      <c r="B59" s="4">
        <v>10</v>
      </c>
      <c r="D59" t="s">
        <v>75</v>
      </c>
      <c r="E59" t="s">
        <v>71</v>
      </c>
      <c r="F59" t="s">
        <v>76</v>
      </c>
      <c r="G59" t="s">
        <v>77</v>
      </c>
      <c r="H59" s="17">
        <v>2</v>
      </c>
      <c r="J59" s="3" t="s">
        <v>26</v>
      </c>
      <c r="K59">
        <v>27</v>
      </c>
      <c r="L59">
        <f t="shared" si="7"/>
        <v>58.695652173913047</v>
      </c>
    </row>
    <row r="60" spans="1:19" ht="18.75" x14ac:dyDescent="0.3">
      <c r="A60" t="s">
        <v>18</v>
      </c>
      <c r="B60" s="4">
        <v>11</v>
      </c>
      <c r="D60" t="s">
        <v>75</v>
      </c>
      <c r="E60" t="s">
        <v>78</v>
      </c>
      <c r="F60" t="s">
        <v>77</v>
      </c>
      <c r="G60" t="s">
        <v>79</v>
      </c>
      <c r="H60" s="17">
        <v>2</v>
      </c>
      <c r="J60" s="3" t="s">
        <v>27</v>
      </c>
      <c r="K60">
        <v>23</v>
      </c>
      <c r="L60">
        <f t="shared" si="7"/>
        <v>50</v>
      </c>
    </row>
    <row r="61" spans="1:19" ht="18.75" x14ac:dyDescent="0.3">
      <c r="A61" t="s">
        <v>16</v>
      </c>
      <c r="B61" s="4">
        <v>12</v>
      </c>
      <c r="D61" t="s">
        <v>71</v>
      </c>
      <c r="E61" t="s">
        <v>76</v>
      </c>
      <c r="F61" s="13">
        <v>1</v>
      </c>
      <c r="G61" t="s">
        <v>77</v>
      </c>
      <c r="H61" s="17">
        <v>2</v>
      </c>
      <c r="J61" s="3" t="s">
        <v>28</v>
      </c>
      <c r="K61">
        <v>15</v>
      </c>
      <c r="L61">
        <f t="shared" si="7"/>
        <v>32.608695652173914</v>
      </c>
    </row>
    <row r="62" spans="1:19" ht="18.75" x14ac:dyDescent="0.3">
      <c r="A62" t="s">
        <v>24</v>
      </c>
      <c r="B62" s="4">
        <v>14</v>
      </c>
      <c r="D62" t="s">
        <v>71</v>
      </c>
      <c r="E62" s="13">
        <v>1</v>
      </c>
      <c r="F62" t="s">
        <v>80</v>
      </c>
      <c r="G62" s="17">
        <v>2</v>
      </c>
      <c r="H62" s="17">
        <v>2</v>
      </c>
      <c r="J62" s="3" t="s">
        <v>29</v>
      </c>
      <c r="K62">
        <v>6</v>
      </c>
      <c r="L62">
        <f t="shared" si="7"/>
        <v>13.043478260869565</v>
      </c>
    </row>
    <row r="63" spans="1:19" x14ac:dyDescent="0.25">
      <c r="A63" t="s">
        <v>17</v>
      </c>
      <c r="B63" s="4">
        <v>15</v>
      </c>
      <c r="D63" t="s">
        <v>71</v>
      </c>
      <c r="E63" t="s">
        <v>69</v>
      </c>
      <c r="F63" s="13">
        <v>1</v>
      </c>
      <c r="G63" s="13">
        <v>1</v>
      </c>
      <c r="H63" t="s">
        <v>79</v>
      </c>
    </row>
    <row r="64" spans="1:19" x14ac:dyDescent="0.25">
      <c r="A64" t="s">
        <v>62</v>
      </c>
      <c r="B64" s="4">
        <v>16</v>
      </c>
      <c r="D64" t="s">
        <v>78</v>
      </c>
      <c r="E64" t="s">
        <v>77</v>
      </c>
      <c r="F64" s="17">
        <v>2</v>
      </c>
      <c r="G64" s="17">
        <v>2</v>
      </c>
      <c r="H64" s="17">
        <v>2</v>
      </c>
    </row>
    <row r="65" spans="1:8" x14ac:dyDescent="0.25">
      <c r="A65" t="s">
        <v>22</v>
      </c>
      <c r="B65" s="4">
        <v>17</v>
      </c>
      <c r="D65" t="s">
        <v>78</v>
      </c>
      <c r="E65" t="s">
        <v>77</v>
      </c>
      <c r="F65" s="17">
        <v>2</v>
      </c>
      <c r="G65" s="17">
        <v>2</v>
      </c>
      <c r="H65" s="17">
        <v>2</v>
      </c>
    </row>
    <row r="66" spans="1:8" x14ac:dyDescent="0.25">
      <c r="A66" t="s">
        <v>22</v>
      </c>
      <c r="B66" s="4">
        <v>18</v>
      </c>
      <c r="D66" t="s">
        <v>78</v>
      </c>
      <c r="E66" s="13">
        <v>1</v>
      </c>
      <c r="F66" t="s">
        <v>77</v>
      </c>
      <c r="G66" s="17">
        <v>2</v>
      </c>
      <c r="H66" s="17">
        <v>2</v>
      </c>
    </row>
    <row r="67" spans="1:8" x14ac:dyDescent="0.25">
      <c r="A67" t="s">
        <v>18</v>
      </c>
      <c r="B67" s="4">
        <v>19</v>
      </c>
      <c r="D67" t="s">
        <v>78</v>
      </c>
      <c r="E67" t="s">
        <v>77</v>
      </c>
      <c r="F67" s="17">
        <v>2</v>
      </c>
      <c r="G67" s="17">
        <v>2</v>
      </c>
      <c r="H67" s="17">
        <v>2</v>
      </c>
    </row>
    <row r="68" spans="1:8" x14ac:dyDescent="0.25">
      <c r="A68" t="s">
        <v>19</v>
      </c>
      <c r="B68" s="4">
        <v>20</v>
      </c>
      <c r="D68" t="s">
        <v>76</v>
      </c>
      <c r="E68" s="13">
        <v>1</v>
      </c>
      <c r="F68" t="s">
        <v>81</v>
      </c>
      <c r="G68" t="s">
        <v>82</v>
      </c>
      <c r="H68" t="s">
        <v>79</v>
      </c>
    </row>
    <row r="69" spans="1:8" x14ac:dyDescent="0.25">
      <c r="A69" t="s">
        <v>16</v>
      </c>
      <c r="B69" s="4">
        <v>21</v>
      </c>
      <c r="D69" t="s">
        <v>77</v>
      </c>
      <c r="E69" t="s">
        <v>79</v>
      </c>
      <c r="F69" t="s">
        <v>83</v>
      </c>
      <c r="G69" t="s">
        <v>84</v>
      </c>
      <c r="H69" s="17">
        <v>2</v>
      </c>
    </row>
    <row r="70" spans="1:8" x14ac:dyDescent="0.25">
      <c r="A70" t="s">
        <v>16</v>
      </c>
      <c r="B70" s="4">
        <v>22</v>
      </c>
      <c r="D70" t="s">
        <v>77</v>
      </c>
      <c r="E70" s="13">
        <v>1</v>
      </c>
      <c r="F70" t="s">
        <v>85</v>
      </c>
      <c r="G70" s="17">
        <v>2</v>
      </c>
      <c r="H70" s="17">
        <v>2</v>
      </c>
    </row>
    <row r="71" spans="1:8" x14ac:dyDescent="0.25">
      <c r="A71" t="s">
        <v>16</v>
      </c>
      <c r="B71" s="4">
        <v>23</v>
      </c>
      <c r="D71" t="s">
        <v>77</v>
      </c>
      <c r="E71" s="13">
        <v>1</v>
      </c>
      <c r="F71" t="s">
        <v>79</v>
      </c>
      <c r="G71" s="17">
        <v>2</v>
      </c>
      <c r="H71" s="17">
        <v>2</v>
      </c>
    </row>
    <row r="72" spans="1:8" x14ac:dyDescent="0.25">
      <c r="A72" t="s">
        <v>18</v>
      </c>
      <c r="B72" s="4">
        <v>25</v>
      </c>
      <c r="D72" t="s">
        <v>81</v>
      </c>
      <c r="E72" t="s">
        <v>79</v>
      </c>
      <c r="F72" t="s">
        <v>86</v>
      </c>
      <c r="G72" t="s">
        <v>87</v>
      </c>
      <c r="H72" s="17">
        <v>2</v>
      </c>
    </row>
    <row r="73" spans="1:8" x14ac:dyDescent="0.25">
      <c r="A73" t="s">
        <v>63</v>
      </c>
      <c r="B73" s="4">
        <v>27</v>
      </c>
      <c r="D73" t="s">
        <v>79</v>
      </c>
      <c r="E73" s="17">
        <v>2</v>
      </c>
      <c r="F73" s="17">
        <v>2</v>
      </c>
      <c r="G73" s="17">
        <v>2</v>
      </c>
      <c r="H73" s="17">
        <v>2</v>
      </c>
    </row>
    <row r="74" spans="1:8" x14ac:dyDescent="0.25">
      <c r="A74" t="s">
        <v>18</v>
      </c>
      <c r="B74" s="4">
        <v>28</v>
      </c>
      <c r="D74" t="s">
        <v>79</v>
      </c>
      <c r="E74" s="13">
        <v>1</v>
      </c>
      <c r="F74" t="s">
        <v>88</v>
      </c>
      <c r="G74" s="17">
        <v>2</v>
      </c>
      <c r="H74" s="17">
        <v>2</v>
      </c>
    </row>
    <row r="75" spans="1:8" x14ac:dyDescent="0.25">
      <c r="A75" t="s">
        <v>18</v>
      </c>
      <c r="B75" s="4">
        <v>29</v>
      </c>
      <c r="D75" t="s">
        <v>79</v>
      </c>
      <c r="E75" s="13">
        <v>1</v>
      </c>
      <c r="F75" t="s">
        <v>88</v>
      </c>
      <c r="G75" s="17">
        <v>2</v>
      </c>
      <c r="H75" s="17">
        <v>2</v>
      </c>
    </row>
    <row r="76" spans="1:8" x14ac:dyDescent="0.25">
      <c r="A76" t="s">
        <v>20</v>
      </c>
      <c r="B76" s="4">
        <v>31</v>
      </c>
      <c r="D76" t="s">
        <v>79</v>
      </c>
      <c r="E76" t="s">
        <v>89</v>
      </c>
      <c r="F76" s="13">
        <v>1</v>
      </c>
      <c r="G76" t="s">
        <v>88</v>
      </c>
      <c r="H76" s="17">
        <v>2</v>
      </c>
    </row>
    <row r="77" spans="1:8" x14ac:dyDescent="0.25">
      <c r="A77" t="s">
        <v>15</v>
      </c>
      <c r="B77" s="4">
        <v>32</v>
      </c>
      <c r="D77" t="s">
        <v>79</v>
      </c>
      <c r="E77" s="13">
        <v>1</v>
      </c>
      <c r="F77" s="13">
        <v>1</v>
      </c>
      <c r="G77" s="13">
        <v>1</v>
      </c>
      <c r="H77" t="s">
        <v>90</v>
      </c>
    </row>
    <row r="78" spans="1:8" x14ac:dyDescent="0.25">
      <c r="A78" t="s">
        <v>19</v>
      </c>
      <c r="B78" s="4">
        <v>33</v>
      </c>
      <c r="D78" t="s">
        <v>89</v>
      </c>
      <c r="E78" s="13">
        <v>1</v>
      </c>
      <c r="F78" t="s">
        <v>88</v>
      </c>
      <c r="G78" t="s">
        <v>90</v>
      </c>
      <c r="H78" t="s">
        <v>91</v>
      </c>
    </row>
    <row r="79" spans="1:8" x14ac:dyDescent="0.25">
      <c r="A79" t="s">
        <v>19</v>
      </c>
      <c r="B79" s="4">
        <v>34</v>
      </c>
      <c r="D79" t="s">
        <v>85</v>
      </c>
      <c r="E79" s="13">
        <v>1</v>
      </c>
      <c r="F79" t="s">
        <v>88</v>
      </c>
      <c r="G79" t="s">
        <v>87</v>
      </c>
      <c r="H79" t="s">
        <v>91</v>
      </c>
    </row>
    <row r="80" spans="1:8" x14ac:dyDescent="0.25">
      <c r="A80" t="s">
        <v>18</v>
      </c>
      <c r="B80" s="6">
        <v>35</v>
      </c>
      <c r="D80" t="s">
        <v>85</v>
      </c>
      <c r="E80" s="17"/>
    </row>
    <row r="81" spans="1:8" x14ac:dyDescent="0.25">
      <c r="A81" t="s">
        <v>16</v>
      </c>
      <c r="B81" s="6">
        <v>36</v>
      </c>
      <c r="D81" t="s">
        <v>85</v>
      </c>
    </row>
    <row r="82" spans="1:8" x14ac:dyDescent="0.25">
      <c r="A82" t="s">
        <v>19</v>
      </c>
      <c r="B82" s="7">
        <v>38</v>
      </c>
      <c r="D82" t="s">
        <v>87</v>
      </c>
    </row>
    <row r="83" spans="1:8" x14ac:dyDescent="0.25">
      <c r="A83" t="s">
        <v>19</v>
      </c>
      <c r="B83" s="4">
        <v>39</v>
      </c>
      <c r="D83" t="s">
        <v>93</v>
      </c>
      <c r="E83" t="s">
        <v>91</v>
      </c>
      <c r="F83" t="s">
        <v>94</v>
      </c>
      <c r="G83" t="s">
        <v>95</v>
      </c>
      <c r="H83" s="17">
        <v>2</v>
      </c>
    </row>
    <row r="84" spans="1:8" x14ac:dyDescent="0.25">
      <c r="A84" t="s">
        <v>19</v>
      </c>
      <c r="B84" s="4">
        <v>42</v>
      </c>
      <c r="D84" t="s">
        <v>96</v>
      </c>
      <c r="E84" t="s">
        <v>97</v>
      </c>
      <c r="F84" t="s">
        <v>87</v>
      </c>
      <c r="G84" t="s">
        <v>91</v>
      </c>
      <c r="H84" s="17">
        <v>2</v>
      </c>
    </row>
    <row r="85" spans="1:8" x14ac:dyDescent="0.25">
      <c r="A85" t="s">
        <v>64</v>
      </c>
      <c r="B85" s="7">
        <v>43</v>
      </c>
      <c r="D85" t="s">
        <v>87</v>
      </c>
    </row>
    <row r="86" spans="1:8" x14ac:dyDescent="0.25">
      <c r="A86" t="s">
        <v>18</v>
      </c>
      <c r="B86" s="6">
        <v>44</v>
      </c>
      <c r="D86" t="s">
        <v>92</v>
      </c>
    </row>
    <row r="87" spans="1:8" x14ac:dyDescent="0.25">
      <c r="A87" t="s">
        <v>17</v>
      </c>
      <c r="B87" s="4">
        <v>46</v>
      </c>
      <c r="D87" t="s">
        <v>99</v>
      </c>
      <c r="E87" t="s">
        <v>100</v>
      </c>
      <c r="F87" s="17">
        <v>2</v>
      </c>
      <c r="G87" s="17">
        <v>2</v>
      </c>
      <c r="H87" s="17">
        <v>2</v>
      </c>
    </row>
    <row r="90" spans="1:8" x14ac:dyDescent="0.25">
      <c r="C90">
        <f>COUNTA(C53:C87)</f>
        <v>0</v>
      </c>
      <c r="D90">
        <f t="shared" ref="D90:H90" si="8">COUNTA(D53:D87)</f>
        <v>35</v>
      </c>
      <c r="E90">
        <f t="shared" si="8"/>
        <v>29</v>
      </c>
      <c r="F90">
        <f t="shared" si="8"/>
        <v>29</v>
      </c>
      <c r="G90">
        <f t="shared" si="8"/>
        <v>29</v>
      </c>
      <c r="H90">
        <f t="shared" si="8"/>
        <v>29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5"/>
  <sheetViews>
    <sheetView topLeftCell="A17" zoomScale="80" zoomScaleNormal="80" zoomScalePageLayoutView="80" workbookViewId="0">
      <selection activeCell="P43" sqref="P43"/>
    </sheetView>
  </sheetViews>
  <sheetFormatPr defaultColWidth="8.85546875" defaultRowHeight="15" x14ac:dyDescent="0.25"/>
  <cols>
    <col min="1" max="1" width="14.42578125" bestFit="1" customWidth="1"/>
    <col min="15" max="15" width="18.28515625" bestFit="1" customWidth="1"/>
  </cols>
  <sheetData>
    <row r="1" spans="1:19" ht="18.75" x14ac:dyDescent="0.3">
      <c r="B1" s="3" t="s">
        <v>14</v>
      </c>
      <c r="C1" s="3" t="s">
        <v>42</v>
      </c>
      <c r="D1" s="3" t="s">
        <v>25</v>
      </c>
      <c r="E1" s="3" t="s">
        <v>26</v>
      </c>
      <c r="F1" s="3" t="s">
        <v>27</v>
      </c>
      <c r="G1" s="3" t="s">
        <v>28</v>
      </c>
      <c r="H1" s="3" t="s">
        <v>29</v>
      </c>
      <c r="O1" s="24" t="s">
        <v>255</v>
      </c>
      <c r="P1" s="25" t="s">
        <v>251</v>
      </c>
      <c r="Q1" s="25" t="s">
        <v>252</v>
      </c>
      <c r="R1" s="25" t="s">
        <v>253</v>
      </c>
      <c r="S1" s="25" t="s">
        <v>254</v>
      </c>
    </row>
    <row r="2" spans="1:19" x14ac:dyDescent="0.25">
      <c r="A2" t="s">
        <v>19</v>
      </c>
      <c r="B2" s="4">
        <v>1</v>
      </c>
      <c r="D2" s="13">
        <v>1</v>
      </c>
      <c r="E2" t="s">
        <v>103</v>
      </c>
      <c r="F2" t="s">
        <v>104</v>
      </c>
      <c r="G2" t="s">
        <v>105</v>
      </c>
      <c r="H2" t="s">
        <v>106</v>
      </c>
      <c r="P2" s="29"/>
      <c r="Q2" s="29">
        <f t="shared" ref="Q2:S16" si="0">SUM(F2-E2)</f>
        <v>6</v>
      </c>
      <c r="R2" s="29">
        <f t="shared" si="0"/>
        <v>4</v>
      </c>
      <c r="S2" s="29">
        <f t="shared" si="0"/>
        <v>18</v>
      </c>
    </row>
    <row r="3" spans="1:19" x14ac:dyDescent="0.25">
      <c r="A3" t="s">
        <v>18</v>
      </c>
      <c r="B3" s="7">
        <v>2</v>
      </c>
      <c r="D3" t="s">
        <v>103</v>
      </c>
      <c r="P3" s="29"/>
      <c r="Q3" s="29"/>
      <c r="R3" s="29"/>
      <c r="S3" s="29"/>
    </row>
    <row r="4" spans="1:19" x14ac:dyDescent="0.25">
      <c r="A4" t="s">
        <v>17</v>
      </c>
      <c r="B4" s="4">
        <v>3</v>
      </c>
      <c r="D4" s="13">
        <v>1</v>
      </c>
      <c r="E4" t="s">
        <v>107</v>
      </c>
      <c r="F4" s="13">
        <v>1</v>
      </c>
      <c r="G4" t="s">
        <v>108</v>
      </c>
      <c r="H4" s="17">
        <v>2</v>
      </c>
      <c r="P4" s="29"/>
      <c r="Q4" s="29"/>
      <c r="R4" s="29"/>
      <c r="S4" s="29"/>
    </row>
    <row r="5" spans="1:19" x14ac:dyDescent="0.25">
      <c r="A5" t="s">
        <v>17</v>
      </c>
      <c r="B5" s="4">
        <v>4</v>
      </c>
      <c r="D5" s="13">
        <v>1</v>
      </c>
      <c r="E5" t="s">
        <v>107</v>
      </c>
      <c r="F5" t="s">
        <v>105</v>
      </c>
      <c r="G5" s="17">
        <v>2</v>
      </c>
      <c r="H5" s="17">
        <v>2</v>
      </c>
      <c r="P5" s="29"/>
      <c r="Q5" s="29">
        <f t="shared" si="0"/>
        <v>9</v>
      </c>
      <c r="R5" s="29"/>
      <c r="S5" s="29"/>
    </row>
    <row r="6" spans="1:19" x14ac:dyDescent="0.25">
      <c r="A6" t="s">
        <v>17</v>
      </c>
      <c r="B6" s="4">
        <v>5</v>
      </c>
      <c r="D6" s="13">
        <v>1</v>
      </c>
      <c r="E6" t="s">
        <v>107</v>
      </c>
      <c r="F6" s="13">
        <v>1</v>
      </c>
      <c r="G6" t="s">
        <v>105</v>
      </c>
      <c r="H6" t="s">
        <v>108</v>
      </c>
      <c r="M6" s="13" t="s">
        <v>182</v>
      </c>
      <c r="N6" s="17" t="s">
        <v>183</v>
      </c>
      <c r="P6" s="29"/>
      <c r="Q6" s="29"/>
      <c r="R6" s="29"/>
      <c r="S6" s="29">
        <f t="shared" si="0"/>
        <v>22</v>
      </c>
    </row>
    <row r="7" spans="1:19" ht="18.75" x14ac:dyDescent="0.3">
      <c r="A7" t="s">
        <v>17</v>
      </c>
      <c r="B7" s="7">
        <v>6</v>
      </c>
      <c r="D7" t="s">
        <v>107</v>
      </c>
      <c r="L7" s="3" t="s">
        <v>42</v>
      </c>
      <c r="M7">
        <v>0</v>
      </c>
      <c r="N7">
        <v>0</v>
      </c>
      <c r="P7" s="29"/>
      <c r="Q7" s="29"/>
      <c r="R7" s="29"/>
      <c r="S7" s="29"/>
    </row>
    <row r="8" spans="1:19" ht="18.75" x14ac:dyDescent="0.3">
      <c r="A8" t="s">
        <v>20</v>
      </c>
      <c r="B8" s="4">
        <v>7</v>
      </c>
      <c r="D8" t="s">
        <v>104</v>
      </c>
      <c r="E8" s="13">
        <v>1</v>
      </c>
      <c r="F8" t="s">
        <v>109</v>
      </c>
      <c r="G8" s="17">
        <v>2</v>
      </c>
      <c r="H8" s="17">
        <v>2</v>
      </c>
      <c r="J8" s="17"/>
      <c r="L8" s="3" t="s">
        <v>25</v>
      </c>
      <c r="M8">
        <v>40</v>
      </c>
      <c r="N8">
        <v>40</v>
      </c>
      <c r="P8" s="29"/>
      <c r="Q8" s="29"/>
      <c r="R8" s="29"/>
      <c r="S8" s="29"/>
    </row>
    <row r="9" spans="1:19" ht="18.75" x14ac:dyDescent="0.3">
      <c r="A9" t="s">
        <v>61</v>
      </c>
      <c r="B9" s="6">
        <v>8</v>
      </c>
      <c r="D9" s="13">
        <v>1</v>
      </c>
      <c r="E9" t="s">
        <v>104</v>
      </c>
      <c r="L9" s="3" t="s">
        <v>26</v>
      </c>
      <c r="M9">
        <v>33</v>
      </c>
      <c r="N9">
        <v>34</v>
      </c>
      <c r="P9" s="29"/>
      <c r="Q9" s="29"/>
      <c r="R9" s="29"/>
      <c r="S9" s="29"/>
    </row>
    <row r="10" spans="1:19" ht="18.75" x14ac:dyDescent="0.3">
      <c r="A10" t="s">
        <v>18</v>
      </c>
      <c r="B10" s="4">
        <v>9</v>
      </c>
      <c r="D10" s="13">
        <v>1</v>
      </c>
      <c r="E10" t="s">
        <v>105</v>
      </c>
      <c r="F10" s="17">
        <v>2</v>
      </c>
      <c r="G10" s="17">
        <v>2</v>
      </c>
      <c r="H10" s="17">
        <v>2</v>
      </c>
      <c r="L10" s="3" t="s">
        <v>27</v>
      </c>
      <c r="M10">
        <v>24</v>
      </c>
      <c r="N10">
        <v>29</v>
      </c>
      <c r="P10" s="29"/>
      <c r="Q10" s="29"/>
      <c r="R10" s="29"/>
      <c r="S10" s="29"/>
    </row>
    <row r="11" spans="1:19" ht="18.75" x14ac:dyDescent="0.3">
      <c r="A11" t="s">
        <v>110</v>
      </c>
      <c r="B11" s="7">
        <v>10</v>
      </c>
      <c r="D11" t="s">
        <v>105</v>
      </c>
      <c r="L11" s="3" t="s">
        <v>28</v>
      </c>
      <c r="M11">
        <v>16</v>
      </c>
      <c r="N11">
        <v>28</v>
      </c>
      <c r="P11" s="29"/>
      <c r="Q11" s="29"/>
      <c r="R11" s="29"/>
      <c r="S11" s="29"/>
    </row>
    <row r="12" spans="1:19" ht="18.75" x14ac:dyDescent="0.3">
      <c r="A12" t="s">
        <v>24</v>
      </c>
      <c r="B12" s="4">
        <v>11</v>
      </c>
      <c r="D12" t="s">
        <v>105</v>
      </c>
      <c r="E12" s="17">
        <v>2</v>
      </c>
      <c r="F12" s="17">
        <v>2</v>
      </c>
      <c r="G12" s="17">
        <v>2</v>
      </c>
      <c r="H12" s="17">
        <v>2</v>
      </c>
      <c r="L12" s="3" t="s">
        <v>29</v>
      </c>
      <c r="M12">
        <v>6</v>
      </c>
      <c r="N12">
        <v>28</v>
      </c>
      <c r="P12" s="29"/>
      <c r="Q12" s="29"/>
      <c r="R12" s="29"/>
      <c r="S12" s="29"/>
    </row>
    <row r="13" spans="1:19" x14ac:dyDescent="0.25">
      <c r="A13" t="s">
        <v>15</v>
      </c>
      <c r="B13" s="4">
        <v>12</v>
      </c>
      <c r="D13" s="13">
        <v>1</v>
      </c>
      <c r="E13" t="s">
        <v>105</v>
      </c>
      <c r="F13" s="17">
        <v>2</v>
      </c>
      <c r="G13" s="17">
        <v>2</v>
      </c>
      <c r="H13" s="17">
        <v>2</v>
      </c>
      <c r="P13" s="29"/>
      <c r="Q13" s="29"/>
      <c r="R13" s="29"/>
      <c r="S13" s="29"/>
    </row>
    <row r="14" spans="1:19" x14ac:dyDescent="0.25">
      <c r="A14" t="s">
        <v>20</v>
      </c>
      <c r="B14" s="7">
        <v>13</v>
      </c>
      <c r="D14" t="s">
        <v>109</v>
      </c>
      <c r="P14" s="29"/>
      <c r="Q14" s="29"/>
      <c r="R14" s="29"/>
      <c r="S14" s="29"/>
    </row>
    <row r="15" spans="1:19" x14ac:dyDescent="0.25">
      <c r="A15" t="s">
        <v>20</v>
      </c>
      <c r="B15" s="4">
        <v>14</v>
      </c>
      <c r="D15" s="13">
        <v>1</v>
      </c>
      <c r="E15" t="s">
        <v>109</v>
      </c>
      <c r="F15" s="17">
        <v>2</v>
      </c>
      <c r="G15" s="17">
        <v>2</v>
      </c>
      <c r="H15" s="17">
        <v>2</v>
      </c>
      <c r="P15" s="29"/>
      <c r="Q15" s="29"/>
      <c r="R15" s="29"/>
      <c r="S15" s="29"/>
    </row>
    <row r="16" spans="1:19" x14ac:dyDescent="0.25">
      <c r="A16" t="s">
        <v>18</v>
      </c>
      <c r="B16" s="4">
        <v>15</v>
      </c>
      <c r="D16" t="s">
        <v>111</v>
      </c>
      <c r="E16" s="13">
        <v>1</v>
      </c>
      <c r="F16" t="s">
        <v>106</v>
      </c>
      <c r="G16" t="s">
        <v>112</v>
      </c>
      <c r="H16" t="s">
        <v>113</v>
      </c>
      <c r="P16" s="29"/>
      <c r="Q16" s="29"/>
      <c r="R16" s="29">
        <f t="shared" si="0"/>
        <v>6</v>
      </c>
      <c r="S16" s="29">
        <f t="shared" si="0"/>
        <v>7</v>
      </c>
    </row>
    <row r="17" spans="1:19" x14ac:dyDescent="0.25">
      <c r="A17" t="s">
        <v>18</v>
      </c>
      <c r="B17" s="4">
        <v>16</v>
      </c>
      <c r="D17" s="13">
        <v>1</v>
      </c>
      <c r="E17" t="s">
        <v>111</v>
      </c>
      <c r="F17" s="13">
        <v>1</v>
      </c>
      <c r="G17" t="s">
        <v>106</v>
      </c>
      <c r="H17" s="17">
        <v>2</v>
      </c>
      <c r="P17" s="29"/>
      <c r="Q17" s="29"/>
      <c r="R17" s="29"/>
      <c r="S17" s="29"/>
    </row>
    <row r="18" spans="1:19" x14ac:dyDescent="0.25">
      <c r="A18" t="s">
        <v>18</v>
      </c>
      <c r="B18" s="4">
        <v>17</v>
      </c>
      <c r="D18" s="13">
        <v>1</v>
      </c>
      <c r="E18" s="13">
        <v>1</v>
      </c>
      <c r="F18" t="s">
        <v>111</v>
      </c>
      <c r="G18" t="s">
        <v>106</v>
      </c>
      <c r="H18" s="17">
        <v>2</v>
      </c>
      <c r="P18" s="29"/>
      <c r="Q18" s="29"/>
      <c r="R18" s="29">
        <f t="shared" ref="R18:R40" si="1">SUM(G18-F18)</f>
        <v>11</v>
      </c>
      <c r="S18" s="29"/>
    </row>
    <row r="19" spans="1:19" x14ac:dyDescent="0.25">
      <c r="A19" t="s">
        <v>19</v>
      </c>
      <c r="B19" s="4">
        <v>18</v>
      </c>
      <c r="D19" s="13">
        <v>1</v>
      </c>
      <c r="E19" t="s">
        <v>106</v>
      </c>
      <c r="F19" t="s">
        <v>112</v>
      </c>
      <c r="G19" s="13">
        <v>1</v>
      </c>
      <c r="H19" t="s">
        <v>113</v>
      </c>
      <c r="P19" s="29"/>
      <c r="Q19" s="29">
        <f t="shared" ref="Q19:Q40" si="2">SUM(F19-E19)</f>
        <v>6</v>
      </c>
      <c r="R19" s="29"/>
      <c r="S19" s="29"/>
    </row>
    <row r="20" spans="1:19" x14ac:dyDescent="0.25">
      <c r="A20" t="s">
        <v>19</v>
      </c>
      <c r="B20" s="4">
        <v>19</v>
      </c>
      <c r="D20" s="13">
        <v>1</v>
      </c>
      <c r="E20" t="s">
        <v>106</v>
      </c>
      <c r="F20" t="s">
        <v>112</v>
      </c>
      <c r="G20" s="13">
        <v>1</v>
      </c>
      <c r="H20" t="s">
        <v>113</v>
      </c>
      <c r="P20" s="29"/>
      <c r="Q20" s="29">
        <f t="shared" si="2"/>
        <v>6</v>
      </c>
      <c r="R20" s="29"/>
      <c r="S20" s="29"/>
    </row>
    <row r="21" spans="1:19" x14ac:dyDescent="0.25">
      <c r="A21" t="s">
        <v>19</v>
      </c>
      <c r="B21" s="4">
        <v>20</v>
      </c>
      <c r="D21" t="s">
        <v>106</v>
      </c>
      <c r="E21" t="s">
        <v>112</v>
      </c>
      <c r="F21" t="s">
        <v>114</v>
      </c>
      <c r="G21" t="s">
        <v>115</v>
      </c>
      <c r="H21" s="17">
        <v>2</v>
      </c>
      <c r="P21" s="29">
        <f t="shared" ref="P21:P41" si="3">SUM(E21-D21)</f>
        <v>6</v>
      </c>
      <c r="Q21" s="29">
        <f t="shared" si="2"/>
        <v>13</v>
      </c>
      <c r="R21" s="29">
        <f t="shared" si="1"/>
        <v>4</v>
      </c>
      <c r="S21" s="29"/>
    </row>
    <row r="22" spans="1:19" x14ac:dyDescent="0.25">
      <c r="A22" t="s">
        <v>18</v>
      </c>
      <c r="B22" s="7">
        <v>21</v>
      </c>
      <c r="D22" t="s">
        <v>106</v>
      </c>
      <c r="P22" s="29"/>
      <c r="Q22" s="29"/>
      <c r="R22" s="29"/>
      <c r="S22" s="29"/>
    </row>
    <row r="23" spans="1:19" x14ac:dyDescent="0.25">
      <c r="A23" t="s">
        <v>18</v>
      </c>
      <c r="B23" s="4">
        <v>22</v>
      </c>
      <c r="D23" s="13">
        <v>1</v>
      </c>
      <c r="E23" t="s">
        <v>106</v>
      </c>
      <c r="F23" t="s">
        <v>112</v>
      </c>
      <c r="G23" t="s">
        <v>113</v>
      </c>
      <c r="H23" s="17">
        <v>2</v>
      </c>
      <c r="P23" s="29"/>
      <c r="Q23" s="29">
        <f t="shared" si="2"/>
        <v>6</v>
      </c>
      <c r="R23" s="29">
        <f t="shared" si="1"/>
        <v>7</v>
      </c>
      <c r="S23" s="29"/>
    </row>
    <row r="24" spans="1:19" x14ac:dyDescent="0.25">
      <c r="A24" t="s">
        <v>18</v>
      </c>
      <c r="B24" s="7">
        <v>23</v>
      </c>
      <c r="D24" s="13">
        <v>1</v>
      </c>
      <c r="E24" t="s">
        <v>106</v>
      </c>
      <c r="P24" s="29"/>
      <c r="Q24" s="29"/>
      <c r="R24" s="29"/>
      <c r="S24" s="29"/>
    </row>
    <row r="25" spans="1:19" x14ac:dyDescent="0.25">
      <c r="A25" t="s">
        <v>18</v>
      </c>
      <c r="B25" s="4">
        <v>24</v>
      </c>
      <c r="D25" s="13">
        <v>1</v>
      </c>
      <c r="E25" t="s">
        <v>106</v>
      </c>
      <c r="F25" t="s">
        <v>113</v>
      </c>
      <c r="G25" s="17">
        <v>2</v>
      </c>
      <c r="H25" s="17">
        <v>2</v>
      </c>
      <c r="P25" s="29"/>
      <c r="Q25" s="29">
        <f t="shared" si="2"/>
        <v>13</v>
      </c>
      <c r="R25" s="29"/>
      <c r="S25" s="29"/>
    </row>
    <row r="26" spans="1:19" x14ac:dyDescent="0.25">
      <c r="A26" t="s">
        <v>18</v>
      </c>
      <c r="B26" s="4">
        <v>25</v>
      </c>
      <c r="D26" t="s">
        <v>106</v>
      </c>
      <c r="E26" t="s">
        <v>112</v>
      </c>
      <c r="F26" t="s">
        <v>113</v>
      </c>
      <c r="G26" s="17">
        <v>2</v>
      </c>
      <c r="H26" s="17">
        <v>2</v>
      </c>
      <c r="P26" s="29">
        <f t="shared" si="3"/>
        <v>6</v>
      </c>
      <c r="Q26" s="29">
        <f t="shared" si="2"/>
        <v>7</v>
      </c>
      <c r="R26" s="29"/>
      <c r="S26" s="29"/>
    </row>
    <row r="27" spans="1:19" x14ac:dyDescent="0.25">
      <c r="A27" t="s">
        <v>116</v>
      </c>
      <c r="B27" s="4">
        <v>26</v>
      </c>
      <c r="D27" s="13">
        <v>1</v>
      </c>
      <c r="E27" s="13">
        <v>1</v>
      </c>
      <c r="F27" t="s">
        <v>106</v>
      </c>
      <c r="G27" s="17">
        <v>2</v>
      </c>
      <c r="H27" s="17">
        <v>2</v>
      </c>
      <c r="P27" s="29"/>
      <c r="Q27" s="29"/>
      <c r="R27" s="29"/>
      <c r="S27" s="29"/>
    </row>
    <row r="28" spans="1:19" x14ac:dyDescent="0.25">
      <c r="A28" t="s">
        <v>62</v>
      </c>
      <c r="B28" s="7">
        <v>27</v>
      </c>
      <c r="D28" t="s">
        <v>112</v>
      </c>
      <c r="P28" s="29"/>
      <c r="Q28" s="29"/>
      <c r="R28" s="29"/>
      <c r="S28" s="29"/>
    </row>
    <row r="29" spans="1:19" x14ac:dyDescent="0.25">
      <c r="A29" t="s">
        <v>19</v>
      </c>
      <c r="B29" s="4">
        <v>28</v>
      </c>
      <c r="D29" s="13">
        <v>1</v>
      </c>
      <c r="E29" t="s">
        <v>112</v>
      </c>
      <c r="F29" s="17">
        <v>2</v>
      </c>
      <c r="G29" s="17">
        <v>2</v>
      </c>
      <c r="H29" s="17">
        <v>2</v>
      </c>
      <c r="P29" s="29"/>
      <c r="Q29" s="29"/>
      <c r="R29" s="29"/>
      <c r="S29" s="29"/>
    </row>
    <row r="30" spans="1:19" x14ac:dyDescent="0.25">
      <c r="A30" t="s">
        <v>19</v>
      </c>
      <c r="B30" s="7">
        <v>29</v>
      </c>
      <c r="D30" t="s">
        <v>112</v>
      </c>
      <c r="E30" t="s">
        <v>113</v>
      </c>
      <c r="P30" s="29">
        <f t="shared" si="3"/>
        <v>7</v>
      </c>
      <c r="Q30" s="29"/>
      <c r="R30" s="29"/>
      <c r="S30" s="29"/>
    </row>
    <row r="31" spans="1:19" x14ac:dyDescent="0.25">
      <c r="A31" t="s">
        <v>18</v>
      </c>
      <c r="B31" s="7">
        <v>30</v>
      </c>
      <c r="D31" t="s">
        <v>112</v>
      </c>
      <c r="E31" t="s">
        <v>117</v>
      </c>
      <c r="P31" s="29">
        <f t="shared" si="3"/>
        <v>5</v>
      </c>
      <c r="Q31" s="29"/>
      <c r="R31" s="29"/>
      <c r="S31" s="29"/>
    </row>
    <row r="32" spans="1:19" x14ac:dyDescent="0.25">
      <c r="A32" t="s">
        <v>17</v>
      </c>
      <c r="B32" s="4">
        <v>31</v>
      </c>
      <c r="D32" t="s">
        <v>108</v>
      </c>
      <c r="E32" t="s">
        <v>118</v>
      </c>
      <c r="F32" s="13">
        <v>1</v>
      </c>
      <c r="G32" t="s">
        <v>119</v>
      </c>
      <c r="H32" t="s">
        <v>120</v>
      </c>
      <c r="P32" s="29">
        <f t="shared" si="3"/>
        <v>10</v>
      </c>
      <c r="Q32" s="29"/>
      <c r="R32" s="29"/>
      <c r="S32" s="29">
        <f t="shared" ref="S32" si="4">SUM(H32-G32)</f>
        <v>7</v>
      </c>
    </row>
    <row r="33" spans="1:19" x14ac:dyDescent="0.25">
      <c r="A33" t="s">
        <v>17</v>
      </c>
      <c r="B33" s="4">
        <v>32</v>
      </c>
      <c r="D33" s="5" t="s">
        <v>108</v>
      </c>
      <c r="E33" s="13">
        <v>1</v>
      </c>
      <c r="F33" s="13">
        <v>1</v>
      </c>
      <c r="G33" s="5" t="s">
        <v>118</v>
      </c>
      <c r="H33" s="17">
        <v>2</v>
      </c>
      <c r="P33" s="29"/>
      <c r="Q33" s="29"/>
      <c r="R33" s="29"/>
      <c r="S33" s="29"/>
    </row>
    <row r="34" spans="1:19" x14ac:dyDescent="0.25">
      <c r="A34" t="s">
        <v>18</v>
      </c>
      <c r="B34" s="4">
        <v>33</v>
      </c>
      <c r="D34" s="13">
        <v>1</v>
      </c>
      <c r="E34" t="s">
        <v>113</v>
      </c>
      <c r="F34" t="s">
        <v>114</v>
      </c>
      <c r="G34" t="s">
        <v>115</v>
      </c>
      <c r="H34" s="17">
        <v>2</v>
      </c>
      <c r="P34" s="29"/>
      <c r="Q34" s="29">
        <f t="shared" si="2"/>
        <v>6</v>
      </c>
      <c r="R34" s="29">
        <f t="shared" si="1"/>
        <v>4</v>
      </c>
      <c r="S34" s="29"/>
    </row>
    <row r="35" spans="1:19" x14ac:dyDescent="0.25">
      <c r="A35" t="s">
        <v>18</v>
      </c>
      <c r="B35" s="4">
        <v>34</v>
      </c>
      <c r="D35" s="13">
        <v>1</v>
      </c>
      <c r="E35" s="5" t="s">
        <v>113</v>
      </c>
      <c r="F35" s="5" t="s">
        <v>114</v>
      </c>
      <c r="G35" s="5" t="s">
        <v>115</v>
      </c>
      <c r="H35" s="17">
        <v>2</v>
      </c>
      <c r="P35" s="29"/>
      <c r="Q35" s="29">
        <f t="shared" si="2"/>
        <v>6</v>
      </c>
      <c r="R35" s="29">
        <f t="shared" si="1"/>
        <v>4</v>
      </c>
      <c r="S35" s="29"/>
    </row>
    <row r="36" spans="1:19" x14ac:dyDescent="0.25">
      <c r="A36" t="s">
        <v>18</v>
      </c>
      <c r="B36" s="4">
        <v>35</v>
      </c>
      <c r="D36" s="5" t="s">
        <v>113</v>
      </c>
      <c r="E36" s="13">
        <v>1</v>
      </c>
      <c r="F36" s="5" t="s">
        <v>114</v>
      </c>
      <c r="G36" s="17">
        <v>2</v>
      </c>
      <c r="H36" s="17">
        <v>2</v>
      </c>
      <c r="P36" s="29"/>
      <c r="Q36" s="29"/>
      <c r="R36" s="29"/>
      <c r="S36" s="29"/>
    </row>
    <row r="37" spans="1:19" x14ac:dyDescent="0.25">
      <c r="A37" t="s">
        <v>18</v>
      </c>
      <c r="B37" s="4">
        <v>36</v>
      </c>
      <c r="D37" s="13">
        <v>1</v>
      </c>
      <c r="E37" s="13">
        <v>1</v>
      </c>
      <c r="F37" s="5" t="s">
        <v>113</v>
      </c>
      <c r="G37" s="17">
        <v>2</v>
      </c>
      <c r="H37" s="17">
        <v>2</v>
      </c>
      <c r="P37" s="29"/>
      <c r="Q37" s="29"/>
      <c r="R37" s="29"/>
      <c r="S37" s="29"/>
    </row>
    <row r="38" spans="1:19" x14ac:dyDescent="0.25">
      <c r="A38" t="s">
        <v>17</v>
      </c>
      <c r="B38" s="6">
        <v>37</v>
      </c>
      <c r="D38" s="13">
        <v>1</v>
      </c>
      <c r="E38" t="s">
        <v>118</v>
      </c>
      <c r="P38" s="29"/>
      <c r="Q38" s="29"/>
      <c r="R38" s="29"/>
      <c r="S38" s="29"/>
    </row>
    <row r="39" spans="1:19" x14ac:dyDescent="0.25">
      <c r="A39" t="s">
        <v>19</v>
      </c>
      <c r="B39" s="7">
        <v>38</v>
      </c>
      <c r="D39" t="s">
        <v>121</v>
      </c>
      <c r="E39" t="s">
        <v>122</v>
      </c>
      <c r="F39" t="s">
        <v>123</v>
      </c>
      <c r="P39" s="29">
        <f t="shared" si="3"/>
        <v>7</v>
      </c>
      <c r="Q39" s="29">
        <f t="shared" si="2"/>
        <v>14</v>
      </c>
      <c r="R39" s="29"/>
      <c r="S39" s="29"/>
    </row>
    <row r="40" spans="1:19" x14ac:dyDescent="0.25">
      <c r="A40" t="s">
        <v>18</v>
      </c>
      <c r="B40" s="4">
        <v>39</v>
      </c>
      <c r="D40" s="13">
        <v>1</v>
      </c>
      <c r="E40" s="5" t="s">
        <v>114</v>
      </c>
      <c r="F40" s="5" t="s">
        <v>119</v>
      </c>
      <c r="G40" s="5" t="s">
        <v>124</v>
      </c>
      <c r="H40" s="17">
        <v>2</v>
      </c>
      <c r="P40" s="29"/>
      <c r="Q40" s="29">
        <f t="shared" si="2"/>
        <v>6</v>
      </c>
      <c r="R40" s="29">
        <f t="shared" si="1"/>
        <v>10</v>
      </c>
      <c r="S40" s="29"/>
    </row>
    <row r="41" spans="1:19" x14ac:dyDescent="0.25">
      <c r="A41" t="s">
        <v>18</v>
      </c>
      <c r="B41" s="4">
        <v>40</v>
      </c>
      <c r="D41" s="5" t="s">
        <v>123</v>
      </c>
      <c r="E41" s="5" t="s">
        <v>125</v>
      </c>
      <c r="F41" s="13">
        <v>1</v>
      </c>
      <c r="G41" s="5" t="s">
        <v>126</v>
      </c>
      <c r="H41" s="17">
        <v>2</v>
      </c>
      <c r="P41" s="29">
        <f t="shared" si="3"/>
        <v>8</v>
      </c>
      <c r="Q41" s="29"/>
      <c r="R41" s="29"/>
      <c r="S41" s="29"/>
    </row>
    <row r="43" spans="1:19" x14ac:dyDescent="0.25">
      <c r="C43">
        <f t="shared" ref="C43:H43" si="5">COUNTA(C2:C41)</f>
        <v>0</v>
      </c>
      <c r="D43">
        <f t="shared" si="5"/>
        <v>40</v>
      </c>
      <c r="E43">
        <f t="shared" si="5"/>
        <v>34</v>
      </c>
      <c r="F43">
        <f t="shared" si="5"/>
        <v>29</v>
      </c>
      <c r="G43">
        <f t="shared" si="5"/>
        <v>28</v>
      </c>
      <c r="H43">
        <f t="shared" si="5"/>
        <v>28</v>
      </c>
      <c r="P43">
        <f>SUM(P2:P41)/(COUNTA(P2:P41))</f>
        <v>7</v>
      </c>
      <c r="Q43">
        <f t="shared" ref="Q43:S43" si="6">SUM(Q2:Q41)/(COUNTA(Q2:Q41))</f>
        <v>8.1666666666666661</v>
      </c>
      <c r="R43">
        <f t="shared" si="6"/>
        <v>6.25</v>
      </c>
      <c r="S43">
        <f t="shared" si="6"/>
        <v>13.5</v>
      </c>
    </row>
    <row r="45" spans="1:19" ht="18.75" x14ac:dyDescent="0.3">
      <c r="B45" s="3" t="s">
        <v>14</v>
      </c>
      <c r="C45" s="3" t="s">
        <v>42</v>
      </c>
      <c r="D45" s="3" t="s">
        <v>25</v>
      </c>
      <c r="E45" s="3" t="s">
        <v>26</v>
      </c>
      <c r="F45" s="3" t="s">
        <v>27</v>
      </c>
      <c r="G45" s="3" t="s">
        <v>28</v>
      </c>
      <c r="H45" s="3" t="s">
        <v>29</v>
      </c>
    </row>
    <row r="46" spans="1:19" x14ac:dyDescent="0.25">
      <c r="A46" t="s">
        <v>18</v>
      </c>
      <c r="B46" s="7">
        <v>2</v>
      </c>
      <c r="D46" t="s">
        <v>103</v>
      </c>
    </row>
    <row r="47" spans="1:19" x14ac:dyDescent="0.25">
      <c r="A47" t="s">
        <v>17</v>
      </c>
      <c r="B47" s="7">
        <v>6</v>
      </c>
      <c r="D47" t="s">
        <v>107</v>
      </c>
    </row>
    <row r="48" spans="1:19" ht="18.75" x14ac:dyDescent="0.3">
      <c r="A48" t="s">
        <v>20</v>
      </c>
      <c r="B48" s="4">
        <v>7</v>
      </c>
      <c r="D48" t="s">
        <v>104</v>
      </c>
      <c r="E48" s="13">
        <v>1</v>
      </c>
      <c r="F48" t="s">
        <v>109</v>
      </c>
      <c r="J48" s="3" t="s">
        <v>42</v>
      </c>
      <c r="K48">
        <v>0</v>
      </c>
    </row>
    <row r="49" spans="1:11" ht="18.75" x14ac:dyDescent="0.3">
      <c r="A49" t="s">
        <v>110</v>
      </c>
      <c r="B49" s="7">
        <v>10</v>
      </c>
      <c r="D49" t="s">
        <v>105</v>
      </c>
      <c r="J49" s="3" t="s">
        <v>25</v>
      </c>
      <c r="K49">
        <v>18</v>
      </c>
    </row>
    <row r="50" spans="1:11" ht="18.75" x14ac:dyDescent="0.3">
      <c r="A50" t="s">
        <v>24</v>
      </c>
      <c r="B50" s="4">
        <v>11</v>
      </c>
      <c r="D50" t="s">
        <v>105</v>
      </c>
      <c r="J50" s="3" t="s">
        <v>26</v>
      </c>
      <c r="K50">
        <v>11</v>
      </c>
    </row>
    <row r="51" spans="1:11" ht="18.75" x14ac:dyDescent="0.3">
      <c r="A51" t="s">
        <v>20</v>
      </c>
      <c r="B51" s="7">
        <v>13</v>
      </c>
      <c r="D51" t="s">
        <v>109</v>
      </c>
      <c r="J51" s="3" t="s">
        <v>27</v>
      </c>
      <c r="K51">
        <v>9</v>
      </c>
    </row>
    <row r="52" spans="1:11" ht="18.75" x14ac:dyDescent="0.3">
      <c r="A52" t="s">
        <v>18</v>
      </c>
      <c r="B52" s="4">
        <v>15</v>
      </c>
      <c r="D52" t="s">
        <v>111</v>
      </c>
      <c r="E52" s="13">
        <v>1</v>
      </c>
      <c r="F52" t="s">
        <v>106</v>
      </c>
      <c r="G52" t="s">
        <v>112</v>
      </c>
      <c r="H52" t="s">
        <v>113</v>
      </c>
      <c r="J52" s="3" t="s">
        <v>28</v>
      </c>
      <c r="K52">
        <v>5</v>
      </c>
    </row>
    <row r="53" spans="1:11" ht="18.75" x14ac:dyDescent="0.3">
      <c r="A53" t="s">
        <v>19</v>
      </c>
      <c r="B53" s="4">
        <v>20</v>
      </c>
      <c r="D53" t="s">
        <v>106</v>
      </c>
      <c r="E53" t="s">
        <v>112</v>
      </c>
      <c r="F53" t="s">
        <v>114</v>
      </c>
      <c r="G53" t="s">
        <v>115</v>
      </c>
      <c r="J53" s="3" t="s">
        <v>29</v>
      </c>
      <c r="K53">
        <v>2</v>
      </c>
    </row>
    <row r="54" spans="1:11" x14ac:dyDescent="0.25">
      <c r="A54" t="s">
        <v>18</v>
      </c>
      <c r="B54" s="7">
        <v>21</v>
      </c>
      <c r="D54" t="s">
        <v>106</v>
      </c>
    </row>
    <row r="55" spans="1:11" x14ac:dyDescent="0.25">
      <c r="A55" t="s">
        <v>18</v>
      </c>
      <c r="B55" s="4">
        <v>25</v>
      </c>
      <c r="D55" t="s">
        <v>106</v>
      </c>
      <c r="E55" t="s">
        <v>112</v>
      </c>
      <c r="F55" t="s">
        <v>113</v>
      </c>
    </row>
    <row r="56" spans="1:11" x14ac:dyDescent="0.25">
      <c r="A56" t="s">
        <v>62</v>
      </c>
      <c r="B56" s="7">
        <v>27</v>
      </c>
      <c r="D56" t="s">
        <v>112</v>
      </c>
    </row>
    <row r="57" spans="1:11" x14ac:dyDescent="0.25">
      <c r="A57" t="s">
        <v>19</v>
      </c>
      <c r="B57" s="7">
        <v>29</v>
      </c>
      <c r="D57" t="s">
        <v>112</v>
      </c>
      <c r="E57" t="s">
        <v>113</v>
      </c>
    </row>
    <row r="58" spans="1:11" x14ac:dyDescent="0.25">
      <c r="A58" t="s">
        <v>18</v>
      </c>
      <c r="B58" s="7">
        <v>30</v>
      </c>
      <c r="D58" t="s">
        <v>112</v>
      </c>
      <c r="E58" t="s">
        <v>117</v>
      </c>
    </row>
    <row r="59" spans="1:11" x14ac:dyDescent="0.25">
      <c r="A59" t="s">
        <v>17</v>
      </c>
      <c r="B59" s="4">
        <v>31</v>
      </c>
      <c r="D59" t="s">
        <v>108</v>
      </c>
      <c r="E59" t="s">
        <v>118</v>
      </c>
      <c r="F59" s="13">
        <v>1</v>
      </c>
      <c r="G59" t="s">
        <v>119</v>
      </c>
      <c r="H59" t="s">
        <v>120</v>
      </c>
    </row>
    <row r="60" spans="1:11" x14ac:dyDescent="0.25">
      <c r="A60" t="s">
        <v>17</v>
      </c>
      <c r="B60" s="4">
        <v>32</v>
      </c>
      <c r="D60" s="5" t="s">
        <v>108</v>
      </c>
      <c r="E60" s="13">
        <v>1</v>
      </c>
      <c r="F60" s="13">
        <v>1</v>
      </c>
      <c r="G60" s="5" t="s">
        <v>118</v>
      </c>
    </row>
    <row r="61" spans="1:11" x14ac:dyDescent="0.25">
      <c r="A61" t="s">
        <v>18</v>
      </c>
      <c r="B61" s="4">
        <v>35</v>
      </c>
      <c r="D61" s="5" t="s">
        <v>113</v>
      </c>
      <c r="E61" s="13">
        <v>1</v>
      </c>
      <c r="F61" s="5" t="s">
        <v>114</v>
      </c>
    </row>
    <row r="62" spans="1:11" x14ac:dyDescent="0.25">
      <c r="A62" t="s">
        <v>19</v>
      </c>
      <c r="B62" s="7">
        <v>38</v>
      </c>
      <c r="D62" t="s">
        <v>121</v>
      </c>
      <c r="E62" t="s">
        <v>122</v>
      </c>
      <c r="F62" t="s">
        <v>123</v>
      </c>
    </row>
    <row r="63" spans="1:11" x14ac:dyDescent="0.25">
      <c r="A63" t="s">
        <v>18</v>
      </c>
      <c r="B63" s="4">
        <v>40</v>
      </c>
      <c r="D63" s="5" t="s">
        <v>123</v>
      </c>
      <c r="E63" s="5" t="s">
        <v>125</v>
      </c>
      <c r="F63" s="13">
        <v>1</v>
      </c>
      <c r="G63" s="5" t="s">
        <v>126</v>
      </c>
    </row>
    <row r="65" spans="3:8" x14ac:dyDescent="0.25">
      <c r="C65">
        <f>COUNTA(C46:C63)</f>
        <v>0</v>
      </c>
      <c r="D65">
        <f t="shared" ref="D65:H65" si="7">COUNTA(D46:D63)</f>
        <v>18</v>
      </c>
      <c r="E65">
        <f t="shared" si="7"/>
        <v>11</v>
      </c>
      <c r="F65">
        <f t="shared" si="7"/>
        <v>9</v>
      </c>
      <c r="G65">
        <f t="shared" si="7"/>
        <v>5</v>
      </c>
      <c r="H65">
        <f t="shared" si="7"/>
        <v>2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6"/>
  <sheetViews>
    <sheetView topLeftCell="C16" zoomScale="90" zoomScaleNormal="90" zoomScalePageLayoutView="125" workbookViewId="0">
      <selection activeCell="Q43" sqref="Q43"/>
    </sheetView>
  </sheetViews>
  <sheetFormatPr defaultColWidth="8.85546875" defaultRowHeight="15" x14ac:dyDescent="0.25"/>
  <cols>
    <col min="1" max="1" width="22.7109375" bestFit="1" customWidth="1"/>
    <col min="15" max="15" width="18.28515625" bestFit="1" customWidth="1"/>
  </cols>
  <sheetData>
    <row r="1" spans="1:19" ht="18.75" x14ac:dyDescent="0.3">
      <c r="A1" s="12" t="s">
        <v>129</v>
      </c>
      <c r="B1" s="3" t="s">
        <v>14</v>
      </c>
      <c r="C1" s="3" t="s">
        <v>42</v>
      </c>
      <c r="D1" s="3" t="s">
        <v>25</v>
      </c>
      <c r="E1" s="3" t="s">
        <v>26</v>
      </c>
      <c r="F1" s="3" t="s">
        <v>27</v>
      </c>
      <c r="G1" s="3" t="s">
        <v>28</v>
      </c>
      <c r="H1" s="3" t="s">
        <v>29</v>
      </c>
      <c r="O1" s="24" t="s">
        <v>255</v>
      </c>
      <c r="P1" s="25" t="s">
        <v>251</v>
      </c>
      <c r="Q1" s="25" t="s">
        <v>252</v>
      </c>
      <c r="R1" s="25" t="s">
        <v>253</v>
      </c>
      <c r="S1" s="25" t="s">
        <v>254</v>
      </c>
    </row>
    <row r="2" spans="1:19" x14ac:dyDescent="0.25">
      <c r="A2" t="s">
        <v>23</v>
      </c>
      <c r="B2" s="4">
        <v>1</v>
      </c>
      <c r="D2" s="5" t="s">
        <v>130</v>
      </c>
      <c r="E2" s="5" t="s">
        <v>131</v>
      </c>
      <c r="F2" s="5" t="s">
        <v>132</v>
      </c>
      <c r="G2" s="5" t="s">
        <v>133</v>
      </c>
      <c r="H2" s="17">
        <v>2</v>
      </c>
      <c r="P2" s="28">
        <f>SUM(E2-D2)</f>
        <v>7</v>
      </c>
      <c r="Q2" s="28">
        <f t="shared" ref="Q2:S11" si="0">SUM(F2-E2)</f>
        <v>8</v>
      </c>
      <c r="R2" s="28">
        <f t="shared" si="0"/>
        <v>4</v>
      </c>
      <c r="S2" s="28"/>
    </row>
    <row r="3" spans="1:19" x14ac:dyDescent="0.25">
      <c r="A3" t="s">
        <v>18</v>
      </c>
      <c r="B3" s="4">
        <v>2</v>
      </c>
      <c r="D3" s="20">
        <v>1</v>
      </c>
      <c r="E3" s="14" t="s">
        <v>130</v>
      </c>
      <c r="F3" s="13">
        <v>1</v>
      </c>
      <c r="G3" s="14" t="s">
        <v>134</v>
      </c>
      <c r="H3" s="14" t="s">
        <v>135</v>
      </c>
      <c r="P3" s="28"/>
      <c r="Q3" s="28"/>
      <c r="R3" s="28"/>
      <c r="S3" s="28">
        <f t="shared" si="0"/>
        <v>6</v>
      </c>
    </row>
    <row r="4" spans="1:19" x14ac:dyDescent="0.25">
      <c r="A4" t="s">
        <v>17</v>
      </c>
      <c r="B4" s="4">
        <v>3</v>
      </c>
      <c r="D4" s="5" t="s">
        <v>136</v>
      </c>
      <c r="E4" s="13">
        <v>1</v>
      </c>
      <c r="F4" s="5" t="s">
        <v>135</v>
      </c>
      <c r="G4" s="17">
        <v>2</v>
      </c>
      <c r="H4" s="17">
        <v>2</v>
      </c>
      <c r="K4" s="13" t="s">
        <v>182</v>
      </c>
      <c r="L4" s="17" t="s">
        <v>183</v>
      </c>
      <c r="P4" s="28"/>
      <c r="Q4" s="28"/>
      <c r="R4" s="28"/>
      <c r="S4" s="28"/>
    </row>
    <row r="5" spans="1:19" ht="18.75" x14ac:dyDescent="0.3">
      <c r="A5" t="s">
        <v>18</v>
      </c>
      <c r="B5" s="4">
        <v>4</v>
      </c>
      <c r="D5" s="5" t="s">
        <v>134</v>
      </c>
      <c r="E5" s="5" t="s">
        <v>135</v>
      </c>
      <c r="F5" s="13">
        <v>1</v>
      </c>
      <c r="G5" s="5" t="s">
        <v>137</v>
      </c>
      <c r="H5" s="17">
        <v>2</v>
      </c>
      <c r="J5" s="3" t="s">
        <v>42</v>
      </c>
      <c r="K5">
        <v>1</v>
      </c>
      <c r="L5">
        <v>1</v>
      </c>
      <c r="P5" s="28">
        <f t="shared" ref="P5:P39" si="1">SUM(E5-D5)</f>
        <v>6</v>
      </c>
      <c r="Q5" s="28"/>
      <c r="R5" s="28"/>
      <c r="S5" s="28"/>
    </row>
    <row r="6" spans="1:19" ht="18.75" x14ac:dyDescent="0.3">
      <c r="A6" t="s">
        <v>18</v>
      </c>
      <c r="B6" s="4">
        <v>5</v>
      </c>
      <c r="D6" s="5" t="s">
        <v>138</v>
      </c>
      <c r="E6" s="5" t="s">
        <v>139</v>
      </c>
      <c r="F6" s="5" t="s">
        <v>135</v>
      </c>
      <c r="G6" s="5" t="s">
        <v>140</v>
      </c>
      <c r="H6" s="17">
        <v>2</v>
      </c>
      <c r="J6" s="3" t="s">
        <v>25</v>
      </c>
      <c r="K6">
        <v>38</v>
      </c>
      <c r="L6">
        <v>39</v>
      </c>
      <c r="P6" s="28">
        <f t="shared" si="1"/>
        <v>5</v>
      </c>
      <c r="Q6" s="28">
        <f t="shared" si="0"/>
        <v>3</v>
      </c>
      <c r="R6" s="28">
        <f t="shared" si="0"/>
        <v>9</v>
      </c>
      <c r="S6" s="28"/>
    </row>
    <row r="7" spans="1:19" ht="18.75" x14ac:dyDescent="0.3">
      <c r="A7" t="s">
        <v>20</v>
      </c>
      <c r="B7" s="6">
        <v>6</v>
      </c>
      <c r="D7" s="5" t="s">
        <v>141</v>
      </c>
      <c r="E7" s="5" t="s">
        <v>139</v>
      </c>
      <c r="F7" s="5" t="s">
        <v>135</v>
      </c>
      <c r="J7" s="3" t="s">
        <v>26</v>
      </c>
      <c r="K7">
        <v>35</v>
      </c>
      <c r="L7">
        <v>36</v>
      </c>
      <c r="P7" s="28">
        <f t="shared" si="1"/>
        <v>6</v>
      </c>
      <c r="Q7" s="28">
        <f t="shared" si="0"/>
        <v>3</v>
      </c>
      <c r="R7" s="28"/>
      <c r="S7" s="28"/>
    </row>
    <row r="8" spans="1:19" ht="18.75" x14ac:dyDescent="0.3">
      <c r="A8" t="s">
        <v>127</v>
      </c>
      <c r="B8" s="4">
        <v>7</v>
      </c>
      <c r="D8" s="20">
        <v>1</v>
      </c>
      <c r="E8" s="5" t="s">
        <v>141</v>
      </c>
      <c r="F8" s="5" t="s">
        <v>142</v>
      </c>
      <c r="G8" s="5" t="s">
        <v>140</v>
      </c>
      <c r="H8" s="17">
        <v>2</v>
      </c>
      <c r="J8" s="3" t="s">
        <v>27</v>
      </c>
      <c r="K8">
        <v>27</v>
      </c>
      <c r="L8">
        <v>32</v>
      </c>
      <c r="P8" s="28"/>
      <c r="Q8" s="28">
        <f t="shared" si="0"/>
        <v>5</v>
      </c>
      <c r="R8" s="28">
        <f t="shared" si="0"/>
        <v>13</v>
      </c>
      <c r="S8" s="28"/>
    </row>
    <row r="9" spans="1:19" ht="18.75" x14ac:dyDescent="0.3">
      <c r="A9" t="s">
        <v>20</v>
      </c>
      <c r="B9" s="4">
        <v>8</v>
      </c>
      <c r="D9" s="5" t="s">
        <v>141</v>
      </c>
      <c r="E9" s="5" t="s">
        <v>139</v>
      </c>
      <c r="F9" s="5" t="s">
        <v>135</v>
      </c>
      <c r="G9" s="17">
        <v>2</v>
      </c>
      <c r="H9" s="17">
        <v>2</v>
      </c>
      <c r="J9" s="3" t="s">
        <v>28</v>
      </c>
      <c r="K9">
        <v>18</v>
      </c>
      <c r="L9">
        <v>28</v>
      </c>
      <c r="P9" s="28">
        <f t="shared" si="1"/>
        <v>6</v>
      </c>
      <c r="Q9" s="28">
        <f t="shared" si="0"/>
        <v>3</v>
      </c>
      <c r="R9" s="28"/>
      <c r="S9" s="28"/>
    </row>
    <row r="10" spans="1:19" ht="18.75" x14ac:dyDescent="0.3">
      <c r="A10" t="s">
        <v>127</v>
      </c>
      <c r="B10" s="4">
        <v>9</v>
      </c>
      <c r="D10" s="20">
        <v>1</v>
      </c>
      <c r="E10" s="20">
        <v>1</v>
      </c>
      <c r="F10" t="s">
        <v>142</v>
      </c>
      <c r="G10" t="s">
        <v>140</v>
      </c>
      <c r="H10" s="17">
        <v>2</v>
      </c>
      <c r="J10" s="3" t="s">
        <v>29</v>
      </c>
      <c r="K10">
        <v>3</v>
      </c>
      <c r="L10">
        <v>28</v>
      </c>
      <c r="P10" s="28"/>
      <c r="Q10" s="28"/>
      <c r="R10" s="28">
        <f t="shared" si="0"/>
        <v>13</v>
      </c>
      <c r="S10" s="28"/>
    </row>
    <row r="11" spans="1:19" x14ac:dyDescent="0.25">
      <c r="A11" t="s">
        <v>18</v>
      </c>
      <c r="B11" s="4">
        <v>10</v>
      </c>
      <c r="D11" t="s">
        <v>143</v>
      </c>
      <c r="E11" t="s">
        <v>135</v>
      </c>
      <c r="F11" t="s">
        <v>140</v>
      </c>
      <c r="G11" t="s">
        <v>144</v>
      </c>
      <c r="H11" s="17">
        <v>2</v>
      </c>
      <c r="P11" s="28">
        <f t="shared" si="1"/>
        <v>5</v>
      </c>
      <c r="Q11" s="28">
        <f t="shared" si="0"/>
        <v>9</v>
      </c>
      <c r="R11" s="28">
        <f t="shared" si="0"/>
        <v>9</v>
      </c>
      <c r="S11" s="28"/>
    </row>
    <row r="12" spans="1:19" x14ac:dyDescent="0.25">
      <c r="A12" t="s">
        <v>18</v>
      </c>
      <c r="B12" s="4">
        <v>11</v>
      </c>
      <c r="D12" t="s">
        <v>142</v>
      </c>
      <c r="E12" t="s">
        <v>135</v>
      </c>
      <c r="F12" s="13">
        <v>1</v>
      </c>
      <c r="G12" t="s">
        <v>145</v>
      </c>
      <c r="H12" s="17">
        <v>2</v>
      </c>
      <c r="P12" s="28">
        <f t="shared" si="1"/>
        <v>4</v>
      </c>
      <c r="Q12" s="28"/>
      <c r="R12" s="28"/>
      <c r="S12" s="28"/>
    </row>
    <row r="13" spans="1:19" x14ac:dyDescent="0.25">
      <c r="A13" t="s">
        <v>24</v>
      </c>
      <c r="B13" s="4">
        <v>12</v>
      </c>
      <c r="D13" s="21">
        <v>2</v>
      </c>
      <c r="E13" s="21">
        <v>2</v>
      </c>
      <c r="F13" s="17">
        <v>2</v>
      </c>
      <c r="G13" s="17">
        <v>2</v>
      </c>
      <c r="H13" s="17">
        <v>2</v>
      </c>
      <c r="P13" s="28"/>
      <c r="Q13" s="28"/>
      <c r="R13" s="28"/>
      <c r="S13" s="28"/>
    </row>
    <row r="14" spans="1:19" x14ac:dyDescent="0.25">
      <c r="A14" t="s">
        <v>127</v>
      </c>
      <c r="B14" s="6">
        <v>13</v>
      </c>
      <c r="P14" s="28"/>
      <c r="Q14" s="28"/>
      <c r="R14" s="28"/>
      <c r="S14" s="28"/>
    </row>
    <row r="15" spans="1:19" x14ac:dyDescent="0.25">
      <c r="A15" t="s">
        <v>19</v>
      </c>
      <c r="B15" s="7">
        <v>14</v>
      </c>
      <c r="C15" t="s">
        <v>146</v>
      </c>
      <c r="P15" s="28"/>
      <c r="Q15" s="28"/>
      <c r="R15" s="28"/>
      <c r="S15" s="28"/>
    </row>
    <row r="16" spans="1:19" x14ac:dyDescent="0.25">
      <c r="A16" t="s">
        <v>16</v>
      </c>
      <c r="B16" s="7">
        <v>15</v>
      </c>
      <c r="D16" t="s">
        <v>135</v>
      </c>
      <c r="P16" s="28"/>
      <c r="Q16" s="28"/>
      <c r="R16" s="28"/>
      <c r="S16" s="28"/>
    </row>
    <row r="17" spans="1:19" x14ac:dyDescent="0.25">
      <c r="A17" t="s">
        <v>17</v>
      </c>
      <c r="B17" s="4">
        <v>16</v>
      </c>
      <c r="D17" t="s">
        <v>135</v>
      </c>
      <c r="E17" s="13">
        <v>1</v>
      </c>
      <c r="F17" t="s">
        <v>140</v>
      </c>
      <c r="G17" s="17">
        <v>2</v>
      </c>
      <c r="H17" s="17">
        <v>2</v>
      </c>
      <c r="P17" s="28"/>
      <c r="Q17" s="28"/>
      <c r="R17" s="28"/>
      <c r="S17" s="28"/>
    </row>
    <row r="18" spans="1:19" x14ac:dyDescent="0.25">
      <c r="A18" t="s">
        <v>17</v>
      </c>
      <c r="B18" s="4">
        <v>17</v>
      </c>
      <c r="D18" s="20">
        <v>1</v>
      </c>
      <c r="E18" t="s">
        <v>135</v>
      </c>
      <c r="F18" s="13">
        <v>1</v>
      </c>
      <c r="G18" s="13">
        <v>1</v>
      </c>
      <c r="H18" t="s">
        <v>147</v>
      </c>
      <c r="P18" s="28"/>
      <c r="Q18" s="28"/>
      <c r="R18" s="28"/>
      <c r="S18" s="28"/>
    </row>
    <row r="19" spans="1:19" x14ac:dyDescent="0.25">
      <c r="A19" t="s">
        <v>61</v>
      </c>
      <c r="B19" s="4">
        <v>18</v>
      </c>
      <c r="D19" t="s">
        <v>133</v>
      </c>
      <c r="E19" s="15" t="s">
        <v>147</v>
      </c>
      <c r="F19" s="17">
        <v>2</v>
      </c>
      <c r="G19" s="17">
        <v>2</v>
      </c>
      <c r="H19" s="17">
        <v>2</v>
      </c>
      <c r="P19" s="28">
        <f t="shared" si="1"/>
        <v>6</v>
      </c>
      <c r="Q19" s="28"/>
      <c r="R19" s="28"/>
      <c r="S19" s="28"/>
    </row>
    <row r="20" spans="1:19" x14ac:dyDescent="0.25">
      <c r="A20" t="s">
        <v>18</v>
      </c>
      <c r="B20" s="7">
        <v>19</v>
      </c>
      <c r="D20" t="s">
        <v>145</v>
      </c>
      <c r="E20" t="s">
        <v>148</v>
      </c>
      <c r="F20" t="s">
        <v>144</v>
      </c>
      <c r="P20" s="28">
        <f t="shared" si="1"/>
        <v>7</v>
      </c>
      <c r="Q20" s="28">
        <f t="shared" ref="Q20:Q35" si="2">SUM(F20-E20)</f>
        <v>4</v>
      </c>
      <c r="R20" s="28"/>
      <c r="S20" s="28"/>
    </row>
    <row r="21" spans="1:19" x14ac:dyDescent="0.25">
      <c r="A21" t="s">
        <v>20</v>
      </c>
      <c r="B21" s="4">
        <v>20</v>
      </c>
      <c r="D21" s="20">
        <v>1</v>
      </c>
      <c r="E21" s="20">
        <v>1</v>
      </c>
      <c r="F21" s="20">
        <v>1</v>
      </c>
      <c r="G21" t="s">
        <v>135</v>
      </c>
      <c r="H21" s="17">
        <v>2</v>
      </c>
      <c r="P21" s="28">
        <f t="shared" si="1"/>
        <v>0</v>
      </c>
      <c r="Q21" s="28">
        <f t="shared" si="2"/>
        <v>0</v>
      </c>
      <c r="R21" s="28"/>
      <c r="S21" s="28"/>
    </row>
    <row r="22" spans="1:19" x14ac:dyDescent="0.25">
      <c r="A22" t="s">
        <v>20</v>
      </c>
      <c r="B22" s="4">
        <v>21</v>
      </c>
      <c r="D22" s="20">
        <v>1</v>
      </c>
      <c r="E22" t="s">
        <v>135</v>
      </c>
      <c r="F22" s="13">
        <v>1</v>
      </c>
      <c r="G22" t="s">
        <v>140</v>
      </c>
      <c r="H22" s="17">
        <v>2</v>
      </c>
      <c r="P22" s="28"/>
      <c r="Q22" s="28"/>
      <c r="R22" s="28"/>
      <c r="S22" s="28"/>
    </row>
    <row r="23" spans="1:19" x14ac:dyDescent="0.25">
      <c r="A23" t="s">
        <v>20</v>
      </c>
      <c r="B23" s="6">
        <v>22</v>
      </c>
      <c r="D23" s="20">
        <v>1</v>
      </c>
      <c r="E23" t="s">
        <v>135</v>
      </c>
      <c r="P23" s="28"/>
      <c r="Q23" s="28"/>
      <c r="R23" s="28"/>
      <c r="S23" s="28"/>
    </row>
    <row r="24" spans="1:19" x14ac:dyDescent="0.25">
      <c r="A24" t="s">
        <v>18</v>
      </c>
      <c r="B24" s="4">
        <v>23</v>
      </c>
      <c r="D24" s="20">
        <v>1</v>
      </c>
      <c r="E24" s="5" t="s">
        <v>135</v>
      </c>
      <c r="F24" s="13">
        <v>1</v>
      </c>
      <c r="G24" s="5" t="s">
        <v>140</v>
      </c>
      <c r="H24" s="17">
        <v>2</v>
      </c>
      <c r="P24" s="28"/>
      <c r="Q24" s="28"/>
      <c r="R24" s="28"/>
      <c r="S24" s="28"/>
    </row>
    <row r="25" spans="1:19" x14ac:dyDescent="0.25">
      <c r="A25" t="s">
        <v>18</v>
      </c>
      <c r="B25" s="4">
        <v>24</v>
      </c>
      <c r="D25" s="5" t="s">
        <v>135</v>
      </c>
      <c r="E25" s="5" t="s">
        <v>137</v>
      </c>
      <c r="F25" s="13">
        <v>1</v>
      </c>
      <c r="G25" s="5" t="s">
        <v>144</v>
      </c>
      <c r="H25" s="17">
        <v>2</v>
      </c>
      <c r="P25" s="28">
        <f t="shared" si="1"/>
        <v>4</v>
      </c>
      <c r="Q25" s="28"/>
      <c r="R25" s="28"/>
      <c r="S25" s="28"/>
    </row>
    <row r="26" spans="1:19" x14ac:dyDescent="0.25">
      <c r="A26" t="s">
        <v>18</v>
      </c>
      <c r="B26" s="4">
        <v>25</v>
      </c>
      <c r="D26" s="20">
        <v>1</v>
      </c>
      <c r="E26" s="5" t="s">
        <v>135</v>
      </c>
      <c r="F26" s="5" t="s">
        <v>145</v>
      </c>
      <c r="G26" s="5" t="s">
        <v>149</v>
      </c>
      <c r="H26" s="17">
        <v>2</v>
      </c>
      <c r="P26" s="28"/>
      <c r="Q26" s="28">
        <f t="shared" si="2"/>
        <v>7</v>
      </c>
      <c r="R26" s="28">
        <f t="shared" ref="R26:R40" si="3">SUM(G26-F26)</f>
        <v>4</v>
      </c>
      <c r="S26" s="28"/>
    </row>
    <row r="27" spans="1:19" x14ac:dyDescent="0.25">
      <c r="A27" t="s">
        <v>116</v>
      </c>
      <c r="B27" s="4">
        <v>26</v>
      </c>
      <c r="D27" s="5" t="s">
        <v>145</v>
      </c>
      <c r="E27" s="13">
        <v>1</v>
      </c>
      <c r="F27" s="5" t="s">
        <v>148</v>
      </c>
      <c r="G27" s="17">
        <v>2</v>
      </c>
      <c r="H27" s="17">
        <v>2</v>
      </c>
      <c r="P27" s="28"/>
      <c r="Q27" s="28"/>
      <c r="R27" s="28"/>
      <c r="S27" s="28"/>
    </row>
    <row r="28" spans="1:19" x14ac:dyDescent="0.25">
      <c r="A28" t="s">
        <v>22</v>
      </c>
      <c r="B28" s="6">
        <v>27</v>
      </c>
      <c r="D28" s="20">
        <v>1</v>
      </c>
      <c r="E28" s="5" t="s">
        <v>140</v>
      </c>
      <c r="P28" s="28"/>
      <c r="Q28" s="28"/>
      <c r="R28" s="28"/>
      <c r="S28" s="28"/>
    </row>
    <row r="29" spans="1:19" x14ac:dyDescent="0.25">
      <c r="A29" t="s">
        <v>62</v>
      </c>
      <c r="B29" s="6">
        <v>28</v>
      </c>
      <c r="D29" s="5" t="s">
        <v>140</v>
      </c>
      <c r="P29" s="28"/>
      <c r="Q29" s="28"/>
      <c r="R29" s="28"/>
      <c r="S29" s="28"/>
    </row>
    <row r="30" spans="1:19" x14ac:dyDescent="0.25">
      <c r="A30" t="s">
        <v>62</v>
      </c>
      <c r="B30" s="6">
        <v>29</v>
      </c>
      <c r="D30" s="20">
        <v>1</v>
      </c>
      <c r="E30" s="5" t="s">
        <v>140</v>
      </c>
      <c r="P30" s="28"/>
      <c r="Q30" s="28"/>
      <c r="R30" s="28"/>
      <c r="S30" s="28"/>
    </row>
    <row r="31" spans="1:19" x14ac:dyDescent="0.25">
      <c r="A31" t="s">
        <v>18</v>
      </c>
      <c r="B31" s="4">
        <v>30</v>
      </c>
      <c r="D31" s="5" t="s">
        <v>140</v>
      </c>
      <c r="E31" s="5" t="s">
        <v>148</v>
      </c>
      <c r="F31" s="5" t="s">
        <v>144</v>
      </c>
      <c r="G31" s="5" t="s">
        <v>150</v>
      </c>
      <c r="H31" s="17">
        <v>2</v>
      </c>
      <c r="P31" s="28">
        <f t="shared" si="1"/>
        <v>5</v>
      </c>
      <c r="Q31" s="28">
        <f t="shared" si="2"/>
        <v>4</v>
      </c>
      <c r="R31" s="28">
        <f t="shared" si="3"/>
        <v>3</v>
      </c>
      <c r="S31" s="28"/>
    </row>
    <row r="32" spans="1:19" x14ac:dyDescent="0.25">
      <c r="A32" t="s">
        <v>18</v>
      </c>
      <c r="B32" s="4">
        <v>31</v>
      </c>
      <c r="D32" s="5" t="s">
        <v>140</v>
      </c>
      <c r="E32" s="5" t="s">
        <v>149</v>
      </c>
      <c r="F32" s="5" t="s">
        <v>144</v>
      </c>
      <c r="G32" s="17">
        <v>2</v>
      </c>
      <c r="H32" s="17">
        <v>2</v>
      </c>
      <c r="P32" s="28">
        <f t="shared" si="1"/>
        <v>2</v>
      </c>
      <c r="Q32" s="28">
        <f t="shared" si="2"/>
        <v>7</v>
      </c>
      <c r="R32" s="28"/>
      <c r="S32" s="28"/>
    </row>
    <row r="33" spans="1:19" x14ac:dyDescent="0.25">
      <c r="A33" t="s">
        <v>18</v>
      </c>
      <c r="B33" s="7">
        <v>32</v>
      </c>
      <c r="D33" s="5" t="s">
        <v>140</v>
      </c>
      <c r="E33" s="5" t="s">
        <v>148</v>
      </c>
      <c r="F33" s="5" t="s">
        <v>144</v>
      </c>
      <c r="G33" s="17"/>
      <c r="P33" s="28">
        <f t="shared" si="1"/>
        <v>5</v>
      </c>
      <c r="Q33" s="28">
        <f t="shared" si="2"/>
        <v>4</v>
      </c>
      <c r="R33" s="28"/>
      <c r="S33" s="28"/>
    </row>
    <row r="34" spans="1:19" x14ac:dyDescent="0.25">
      <c r="A34" t="s">
        <v>18</v>
      </c>
      <c r="B34" s="4">
        <v>33</v>
      </c>
      <c r="D34" s="5" t="s">
        <v>140</v>
      </c>
      <c r="E34" s="5" t="s">
        <v>148</v>
      </c>
      <c r="F34" s="17">
        <v>2</v>
      </c>
      <c r="G34" s="17">
        <v>2</v>
      </c>
      <c r="H34" s="17">
        <v>2</v>
      </c>
      <c r="P34" s="28">
        <f t="shared" si="1"/>
        <v>5</v>
      </c>
      <c r="Q34" s="28"/>
      <c r="R34" s="28"/>
      <c r="S34" s="28"/>
    </row>
    <row r="35" spans="1:19" x14ac:dyDescent="0.25">
      <c r="A35" t="s">
        <v>19</v>
      </c>
      <c r="B35" s="6">
        <v>34</v>
      </c>
      <c r="D35" t="s">
        <v>148</v>
      </c>
      <c r="E35" t="s">
        <v>144</v>
      </c>
      <c r="F35" t="s">
        <v>151</v>
      </c>
      <c r="P35" s="28">
        <f t="shared" si="1"/>
        <v>4</v>
      </c>
      <c r="Q35" s="28">
        <f t="shared" si="2"/>
        <v>11</v>
      </c>
      <c r="R35" s="28"/>
      <c r="S35" s="28"/>
    </row>
    <row r="36" spans="1:19" x14ac:dyDescent="0.25">
      <c r="A36" t="s">
        <v>17</v>
      </c>
      <c r="B36" s="4">
        <v>35</v>
      </c>
      <c r="D36" s="20">
        <v>1</v>
      </c>
      <c r="E36" s="5" t="s">
        <v>144</v>
      </c>
      <c r="F36" s="17">
        <v>2</v>
      </c>
      <c r="G36" s="17">
        <v>2</v>
      </c>
      <c r="H36" s="17">
        <v>2</v>
      </c>
      <c r="P36" s="28"/>
      <c r="Q36" s="28"/>
      <c r="R36" s="28"/>
      <c r="S36" s="28"/>
    </row>
    <row r="37" spans="1:19" x14ac:dyDescent="0.25">
      <c r="A37" t="s">
        <v>128</v>
      </c>
      <c r="B37" s="4">
        <v>36</v>
      </c>
      <c r="D37" s="20">
        <v>1</v>
      </c>
      <c r="E37" s="5" t="s">
        <v>144</v>
      </c>
      <c r="F37" s="17">
        <v>2</v>
      </c>
      <c r="G37" s="17">
        <v>2</v>
      </c>
      <c r="H37" s="17">
        <v>2</v>
      </c>
      <c r="P37" s="28"/>
      <c r="Q37" s="28"/>
      <c r="R37" s="28"/>
      <c r="S37" s="28"/>
    </row>
    <row r="38" spans="1:19" x14ac:dyDescent="0.25">
      <c r="A38" t="s">
        <v>64</v>
      </c>
      <c r="B38" s="4">
        <v>37</v>
      </c>
      <c r="D38" s="5" t="s">
        <v>150</v>
      </c>
      <c r="E38" s="13">
        <v>1</v>
      </c>
      <c r="F38" s="5" t="s">
        <v>151</v>
      </c>
      <c r="G38" s="5" t="s">
        <v>152</v>
      </c>
      <c r="H38" s="17">
        <v>2</v>
      </c>
      <c r="P38" s="28"/>
      <c r="Q38" s="28"/>
      <c r="R38" s="28">
        <f t="shared" si="3"/>
        <v>7</v>
      </c>
      <c r="S38" s="28"/>
    </row>
    <row r="39" spans="1:19" x14ac:dyDescent="0.25">
      <c r="A39" t="s">
        <v>23</v>
      </c>
      <c r="B39" s="4">
        <v>38</v>
      </c>
      <c r="D39" s="5" t="s">
        <v>153</v>
      </c>
      <c r="E39" s="5" t="s">
        <v>151</v>
      </c>
      <c r="F39" s="13">
        <v>1</v>
      </c>
      <c r="G39" s="13">
        <v>1</v>
      </c>
      <c r="H39" s="5" t="s">
        <v>154</v>
      </c>
      <c r="P39" s="28">
        <f t="shared" si="1"/>
        <v>7</v>
      </c>
      <c r="Q39" s="28"/>
      <c r="R39" s="28"/>
      <c r="S39" s="28"/>
    </row>
    <row r="40" spans="1:19" x14ac:dyDescent="0.25">
      <c r="A40" t="s">
        <v>19</v>
      </c>
      <c r="B40" s="4">
        <v>39</v>
      </c>
      <c r="D40" s="5" t="s">
        <v>153</v>
      </c>
      <c r="E40" s="13">
        <v>1</v>
      </c>
      <c r="F40" s="5" t="s">
        <v>151</v>
      </c>
      <c r="G40" s="5" t="s">
        <v>155</v>
      </c>
      <c r="H40" s="17">
        <v>2</v>
      </c>
      <c r="P40" s="28"/>
      <c r="Q40" s="28"/>
      <c r="R40" s="28">
        <f t="shared" si="3"/>
        <v>2</v>
      </c>
      <c r="S40" s="28"/>
    </row>
    <row r="41" spans="1:19" x14ac:dyDescent="0.25">
      <c r="A41" t="s">
        <v>19</v>
      </c>
      <c r="B41" s="7">
        <v>40</v>
      </c>
      <c r="D41" s="5" t="s">
        <v>151</v>
      </c>
      <c r="K41">
        <v>1</v>
      </c>
      <c r="P41" s="28"/>
      <c r="Q41" s="28"/>
      <c r="R41" s="28"/>
      <c r="S41" s="28"/>
    </row>
    <row r="42" spans="1:19" x14ac:dyDescent="0.25">
      <c r="A42" t="s">
        <v>18</v>
      </c>
      <c r="B42" s="7">
        <v>41</v>
      </c>
      <c r="D42" s="20">
        <v>1</v>
      </c>
      <c r="E42" t="s">
        <v>151</v>
      </c>
      <c r="K42">
        <v>39</v>
      </c>
      <c r="P42" s="28"/>
      <c r="Q42" s="28"/>
      <c r="R42" s="28"/>
      <c r="S42" s="28"/>
    </row>
    <row r="43" spans="1:19" x14ac:dyDescent="0.25">
      <c r="C43">
        <f>COUNTA(C2:C42)</f>
        <v>1</v>
      </c>
      <c r="D43">
        <f>COUNTA(D2:D42)</f>
        <v>39</v>
      </c>
      <c r="E43">
        <f t="shared" ref="E43:H43" si="4">COUNTA(E2:E42)</f>
        <v>36</v>
      </c>
      <c r="F43">
        <f t="shared" si="4"/>
        <v>32</v>
      </c>
      <c r="G43">
        <f t="shared" si="4"/>
        <v>28</v>
      </c>
      <c r="H43">
        <f t="shared" si="4"/>
        <v>28</v>
      </c>
      <c r="K43">
        <v>36</v>
      </c>
      <c r="P43">
        <f>SUM(P2:P42)/(COUNTA(P2:P42))</f>
        <v>4.9411764705882355</v>
      </c>
      <c r="Q43">
        <f t="shared" ref="Q43:S43" si="5">SUM(Q2:Q42)/(COUNTA(Q2:Q42))</f>
        <v>5.2307692307692308</v>
      </c>
      <c r="R43">
        <f t="shared" si="5"/>
        <v>7.1111111111111107</v>
      </c>
      <c r="S43">
        <f t="shared" si="5"/>
        <v>6</v>
      </c>
    </row>
    <row r="44" spans="1:19" x14ac:dyDescent="0.25">
      <c r="K44">
        <v>32</v>
      </c>
    </row>
    <row r="45" spans="1:19" x14ac:dyDescent="0.25">
      <c r="K45">
        <v>28</v>
      </c>
    </row>
    <row r="46" spans="1:19" x14ac:dyDescent="0.25">
      <c r="K46">
        <v>28</v>
      </c>
    </row>
  </sheetData>
  <pageMargins left="0.7" right="0.7" top="0.75" bottom="0.75" header="0.3" footer="0.3"/>
  <pageSetup paperSize="9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3"/>
  <sheetViews>
    <sheetView topLeftCell="A22" zoomScale="90" zoomScaleNormal="90" workbookViewId="0">
      <selection activeCell="P43" sqref="P43"/>
    </sheetView>
  </sheetViews>
  <sheetFormatPr defaultRowHeight="15" x14ac:dyDescent="0.25"/>
  <cols>
    <col min="15" max="15" width="18.28515625" bestFit="1" customWidth="1"/>
  </cols>
  <sheetData>
    <row r="1" spans="1:19" ht="18.75" x14ac:dyDescent="0.3">
      <c r="B1" s="3" t="s">
        <v>14</v>
      </c>
      <c r="C1" s="3" t="s">
        <v>42</v>
      </c>
      <c r="D1" s="3" t="s">
        <v>25</v>
      </c>
      <c r="E1" s="3" t="s">
        <v>26</v>
      </c>
      <c r="F1" s="3" t="s">
        <v>27</v>
      </c>
      <c r="G1" s="3" t="s">
        <v>28</v>
      </c>
      <c r="H1" s="3" t="s">
        <v>29</v>
      </c>
      <c r="O1" s="24" t="s">
        <v>255</v>
      </c>
      <c r="P1" s="25" t="s">
        <v>251</v>
      </c>
      <c r="Q1" s="25" t="s">
        <v>252</v>
      </c>
      <c r="R1" s="25" t="s">
        <v>253</v>
      </c>
      <c r="S1" s="25" t="s">
        <v>254</v>
      </c>
    </row>
    <row r="2" spans="1:19" x14ac:dyDescent="0.25">
      <c r="A2" t="s">
        <v>18</v>
      </c>
      <c r="B2" s="4">
        <v>1</v>
      </c>
      <c r="D2" s="5" t="s">
        <v>158</v>
      </c>
      <c r="E2" s="5" t="s">
        <v>159</v>
      </c>
      <c r="F2" s="5" t="s">
        <v>160</v>
      </c>
      <c r="G2" s="5" t="s">
        <v>161</v>
      </c>
      <c r="H2" s="17">
        <v>2</v>
      </c>
      <c r="P2" s="26">
        <f>SUM(E2-D2)</f>
        <v>5</v>
      </c>
      <c r="Q2" s="26">
        <f t="shared" ref="Q2:R2" si="0">SUM(F2-E2)</f>
        <v>8</v>
      </c>
      <c r="R2" s="26">
        <f t="shared" si="0"/>
        <v>10</v>
      </c>
      <c r="S2" s="26"/>
    </row>
    <row r="3" spans="1:19" x14ac:dyDescent="0.25">
      <c r="A3" t="s">
        <v>18</v>
      </c>
      <c r="B3" s="4">
        <v>2</v>
      </c>
      <c r="D3" s="5" t="s">
        <v>162</v>
      </c>
      <c r="E3" s="5" t="s">
        <v>163</v>
      </c>
      <c r="F3" s="5" t="s">
        <v>164</v>
      </c>
      <c r="G3" s="17">
        <v>2</v>
      </c>
      <c r="H3" s="17">
        <v>2</v>
      </c>
      <c r="P3" s="26">
        <f t="shared" ref="P3:P41" si="1">SUM(E3-D3)</f>
        <v>3</v>
      </c>
      <c r="Q3" s="26">
        <f t="shared" ref="Q3:Q41" si="2">SUM(F3-E3)</f>
        <v>9</v>
      </c>
      <c r="R3" s="26"/>
      <c r="S3" s="26"/>
    </row>
    <row r="4" spans="1:19" x14ac:dyDescent="0.25">
      <c r="A4" t="s">
        <v>18</v>
      </c>
      <c r="B4" s="4">
        <v>3</v>
      </c>
      <c r="D4" s="13">
        <v>1</v>
      </c>
      <c r="E4" s="5" t="s">
        <v>163</v>
      </c>
      <c r="F4" s="5" t="s">
        <v>164</v>
      </c>
      <c r="G4" s="17">
        <v>2</v>
      </c>
      <c r="H4" s="17">
        <v>2</v>
      </c>
      <c r="L4" s="13" t="s">
        <v>182</v>
      </c>
      <c r="M4" s="17" t="s">
        <v>183</v>
      </c>
      <c r="P4" s="26"/>
      <c r="Q4" s="26">
        <f t="shared" si="2"/>
        <v>9</v>
      </c>
      <c r="R4" s="26"/>
      <c r="S4" s="26"/>
    </row>
    <row r="5" spans="1:19" ht="18.75" x14ac:dyDescent="0.3">
      <c r="A5" t="s">
        <v>18</v>
      </c>
      <c r="B5" s="4">
        <v>4</v>
      </c>
      <c r="D5" s="5" t="s">
        <v>163</v>
      </c>
      <c r="E5" s="5" t="s">
        <v>165</v>
      </c>
      <c r="F5" s="5" t="s">
        <v>164</v>
      </c>
      <c r="G5" s="17">
        <v>2</v>
      </c>
      <c r="H5" s="17">
        <v>2</v>
      </c>
      <c r="K5" s="3" t="s">
        <v>42</v>
      </c>
      <c r="L5">
        <v>1</v>
      </c>
      <c r="M5">
        <v>1</v>
      </c>
      <c r="P5" s="26">
        <f t="shared" si="1"/>
        <v>7</v>
      </c>
      <c r="Q5" s="26">
        <f t="shared" si="2"/>
        <v>2</v>
      </c>
      <c r="R5" s="26"/>
      <c r="S5" s="26"/>
    </row>
    <row r="6" spans="1:19" ht="18.75" x14ac:dyDescent="0.3">
      <c r="A6" t="s">
        <v>17</v>
      </c>
      <c r="B6" s="7">
        <v>5</v>
      </c>
      <c r="C6" s="5" t="s">
        <v>163</v>
      </c>
      <c r="K6" s="3" t="s">
        <v>25</v>
      </c>
      <c r="L6">
        <v>40</v>
      </c>
      <c r="M6">
        <v>40</v>
      </c>
      <c r="P6" s="26"/>
      <c r="Q6" s="26"/>
      <c r="R6" s="26"/>
      <c r="S6" s="26"/>
    </row>
    <row r="7" spans="1:19" ht="18.75" x14ac:dyDescent="0.3">
      <c r="A7" t="s">
        <v>17</v>
      </c>
      <c r="B7" s="4">
        <v>6</v>
      </c>
      <c r="D7" s="13">
        <v>1</v>
      </c>
      <c r="E7" s="5" t="s">
        <v>163</v>
      </c>
      <c r="F7" s="5" t="s">
        <v>164</v>
      </c>
      <c r="G7" s="13">
        <v>1</v>
      </c>
      <c r="H7" s="5" t="s">
        <v>166</v>
      </c>
      <c r="K7" s="3" t="s">
        <v>26</v>
      </c>
      <c r="L7">
        <v>37</v>
      </c>
      <c r="M7">
        <v>37</v>
      </c>
      <c r="P7" s="26"/>
      <c r="Q7" s="26">
        <f t="shared" si="2"/>
        <v>9</v>
      </c>
      <c r="R7" s="26"/>
      <c r="S7" s="26"/>
    </row>
    <row r="8" spans="1:19" ht="18.75" x14ac:dyDescent="0.3">
      <c r="A8" t="s">
        <v>18</v>
      </c>
      <c r="B8" s="6">
        <v>7</v>
      </c>
      <c r="D8" s="5" t="s">
        <v>160</v>
      </c>
      <c r="E8" s="5" t="s">
        <v>164</v>
      </c>
      <c r="K8" s="3" t="s">
        <v>27</v>
      </c>
      <c r="L8">
        <v>30</v>
      </c>
      <c r="M8">
        <v>33</v>
      </c>
      <c r="P8" s="26">
        <f t="shared" si="1"/>
        <v>6</v>
      </c>
      <c r="Q8" s="26"/>
      <c r="R8" s="26"/>
      <c r="S8" s="26"/>
    </row>
    <row r="9" spans="1:19" ht="18.75" x14ac:dyDescent="0.3">
      <c r="A9" t="s">
        <v>19</v>
      </c>
      <c r="B9" s="4">
        <v>8</v>
      </c>
      <c r="D9" s="5" t="s">
        <v>160</v>
      </c>
      <c r="E9" s="5" t="s">
        <v>164</v>
      </c>
      <c r="F9" s="5" t="s">
        <v>161</v>
      </c>
      <c r="G9" s="13">
        <v>1</v>
      </c>
      <c r="H9" s="5" t="s">
        <v>167</v>
      </c>
      <c r="K9" s="3" t="s">
        <v>28</v>
      </c>
      <c r="L9">
        <v>16</v>
      </c>
      <c r="M9">
        <v>33</v>
      </c>
      <c r="P9" s="26">
        <f t="shared" si="1"/>
        <v>6</v>
      </c>
      <c r="Q9" s="26">
        <f t="shared" si="2"/>
        <v>4</v>
      </c>
      <c r="R9" s="26"/>
      <c r="S9" s="26"/>
    </row>
    <row r="10" spans="1:19" ht="18.75" x14ac:dyDescent="0.3">
      <c r="A10" t="s">
        <v>116</v>
      </c>
      <c r="B10" s="4">
        <v>9</v>
      </c>
      <c r="D10" s="5" t="s">
        <v>165</v>
      </c>
      <c r="E10" s="13">
        <v>1</v>
      </c>
      <c r="F10" s="5" t="s">
        <v>168</v>
      </c>
      <c r="G10" s="17">
        <v>2</v>
      </c>
      <c r="H10" s="17">
        <v>2</v>
      </c>
      <c r="K10" s="3" t="s">
        <v>29</v>
      </c>
      <c r="L10">
        <v>6</v>
      </c>
      <c r="M10">
        <v>33</v>
      </c>
      <c r="P10" s="26"/>
      <c r="Q10" s="26"/>
      <c r="R10" s="26"/>
      <c r="S10" s="26"/>
    </row>
    <row r="11" spans="1:19" x14ac:dyDescent="0.25">
      <c r="A11" t="s">
        <v>23</v>
      </c>
      <c r="B11" s="4">
        <v>10</v>
      </c>
      <c r="D11" s="5" t="s">
        <v>165</v>
      </c>
      <c r="E11" s="13">
        <v>1</v>
      </c>
      <c r="F11" s="13">
        <v>1</v>
      </c>
      <c r="G11" s="5" t="s">
        <v>167</v>
      </c>
      <c r="H11" s="17">
        <v>2</v>
      </c>
      <c r="P11" s="26"/>
      <c r="Q11" s="26">
        <f t="shared" si="2"/>
        <v>0</v>
      </c>
      <c r="R11" s="26"/>
      <c r="S11" s="26"/>
    </row>
    <row r="12" spans="1:19" x14ac:dyDescent="0.25">
      <c r="A12" t="s">
        <v>18</v>
      </c>
      <c r="B12" s="4">
        <v>11</v>
      </c>
      <c r="D12" s="5" t="s">
        <v>164</v>
      </c>
      <c r="E12" s="5" t="s">
        <v>161</v>
      </c>
      <c r="F12" s="17">
        <v>2</v>
      </c>
      <c r="G12" s="17">
        <v>2</v>
      </c>
      <c r="H12" s="17">
        <v>2</v>
      </c>
      <c r="P12" s="26">
        <f t="shared" si="1"/>
        <v>4</v>
      </c>
      <c r="Q12" s="26"/>
      <c r="R12" s="26"/>
      <c r="S12" s="26"/>
    </row>
    <row r="13" spans="1:19" x14ac:dyDescent="0.25">
      <c r="A13" t="s">
        <v>18</v>
      </c>
      <c r="B13" s="4">
        <v>12</v>
      </c>
      <c r="D13" s="5" t="s">
        <v>164</v>
      </c>
      <c r="E13" s="13">
        <v>1</v>
      </c>
      <c r="F13" s="5" t="s">
        <v>169</v>
      </c>
      <c r="G13" s="17">
        <v>2</v>
      </c>
      <c r="H13" s="17">
        <v>2</v>
      </c>
      <c r="P13" s="26"/>
      <c r="Q13" s="26"/>
      <c r="R13" s="26"/>
      <c r="S13" s="26"/>
    </row>
    <row r="14" spans="1:19" x14ac:dyDescent="0.25">
      <c r="A14" t="s">
        <v>18</v>
      </c>
      <c r="B14" s="4">
        <v>13</v>
      </c>
      <c r="D14" s="5" t="s">
        <v>164</v>
      </c>
      <c r="E14" s="5" t="s">
        <v>161</v>
      </c>
      <c r="F14" s="13">
        <v>1</v>
      </c>
      <c r="G14" s="5" t="s">
        <v>167</v>
      </c>
      <c r="H14" s="17">
        <v>2</v>
      </c>
      <c r="P14" s="26">
        <f t="shared" si="1"/>
        <v>4</v>
      </c>
      <c r="Q14" s="26"/>
      <c r="R14" s="26"/>
      <c r="S14" s="26"/>
    </row>
    <row r="15" spans="1:19" x14ac:dyDescent="0.25">
      <c r="A15" t="s">
        <v>19</v>
      </c>
      <c r="B15" s="4">
        <v>14</v>
      </c>
      <c r="D15" s="5" t="s">
        <v>164</v>
      </c>
      <c r="E15" s="5" t="s">
        <v>161</v>
      </c>
      <c r="F15" s="13">
        <v>1</v>
      </c>
      <c r="G15" s="5" t="s">
        <v>167</v>
      </c>
      <c r="H15" s="17">
        <v>2</v>
      </c>
      <c r="P15" s="26">
        <f t="shared" si="1"/>
        <v>4</v>
      </c>
      <c r="Q15" s="26"/>
      <c r="R15" s="26"/>
      <c r="S15" s="26"/>
    </row>
    <row r="16" spans="1:19" x14ac:dyDescent="0.25">
      <c r="A16" t="s">
        <v>19</v>
      </c>
      <c r="B16" s="4">
        <v>15</v>
      </c>
      <c r="D16" s="5" t="s">
        <v>164</v>
      </c>
      <c r="E16" s="5" t="s">
        <v>161</v>
      </c>
      <c r="F16" s="13">
        <v>1</v>
      </c>
      <c r="G16" s="5" t="s">
        <v>166</v>
      </c>
      <c r="H16" s="17">
        <v>2</v>
      </c>
      <c r="P16" s="26">
        <f t="shared" si="1"/>
        <v>4</v>
      </c>
      <c r="Q16" s="26"/>
      <c r="R16" s="26"/>
      <c r="S16" s="26"/>
    </row>
    <row r="17" spans="1:19" x14ac:dyDescent="0.25">
      <c r="A17" t="s">
        <v>19</v>
      </c>
      <c r="B17" s="4">
        <v>16</v>
      </c>
      <c r="D17" s="5" t="s">
        <v>164</v>
      </c>
      <c r="E17" s="5" t="s">
        <v>161</v>
      </c>
      <c r="F17" s="5" t="s">
        <v>167</v>
      </c>
      <c r="G17" t="s">
        <v>166</v>
      </c>
      <c r="H17" s="17">
        <v>2</v>
      </c>
      <c r="P17" s="26">
        <f t="shared" si="1"/>
        <v>4</v>
      </c>
      <c r="Q17" s="26">
        <f t="shared" si="2"/>
        <v>8</v>
      </c>
      <c r="R17" s="26">
        <f t="shared" ref="R17:R20" si="3">SUM(G17-F17)</f>
        <v>7</v>
      </c>
      <c r="S17" s="26"/>
    </row>
    <row r="18" spans="1:19" x14ac:dyDescent="0.25">
      <c r="A18" s="16" t="s">
        <v>156</v>
      </c>
      <c r="B18" s="4">
        <v>17</v>
      </c>
      <c r="D18" s="13">
        <v>1</v>
      </c>
      <c r="E18" s="5" t="s">
        <v>170</v>
      </c>
      <c r="F18" s="13">
        <v>1</v>
      </c>
      <c r="G18" s="5" t="s">
        <v>167</v>
      </c>
      <c r="H18" s="17">
        <v>2</v>
      </c>
      <c r="P18" s="26"/>
      <c r="Q18" s="26"/>
      <c r="R18" s="26"/>
      <c r="S18" s="26"/>
    </row>
    <row r="19" spans="1:19" x14ac:dyDescent="0.25">
      <c r="A19" t="s">
        <v>62</v>
      </c>
      <c r="B19" s="4">
        <v>18</v>
      </c>
      <c r="D19" s="13">
        <v>1</v>
      </c>
      <c r="E19" s="13">
        <v>1</v>
      </c>
      <c r="F19" s="5" t="s">
        <v>170</v>
      </c>
      <c r="G19" s="5" t="s">
        <v>167</v>
      </c>
      <c r="H19" s="17">
        <v>2</v>
      </c>
      <c r="P19" s="26"/>
      <c r="Q19" s="26"/>
      <c r="R19" s="26">
        <f t="shared" si="3"/>
        <v>9</v>
      </c>
      <c r="S19" s="26"/>
    </row>
    <row r="20" spans="1:19" x14ac:dyDescent="0.25">
      <c r="A20" t="s">
        <v>62</v>
      </c>
      <c r="B20" s="4">
        <v>19</v>
      </c>
      <c r="D20" s="13">
        <v>1</v>
      </c>
      <c r="E20" s="5" t="s">
        <v>170</v>
      </c>
      <c r="F20" s="5" t="s">
        <v>167</v>
      </c>
      <c r="G20" s="5" t="s">
        <v>171</v>
      </c>
      <c r="H20" s="17">
        <v>2</v>
      </c>
      <c r="P20" s="26"/>
      <c r="Q20" s="26">
        <f t="shared" si="2"/>
        <v>9</v>
      </c>
      <c r="R20" s="26">
        <f t="shared" si="3"/>
        <v>17</v>
      </c>
      <c r="S20" s="26"/>
    </row>
    <row r="21" spans="1:19" x14ac:dyDescent="0.25">
      <c r="A21" t="s">
        <v>15</v>
      </c>
      <c r="B21" s="4">
        <v>20</v>
      </c>
      <c r="D21" s="13">
        <v>1</v>
      </c>
      <c r="E21" s="13">
        <v>1</v>
      </c>
      <c r="F21" s="5" t="s">
        <v>170</v>
      </c>
      <c r="G21" s="17">
        <v>2</v>
      </c>
      <c r="H21" s="17">
        <v>2</v>
      </c>
      <c r="P21" s="26">
        <f t="shared" si="1"/>
        <v>0</v>
      </c>
      <c r="Q21" s="26"/>
      <c r="R21" s="26"/>
      <c r="S21" s="26"/>
    </row>
    <row r="22" spans="1:19" x14ac:dyDescent="0.25">
      <c r="A22" t="s">
        <v>15</v>
      </c>
      <c r="B22" s="4">
        <v>21</v>
      </c>
      <c r="D22" s="13">
        <v>1</v>
      </c>
      <c r="E22" s="5" t="s">
        <v>170</v>
      </c>
      <c r="P22" s="26"/>
      <c r="Q22" s="26"/>
      <c r="R22" s="26"/>
      <c r="S22" s="26"/>
    </row>
    <row r="23" spans="1:19" x14ac:dyDescent="0.25">
      <c r="A23" t="s">
        <v>15</v>
      </c>
      <c r="B23" s="4">
        <v>22</v>
      </c>
      <c r="D23" s="5" t="s">
        <v>170</v>
      </c>
      <c r="E23" s="13">
        <v>1</v>
      </c>
      <c r="F23" s="5" t="s">
        <v>167</v>
      </c>
      <c r="G23" s="13">
        <v>1</v>
      </c>
      <c r="H23" s="5" t="s">
        <v>172</v>
      </c>
      <c r="P23" s="26"/>
      <c r="Q23" s="26"/>
      <c r="R23" s="26"/>
      <c r="S23" s="26"/>
    </row>
    <row r="24" spans="1:19" x14ac:dyDescent="0.25">
      <c r="A24" t="s">
        <v>18</v>
      </c>
      <c r="B24" s="4">
        <v>23</v>
      </c>
      <c r="D24" s="5" t="s">
        <v>167</v>
      </c>
      <c r="E24" s="13">
        <v>1</v>
      </c>
      <c r="F24" s="13">
        <v>1</v>
      </c>
      <c r="G24" s="5" t="s">
        <v>173</v>
      </c>
      <c r="H24" s="17">
        <v>2</v>
      </c>
      <c r="P24" s="26"/>
      <c r="Q24" s="26"/>
      <c r="R24" s="26"/>
      <c r="S24" s="26"/>
    </row>
    <row r="25" spans="1:19" x14ac:dyDescent="0.25">
      <c r="A25" t="s">
        <v>18</v>
      </c>
      <c r="B25" s="4">
        <v>24</v>
      </c>
      <c r="D25" s="5" t="s">
        <v>167</v>
      </c>
      <c r="E25" s="5" t="s">
        <v>174</v>
      </c>
      <c r="F25" s="13">
        <v>1</v>
      </c>
      <c r="G25" s="13">
        <v>1</v>
      </c>
      <c r="H25" s="5" t="s">
        <v>175</v>
      </c>
      <c r="P25" s="26">
        <f t="shared" si="1"/>
        <v>6</v>
      </c>
      <c r="Q25" s="26"/>
      <c r="R25" s="26"/>
      <c r="S25" s="26"/>
    </row>
    <row r="26" spans="1:19" x14ac:dyDescent="0.25">
      <c r="A26" t="s">
        <v>16</v>
      </c>
      <c r="B26" s="6">
        <v>25</v>
      </c>
      <c r="D26" s="13">
        <v>1</v>
      </c>
      <c r="E26" s="5" t="s">
        <v>167</v>
      </c>
      <c r="P26" s="26"/>
      <c r="Q26" s="26"/>
      <c r="R26" s="26"/>
      <c r="S26" s="26"/>
    </row>
    <row r="27" spans="1:19" x14ac:dyDescent="0.25">
      <c r="A27" t="s">
        <v>16</v>
      </c>
      <c r="B27" s="6">
        <v>26</v>
      </c>
      <c r="D27" s="5" t="s">
        <v>167</v>
      </c>
      <c r="P27" s="26"/>
      <c r="Q27" s="26"/>
      <c r="R27" s="26"/>
      <c r="S27" s="26"/>
    </row>
    <row r="28" spans="1:19" x14ac:dyDescent="0.25">
      <c r="A28" t="s">
        <v>16</v>
      </c>
      <c r="B28" s="6">
        <v>27</v>
      </c>
      <c r="D28" s="5" t="s">
        <v>167</v>
      </c>
      <c r="P28" s="26"/>
      <c r="Q28" s="26"/>
      <c r="R28" s="26"/>
      <c r="S28" s="26"/>
    </row>
    <row r="29" spans="1:19" x14ac:dyDescent="0.25">
      <c r="A29" t="s">
        <v>20</v>
      </c>
      <c r="B29" s="4">
        <v>28</v>
      </c>
      <c r="D29" s="5" t="s">
        <v>167</v>
      </c>
      <c r="E29" s="13">
        <v>1</v>
      </c>
      <c r="F29" s="5" t="s">
        <v>171</v>
      </c>
      <c r="G29" s="17">
        <v>2</v>
      </c>
      <c r="H29" s="17">
        <v>2</v>
      </c>
      <c r="P29" s="26"/>
      <c r="Q29" s="26"/>
      <c r="R29" s="26"/>
      <c r="S29" s="26"/>
    </row>
    <row r="30" spans="1:19" x14ac:dyDescent="0.25">
      <c r="A30" t="s">
        <v>20</v>
      </c>
      <c r="B30" s="4">
        <v>29</v>
      </c>
      <c r="D30" s="5" t="s">
        <v>167</v>
      </c>
      <c r="E30" s="13">
        <v>1</v>
      </c>
      <c r="F30" s="5" t="s">
        <v>176</v>
      </c>
      <c r="G30" s="17">
        <v>2</v>
      </c>
      <c r="H30" s="17">
        <v>2</v>
      </c>
      <c r="P30" s="26"/>
      <c r="Q30" s="26"/>
      <c r="R30" s="26"/>
      <c r="S30" s="26"/>
    </row>
    <row r="31" spans="1:19" x14ac:dyDescent="0.25">
      <c r="A31" t="s">
        <v>20</v>
      </c>
      <c r="B31" s="6">
        <v>30</v>
      </c>
      <c r="D31" s="13">
        <v>1</v>
      </c>
      <c r="E31" t="s">
        <v>167</v>
      </c>
      <c r="P31" s="26"/>
      <c r="Q31" s="26"/>
      <c r="R31" s="26"/>
      <c r="S31" s="26"/>
    </row>
    <row r="32" spans="1:19" x14ac:dyDescent="0.25">
      <c r="A32" t="s">
        <v>17</v>
      </c>
      <c r="B32" s="7">
        <v>31</v>
      </c>
      <c r="D32" s="5" t="s">
        <v>167</v>
      </c>
      <c r="P32" s="26"/>
      <c r="Q32" s="26"/>
      <c r="R32" s="26"/>
      <c r="S32" s="26"/>
    </row>
    <row r="33" spans="1:19" x14ac:dyDescent="0.25">
      <c r="A33" t="s">
        <v>19</v>
      </c>
      <c r="B33" s="4">
        <v>32</v>
      </c>
      <c r="D33" s="5" t="s">
        <v>175</v>
      </c>
      <c r="E33" s="5" t="s">
        <v>171</v>
      </c>
      <c r="F33" s="5" t="s">
        <v>177</v>
      </c>
      <c r="G33" s="13">
        <v>1</v>
      </c>
      <c r="H33" s="5" t="s">
        <v>178</v>
      </c>
      <c r="P33" s="26">
        <f t="shared" si="1"/>
        <v>4</v>
      </c>
      <c r="Q33" s="26">
        <f t="shared" si="2"/>
        <v>3</v>
      </c>
      <c r="R33" s="26"/>
      <c r="S33" s="26"/>
    </row>
    <row r="34" spans="1:19" x14ac:dyDescent="0.25">
      <c r="A34" t="s">
        <v>19</v>
      </c>
      <c r="B34" s="4">
        <v>33</v>
      </c>
      <c r="D34" s="5" t="s">
        <v>172</v>
      </c>
      <c r="E34" s="5" t="s">
        <v>166</v>
      </c>
      <c r="F34" s="5" t="s">
        <v>171</v>
      </c>
      <c r="G34" s="17">
        <v>2</v>
      </c>
      <c r="H34" s="17">
        <v>2</v>
      </c>
      <c r="P34" s="26">
        <f t="shared" si="1"/>
        <v>4</v>
      </c>
      <c r="Q34" s="26">
        <f t="shared" si="2"/>
        <v>10</v>
      </c>
      <c r="R34" s="26"/>
      <c r="S34" s="26"/>
    </row>
    <row r="35" spans="1:19" x14ac:dyDescent="0.25">
      <c r="A35" t="s">
        <v>18</v>
      </c>
      <c r="B35" s="4">
        <v>34</v>
      </c>
      <c r="D35" s="5" t="s">
        <v>174</v>
      </c>
      <c r="E35" s="5" t="s">
        <v>173</v>
      </c>
      <c r="F35" s="5" t="s">
        <v>177</v>
      </c>
      <c r="G35" s="17">
        <v>2</v>
      </c>
      <c r="H35" s="17">
        <v>2</v>
      </c>
      <c r="P35" s="26">
        <f t="shared" si="1"/>
        <v>9</v>
      </c>
      <c r="Q35" s="26">
        <f t="shared" si="2"/>
        <v>5</v>
      </c>
      <c r="R35" s="26"/>
      <c r="S35" s="26"/>
    </row>
    <row r="36" spans="1:19" x14ac:dyDescent="0.25">
      <c r="A36" t="s">
        <v>24</v>
      </c>
      <c r="B36" s="4">
        <v>35</v>
      </c>
      <c r="D36" s="13">
        <v>1</v>
      </c>
      <c r="E36" s="5" t="s">
        <v>172</v>
      </c>
      <c r="F36" s="13">
        <v>1</v>
      </c>
      <c r="G36" s="13">
        <v>1</v>
      </c>
      <c r="H36" s="5" t="s">
        <v>179</v>
      </c>
      <c r="P36" s="26"/>
      <c r="Q36" s="26"/>
      <c r="R36" s="26"/>
      <c r="S36" s="26"/>
    </row>
    <row r="37" spans="1:19" x14ac:dyDescent="0.25">
      <c r="A37" t="s">
        <v>24</v>
      </c>
      <c r="B37" s="4">
        <v>36</v>
      </c>
      <c r="D37" s="13">
        <v>1</v>
      </c>
      <c r="E37" t="s">
        <v>172</v>
      </c>
      <c r="F37" s="17">
        <v>2</v>
      </c>
      <c r="G37" s="17">
        <v>2</v>
      </c>
      <c r="H37" s="17">
        <v>2</v>
      </c>
      <c r="P37" s="26"/>
      <c r="Q37" s="26"/>
      <c r="R37" s="26"/>
      <c r="S37" s="26"/>
    </row>
    <row r="38" spans="1:19" x14ac:dyDescent="0.25">
      <c r="A38" t="s">
        <v>17</v>
      </c>
      <c r="B38" s="4">
        <v>37</v>
      </c>
      <c r="D38" s="13">
        <v>1</v>
      </c>
      <c r="E38" s="5" t="s">
        <v>166</v>
      </c>
      <c r="F38" s="5" t="s">
        <v>173</v>
      </c>
      <c r="G38" s="17">
        <v>2</v>
      </c>
      <c r="H38" s="17">
        <v>2</v>
      </c>
      <c r="P38" s="26"/>
      <c r="Q38" s="26">
        <f t="shared" si="2"/>
        <v>8</v>
      </c>
      <c r="R38" s="26"/>
      <c r="S38" s="26"/>
    </row>
    <row r="39" spans="1:19" x14ac:dyDescent="0.25">
      <c r="A39" t="s">
        <v>157</v>
      </c>
      <c r="B39" s="4">
        <v>38</v>
      </c>
      <c r="D39" s="13">
        <v>1</v>
      </c>
      <c r="E39" t="s">
        <v>166</v>
      </c>
      <c r="F39" s="17">
        <v>2</v>
      </c>
      <c r="G39" s="17">
        <v>2</v>
      </c>
      <c r="H39" s="17">
        <v>2</v>
      </c>
      <c r="P39" s="26"/>
      <c r="Q39" s="26"/>
      <c r="R39" s="26"/>
      <c r="S39" s="26"/>
    </row>
    <row r="40" spans="1:19" x14ac:dyDescent="0.25">
      <c r="A40" t="s">
        <v>18</v>
      </c>
      <c r="B40" s="4">
        <v>39</v>
      </c>
      <c r="D40" s="5" t="s">
        <v>176</v>
      </c>
      <c r="E40" s="5" t="s">
        <v>177</v>
      </c>
      <c r="F40" s="5" t="s">
        <v>180</v>
      </c>
      <c r="G40" s="17">
        <v>2</v>
      </c>
      <c r="H40" s="17">
        <v>2</v>
      </c>
      <c r="P40" s="26">
        <f t="shared" si="1"/>
        <v>10</v>
      </c>
      <c r="Q40" s="26">
        <f t="shared" si="2"/>
        <v>1</v>
      </c>
      <c r="R40" s="26"/>
      <c r="S40" s="26"/>
    </row>
    <row r="41" spans="1:19" x14ac:dyDescent="0.25">
      <c r="A41" t="s">
        <v>19</v>
      </c>
      <c r="B41" s="4">
        <v>40</v>
      </c>
      <c r="D41" s="5" t="s">
        <v>175</v>
      </c>
      <c r="E41" s="5" t="s">
        <v>177</v>
      </c>
      <c r="F41" s="5" t="s">
        <v>181</v>
      </c>
      <c r="G41" s="17">
        <v>2</v>
      </c>
      <c r="H41" s="17">
        <v>2</v>
      </c>
      <c r="P41" s="26">
        <f t="shared" si="1"/>
        <v>7</v>
      </c>
      <c r="Q41" s="26">
        <f t="shared" si="2"/>
        <v>10</v>
      </c>
      <c r="R41" s="26"/>
      <c r="S41" s="26"/>
    </row>
    <row r="42" spans="1:19" x14ac:dyDescent="0.25">
      <c r="A42" t="s">
        <v>127</v>
      </c>
      <c r="B42" s="4">
        <v>41</v>
      </c>
      <c r="D42" s="5" t="s">
        <v>179</v>
      </c>
      <c r="E42" s="13">
        <v>1</v>
      </c>
      <c r="F42" s="5" t="s">
        <v>181</v>
      </c>
      <c r="G42" s="17">
        <v>2</v>
      </c>
      <c r="H42" s="17">
        <v>2</v>
      </c>
      <c r="P42" s="26"/>
      <c r="Q42" s="26"/>
      <c r="R42" s="26"/>
      <c r="S42" s="26"/>
    </row>
    <row r="43" spans="1:19" x14ac:dyDescent="0.25">
      <c r="C43">
        <f>COUNTA(C2:C42)</f>
        <v>1</v>
      </c>
      <c r="D43">
        <f>COUNTA(D2:D42)</f>
        <v>40</v>
      </c>
      <c r="E43">
        <f t="shared" ref="E43:H43" si="4">COUNTA(E2:E42)</f>
        <v>37</v>
      </c>
      <c r="F43">
        <f t="shared" si="4"/>
        <v>33</v>
      </c>
      <c r="G43">
        <f t="shared" si="4"/>
        <v>33</v>
      </c>
      <c r="H43">
        <f t="shared" si="4"/>
        <v>33</v>
      </c>
      <c r="P43">
        <f>SUM(P2:P42)/(COUNTA(P2:P42))</f>
        <v>5.117647058823529</v>
      </c>
      <c r="Q43">
        <f t="shared" ref="Q43:S43" si="5">SUM(Q2:Q42)/(COUNTA(Q2:Q42))</f>
        <v>6.333333333333333</v>
      </c>
      <c r="R43">
        <f t="shared" si="5"/>
        <v>10.75</v>
      </c>
      <c r="S43" t="e">
        <f t="shared" si="5"/>
        <v>#DIV/0!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7"/>
  <sheetViews>
    <sheetView topLeftCell="B37" zoomScale="90" zoomScaleNormal="90" workbookViewId="0">
      <selection activeCell="P47" sqref="P47"/>
    </sheetView>
  </sheetViews>
  <sheetFormatPr defaultRowHeight="15" x14ac:dyDescent="0.25"/>
  <cols>
    <col min="1" max="1" width="20.140625" bestFit="1" customWidth="1"/>
    <col min="15" max="15" width="18.28515625" bestFit="1" customWidth="1"/>
  </cols>
  <sheetData>
    <row r="1" spans="1:19" ht="18.75" x14ac:dyDescent="0.3">
      <c r="B1" s="3" t="s">
        <v>14</v>
      </c>
      <c r="C1" s="3" t="s">
        <v>42</v>
      </c>
      <c r="D1" s="3" t="s">
        <v>25</v>
      </c>
      <c r="E1" s="3" t="s">
        <v>26</v>
      </c>
      <c r="F1" s="3" t="s">
        <v>27</v>
      </c>
      <c r="G1" s="3" t="s">
        <v>28</v>
      </c>
      <c r="H1" s="3" t="s">
        <v>29</v>
      </c>
      <c r="O1" s="24" t="s">
        <v>255</v>
      </c>
      <c r="P1" s="25" t="s">
        <v>251</v>
      </c>
      <c r="Q1" s="25" t="s">
        <v>252</v>
      </c>
      <c r="R1" s="25" t="s">
        <v>253</v>
      </c>
      <c r="S1" s="25" t="s">
        <v>254</v>
      </c>
    </row>
    <row r="2" spans="1:19" x14ac:dyDescent="0.25">
      <c r="A2" t="s">
        <v>17</v>
      </c>
      <c r="B2" s="4">
        <v>1</v>
      </c>
      <c r="D2" t="s">
        <v>187</v>
      </c>
      <c r="E2" s="13">
        <v>1</v>
      </c>
      <c r="F2" s="13">
        <v>1</v>
      </c>
      <c r="G2" s="13">
        <v>1</v>
      </c>
      <c r="H2" t="s">
        <v>188</v>
      </c>
      <c r="P2" s="26"/>
      <c r="Q2" s="26"/>
      <c r="R2" s="26"/>
      <c r="S2" s="26"/>
    </row>
    <row r="3" spans="1:19" x14ac:dyDescent="0.25">
      <c r="A3" t="s">
        <v>18</v>
      </c>
      <c r="B3" s="7">
        <v>2</v>
      </c>
      <c r="C3" t="s">
        <v>189</v>
      </c>
      <c r="P3" s="26"/>
      <c r="Q3" s="26"/>
      <c r="R3" s="26"/>
      <c r="S3" s="26"/>
    </row>
    <row r="4" spans="1:19" x14ac:dyDescent="0.25">
      <c r="A4" t="s">
        <v>61</v>
      </c>
      <c r="B4" s="6">
        <v>3</v>
      </c>
      <c r="D4" t="s">
        <v>190</v>
      </c>
      <c r="P4" s="26"/>
      <c r="Q4" s="26"/>
      <c r="R4" s="26"/>
      <c r="S4" s="26"/>
    </row>
    <row r="5" spans="1:19" x14ac:dyDescent="0.25">
      <c r="A5" t="s">
        <v>18</v>
      </c>
      <c r="B5" s="4">
        <v>4</v>
      </c>
      <c r="D5" t="s">
        <v>190</v>
      </c>
      <c r="E5" t="s">
        <v>191</v>
      </c>
      <c r="F5" t="s">
        <v>192</v>
      </c>
      <c r="G5" t="s">
        <v>193</v>
      </c>
      <c r="H5" s="17">
        <v>2</v>
      </c>
      <c r="L5" s="13" t="s">
        <v>182</v>
      </c>
      <c r="M5" s="17" t="s">
        <v>183</v>
      </c>
      <c r="P5" s="26">
        <f t="shared" ref="P5:P42" si="0">SUM(E5-D5)</f>
        <v>5</v>
      </c>
      <c r="Q5" s="26">
        <f t="shared" ref="Q5:R10" si="1">SUM(F5-E5)</f>
        <v>4</v>
      </c>
      <c r="R5" s="26">
        <f t="shared" si="1"/>
        <v>8</v>
      </c>
      <c r="S5" s="26"/>
    </row>
    <row r="6" spans="1:19" ht="18.75" x14ac:dyDescent="0.3">
      <c r="A6" t="s">
        <v>64</v>
      </c>
      <c r="B6" s="4">
        <v>5</v>
      </c>
      <c r="D6" t="s">
        <v>194</v>
      </c>
      <c r="E6" t="s">
        <v>195</v>
      </c>
      <c r="F6" s="17">
        <v>2</v>
      </c>
      <c r="G6" s="17">
        <v>2</v>
      </c>
      <c r="H6" s="17">
        <v>2</v>
      </c>
      <c r="K6" s="3" t="s">
        <v>42</v>
      </c>
      <c r="L6">
        <v>3</v>
      </c>
      <c r="M6">
        <v>3</v>
      </c>
      <c r="P6" s="26">
        <f t="shared" si="0"/>
        <v>3</v>
      </c>
      <c r="Q6" s="26"/>
      <c r="R6" s="26"/>
      <c r="S6" s="26"/>
    </row>
    <row r="7" spans="1:19" ht="18.75" x14ac:dyDescent="0.3">
      <c r="A7" t="s">
        <v>64</v>
      </c>
      <c r="B7" s="7">
        <v>6</v>
      </c>
      <c r="D7" t="s">
        <v>195</v>
      </c>
      <c r="K7" s="3" t="s">
        <v>25</v>
      </c>
      <c r="L7">
        <v>42</v>
      </c>
      <c r="M7">
        <v>42</v>
      </c>
      <c r="P7" s="26"/>
      <c r="Q7" s="26"/>
      <c r="R7" s="26"/>
      <c r="S7" s="26"/>
    </row>
    <row r="8" spans="1:19" ht="18.75" x14ac:dyDescent="0.3">
      <c r="A8" t="s">
        <v>19</v>
      </c>
      <c r="B8" s="4">
        <v>7</v>
      </c>
      <c r="D8" t="s">
        <v>195</v>
      </c>
      <c r="E8" t="s">
        <v>196</v>
      </c>
      <c r="F8" t="s">
        <v>193</v>
      </c>
      <c r="G8" s="17">
        <v>2</v>
      </c>
      <c r="H8" s="17">
        <v>2</v>
      </c>
      <c r="K8" s="3" t="s">
        <v>26</v>
      </c>
      <c r="L8">
        <v>34</v>
      </c>
      <c r="M8">
        <v>34</v>
      </c>
      <c r="P8" s="26">
        <f t="shared" si="0"/>
        <v>6</v>
      </c>
      <c r="Q8" s="26">
        <f t="shared" si="1"/>
        <v>4</v>
      </c>
      <c r="R8" s="26"/>
      <c r="S8" s="26"/>
    </row>
    <row r="9" spans="1:19" ht="18.75" x14ac:dyDescent="0.3">
      <c r="A9" t="s">
        <v>18</v>
      </c>
      <c r="B9" s="4">
        <v>8</v>
      </c>
      <c r="D9" t="s">
        <v>197</v>
      </c>
      <c r="E9" t="s">
        <v>196</v>
      </c>
      <c r="F9" s="13">
        <v>1</v>
      </c>
      <c r="G9" t="s">
        <v>198</v>
      </c>
      <c r="H9" s="17">
        <v>2</v>
      </c>
      <c r="K9" s="3" t="s">
        <v>27</v>
      </c>
      <c r="L9">
        <v>23</v>
      </c>
      <c r="M9">
        <v>25</v>
      </c>
      <c r="P9" s="26">
        <f t="shared" si="0"/>
        <v>3</v>
      </c>
      <c r="Q9" s="26"/>
      <c r="R9" s="26"/>
      <c r="S9" s="26"/>
    </row>
    <row r="10" spans="1:19" ht="18.75" x14ac:dyDescent="0.3">
      <c r="A10" t="s">
        <v>16</v>
      </c>
      <c r="B10" s="6">
        <v>9</v>
      </c>
      <c r="D10" t="s">
        <v>188</v>
      </c>
      <c r="E10" t="s">
        <v>198</v>
      </c>
      <c r="F10" t="s">
        <v>199</v>
      </c>
      <c r="K10" s="3" t="s">
        <v>28</v>
      </c>
      <c r="L10">
        <v>15</v>
      </c>
      <c r="M10">
        <v>21</v>
      </c>
      <c r="P10" s="26">
        <f t="shared" si="0"/>
        <v>11</v>
      </c>
      <c r="Q10" s="26">
        <f t="shared" si="1"/>
        <v>5</v>
      </c>
      <c r="R10" s="26"/>
      <c r="S10" s="26"/>
    </row>
    <row r="11" spans="1:19" ht="18.75" x14ac:dyDescent="0.3">
      <c r="A11" t="s">
        <v>20</v>
      </c>
      <c r="B11" s="4">
        <v>10</v>
      </c>
      <c r="D11" s="13">
        <v>1</v>
      </c>
      <c r="E11" t="s">
        <v>188</v>
      </c>
      <c r="F11" s="13">
        <v>1</v>
      </c>
      <c r="G11" t="s">
        <v>198</v>
      </c>
      <c r="H11" s="17">
        <v>2</v>
      </c>
      <c r="K11" s="3" t="s">
        <v>29</v>
      </c>
      <c r="L11">
        <v>1</v>
      </c>
      <c r="M11">
        <v>21</v>
      </c>
      <c r="P11" s="26"/>
      <c r="Q11" s="26"/>
      <c r="R11" s="26"/>
      <c r="S11" s="26"/>
    </row>
    <row r="12" spans="1:19" x14ac:dyDescent="0.25">
      <c r="A12" t="s">
        <v>15</v>
      </c>
      <c r="B12" s="4">
        <v>11</v>
      </c>
      <c r="D12" t="s">
        <v>188</v>
      </c>
      <c r="E12" s="13">
        <v>1</v>
      </c>
      <c r="F12" s="13">
        <v>1</v>
      </c>
      <c r="G12" t="s">
        <v>199</v>
      </c>
      <c r="H12" s="17">
        <v>2</v>
      </c>
      <c r="P12" s="26"/>
      <c r="Q12" s="26"/>
      <c r="R12" s="26"/>
      <c r="S12" s="26"/>
    </row>
    <row r="13" spans="1:19" x14ac:dyDescent="0.25">
      <c r="A13" t="s">
        <v>15</v>
      </c>
      <c r="B13" s="4">
        <v>12</v>
      </c>
      <c r="D13" t="s">
        <v>188</v>
      </c>
      <c r="E13" s="13">
        <v>1</v>
      </c>
      <c r="F13" s="13">
        <v>1</v>
      </c>
      <c r="G13" t="s">
        <v>199</v>
      </c>
      <c r="H13" s="17">
        <v>2</v>
      </c>
      <c r="P13" s="26"/>
      <c r="Q13" s="26"/>
      <c r="R13" s="26"/>
      <c r="S13" s="26"/>
    </row>
    <row r="14" spans="1:19" x14ac:dyDescent="0.25">
      <c r="A14" t="s">
        <v>62</v>
      </c>
      <c r="B14" s="7">
        <v>13</v>
      </c>
      <c r="C14" t="s">
        <v>188</v>
      </c>
      <c r="P14" s="26"/>
      <c r="Q14" s="26"/>
      <c r="R14" s="26"/>
      <c r="S14" s="26"/>
    </row>
    <row r="15" spans="1:19" x14ac:dyDescent="0.25">
      <c r="A15" t="s">
        <v>186</v>
      </c>
      <c r="B15" s="6">
        <v>14</v>
      </c>
      <c r="D15" t="s">
        <v>188</v>
      </c>
      <c r="E15" t="s">
        <v>193</v>
      </c>
      <c r="P15" s="26">
        <f t="shared" si="0"/>
        <v>3</v>
      </c>
      <c r="Q15" s="26"/>
      <c r="R15" s="26"/>
      <c r="S15" s="26"/>
    </row>
    <row r="16" spans="1:19" x14ac:dyDescent="0.25">
      <c r="A16" t="s">
        <v>62</v>
      </c>
      <c r="B16" s="6">
        <v>15</v>
      </c>
      <c r="D16" s="13">
        <v>1</v>
      </c>
      <c r="E16" t="s">
        <v>188</v>
      </c>
      <c r="P16" s="26"/>
      <c r="Q16" s="26"/>
      <c r="R16" s="26"/>
      <c r="S16" s="26"/>
    </row>
    <row r="17" spans="1:19" x14ac:dyDescent="0.25">
      <c r="A17" t="s">
        <v>17</v>
      </c>
      <c r="B17" s="6">
        <v>16</v>
      </c>
      <c r="D17" s="13">
        <v>1</v>
      </c>
      <c r="E17" s="13">
        <v>1</v>
      </c>
      <c r="F17" t="s">
        <v>188</v>
      </c>
      <c r="P17" s="26"/>
      <c r="Q17" s="26"/>
      <c r="R17" s="26"/>
      <c r="S17" s="26"/>
    </row>
    <row r="18" spans="1:19" x14ac:dyDescent="0.25">
      <c r="A18" t="s">
        <v>17</v>
      </c>
      <c r="B18" s="6">
        <v>17</v>
      </c>
      <c r="D18" t="s">
        <v>188</v>
      </c>
      <c r="E18" s="13">
        <v>1</v>
      </c>
      <c r="F18" t="s">
        <v>198</v>
      </c>
      <c r="P18" s="26"/>
      <c r="Q18" s="26"/>
      <c r="R18" s="26"/>
      <c r="S18" s="26"/>
    </row>
    <row r="19" spans="1:19" x14ac:dyDescent="0.25">
      <c r="A19" t="s">
        <v>17</v>
      </c>
      <c r="B19" s="7">
        <v>18</v>
      </c>
      <c r="C19" t="s">
        <v>188</v>
      </c>
      <c r="P19" s="26"/>
      <c r="Q19" s="26"/>
      <c r="R19" s="26"/>
      <c r="S19" s="26"/>
    </row>
    <row r="20" spans="1:19" x14ac:dyDescent="0.25">
      <c r="A20" t="s">
        <v>64</v>
      </c>
      <c r="B20" s="4">
        <v>19</v>
      </c>
      <c r="D20" s="13">
        <v>1</v>
      </c>
      <c r="E20" s="13">
        <v>1</v>
      </c>
      <c r="F20" t="s">
        <v>191</v>
      </c>
      <c r="G20" t="s">
        <v>195</v>
      </c>
      <c r="H20" s="17">
        <v>2</v>
      </c>
      <c r="P20" s="26"/>
      <c r="Q20" s="26"/>
      <c r="R20" s="26">
        <f t="shared" ref="R20:R45" si="2">SUM(G20-F20)</f>
        <v>2</v>
      </c>
      <c r="S20" s="26"/>
    </row>
    <row r="21" spans="1:19" x14ac:dyDescent="0.25">
      <c r="A21" t="s">
        <v>23</v>
      </c>
      <c r="B21" s="4">
        <v>20</v>
      </c>
      <c r="D21" t="s">
        <v>188</v>
      </c>
      <c r="E21" t="s">
        <v>198</v>
      </c>
      <c r="F21" t="s">
        <v>200</v>
      </c>
      <c r="G21" s="17">
        <v>2</v>
      </c>
      <c r="H21" s="17">
        <v>2</v>
      </c>
      <c r="P21" s="26">
        <f t="shared" si="0"/>
        <v>11</v>
      </c>
      <c r="Q21" s="26">
        <f t="shared" ref="Q21:Q32" si="3">SUM(F21-E21)</f>
        <v>9</v>
      </c>
      <c r="R21" s="26"/>
      <c r="S21" s="26"/>
    </row>
    <row r="22" spans="1:19" x14ac:dyDescent="0.25">
      <c r="A22" t="s">
        <v>19</v>
      </c>
      <c r="B22" s="6">
        <v>21</v>
      </c>
      <c r="D22" t="s">
        <v>201</v>
      </c>
      <c r="E22" t="s">
        <v>198</v>
      </c>
      <c r="P22" s="26">
        <f t="shared" si="0"/>
        <v>7</v>
      </c>
      <c r="Q22" s="26"/>
      <c r="R22" s="26"/>
      <c r="S22" s="26"/>
    </row>
    <row r="23" spans="1:19" x14ac:dyDescent="0.25">
      <c r="A23" t="s">
        <v>18</v>
      </c>
      <c r="B23" s="4">
        <v>22</v>
      </c>
      <c r="D23" s="13">
        <v>1</v>
      </c>
      <c r="E23" s="5" t="s">
        <v>198</v>
      </c>
      <c r="F23" s="5" t="s">
        <v>202</v>
      </c>
      <c r="G23" s="5" t="s">
        <v>200</v>
      </c>
      <c r="H23" s="17">
        <v>2</v>
      </c>
      <c r="P23" s="26"/>
      <c r="Q23" s="26">
        <f t="shared" si="3"/>
        <v>2</v>
      </c>
      <c r="R23" s="26">
        <f t="shared" si="2"/>
        <v>7</v>
      </c>
      <c r="S23" s="26"/>
    </row>
    <row r="24" spans="1:19" x14ac:dyDescent="0.25">
      <c r="A24" t="s">
        <v>19</v>
      </c>
      <c r="B24" s="4">
        <v>23</v>
      </c>
      <c r="D24" s="5" t="s">
        <v>198</v>
      </c>
      <c r="E24" s="5" t="s">
        <v>202</v>
      </c>
      <c r="F24" s="5" t="s">
        <v>203</v>
      </c>
      <c r="G24" s="17">
        <v>2</v>
      </c>
      <c r="H24" s="17">
        <v>2</v>
      </c>
      <c r="P24" s="26">
        <f t="shared" si="0"/>
        <v>2</v>
      </c>
      <c r="Q24" s="26">
        <f t="shared" si="3"/>
        <v>5</v>
      </c>
      <c r="R24" s="26"/>
      <c r="S24" s="26"/>
    </row>
    <row r="25" spans="1:19" x14ac:dyDescent="0.25">
      <c r="A25" t="s">
        <v>16</v>
      </c>
      <c r="B25" s="6">
        <v>24</v>
      </c>
      <c r="D25" s="5" t="s">
        <v>198</v>
      </c>
      <c r="E25" s="5" t="s">
        <v>199</v>
      </c>
      <c r="P25" s="26">
        <f t="shared" si="0"/>
        <v>5</v>
      </c>
      <c r="Q25" s="26"/>
      <c r="R25" s="26"/>
      <c r="S25" s="26"/>
    </row>
    <row r="26" spans="1:19" x14ac:dyDescent="0.25">
      <c r="A26" t="s">
        <v>20</v>
      </c>
      <c r="B26" s="6">
        <v>25</v>
      </c>
      <c r="D26" s="5" t="s">
        <v>198</v>
      </c>
      <c r="E26" s="5" t="s">
        <v>199</v>
      </c>
      <c r="F26" s="5" t="s">
        <v>204</v>
      </c>
      <c r="P26" s="26">
        <f t="shared" si="0"/>
        <v>5</v>
      </c>
      <c r="Q26" s="26">
        <f t="shared" si="3"/>
        <v>12</v>
      </c>
      <c r="R26" s="26"/>
      <c r="S26" s="26"/>
    </row>
    <row r="27" spans="1:19" x14ac:dyDescent="0.25">
      <c r="A27" t="s">
        <v>20</v>
      </c>
      <c r="B27" s="6">
        <v>26</v>
      </c>
      <c r="D27" s="5" t="s">
        <v>199</v>
      </c>
      <c r="P27" s="26"/>
      <c r="Q27" s="26"/>
      <c r="R27" s="26"/>
      <c r="S27" s="26"/>
    </row>
    <row r="28" spans="1:19" x14ac:dyDescent="0.25">
      <c r="A28" t="s">
        <v>18</v>
      </c>
      <c r="B28" s="4">
        <v>27</v>
      </c>
      <c r="D28" s="5" t="s">
        <v>198</v>
      </c>
      <c r="E28" s="5" t="s">
        <v>202</v>
      </c>
      <c r="F28" s="5" t="s">
        <v>203</v>
      </c>
      <c r="G28" s="17">
        <v>2</v>
      </c>
      <c r="H28" s="17">
        <v>2</v>
      </c>
      <c r="P28" s="26">
        <f t="shared" si="0"/>
        <v>2</v>
      </c>
      <c r="Q28" s="26">
        <f t="shared" si="3"/>
        <v>5</v>
      </c>
      <c r="R28" s="26"/>
      <c r="S28" s="26"/>
    </row>
    <row r="29" spans="1:19" x14ac:dyDescent="0.25">
      <c r="A29" t="s">
        <v>18</v>
      </c>
      <c r="B29" s="4">
        <v>28</v>
      </c>
      <c r="D29" s="5" t="s">
        <v>202</v>
      </c>
      <c r="E29" s="5" t="s">
        <v>199</v>
      </c>
      <c r="F29" s="13">
        <v>1</v>
      </c>
      <c r="G29" s="5" t="s">
        <v>205</v>
      </c>
      <c r="H29" s="17">
        <v>2</v>
      </c>
      <c r="P29" s="26">
        <f t="shared" si="0"/>
        <v>3</v>
      </c>
      <c r="Q29" s="26"/>
      <c r="R29" s="26"/>
      <c r="S29" s="26"/>
    </row>
    <row r="30" spans="1:19" x14ac:dyDescent="0.25">
      <c r="A30" t="s">
        <v>19</v>
      </c>
      <c r="B30" s="4">
        <v>29</v>
      </c>
      <c r="D30" s="5" t="s">
        <v>202</v>
      </c>
      <c r="E30" s="13">
        <v>1</v>
      </c>
      <c r="F30" s="5" t="s">
        <v>199</v>
      </c>
      <c r="G30" s="5" t="s">
        <v>206</v>
      </c>
      <c r="H30" s="17">
        <v>2</v>
      </c>
      <c r="P30" s="26"/>
      <c r="Q30" s="26"/>
      <c r="R30" s="26">
        <f t="shared" si="2"/>
        <v>9</v>
      </c>
      <c r="S30" s="26"/>
    </row>
    <row r="31" spans="1:19" x14ac:dyDescent="0.25">
      <c r="A31" t="s">
        <v>18</v>
      </c>
      <c r="B31" s="4">
        <v>30</v>
      </c>
      <c r="D31" s="5" t="s">
        <v>199</v>
      </c>
      <c r="E31" s="5" t="s">
        <v>203</v>
      </c>
      <c r="F31" s="5" t="s">
        <v>206</v>
      </c>
      <c r="G31" s="5" t="s">
        <v>207</v>
      </c>
      <c r="H31" s="17">
        <v>2</v>
      </c>
      <c r="P31" s="26">
        <f t="shared" si="0"/>
        <v>2</v>
      </c>
      <c r="Q31" s="26">
        <f t="shared" si="3"/>
        <v>7</v>
      </c>
      <c r="R31" s="26">
        <f t="shared" si="2"/>
        <v>8</v>
      </c>
      <c r="S31" s="26"/>
    </row>
    <row r="32" spans="1:19" x14ac:dyDescent="0.25">
      <c r="A32" t="s">
        <v>18</v>
      </c>
      <c r="B32" s="4">
        <v>31</v>
      </c>
      <c r="D32" s="5" t="s">
        <v>199</v>
      </c>
      <c r="E32" s="5" t="s">
        <v>203</v>
      </c>
      <c r="F32" s="5" t="s">
        <v>206</v>
      </c>
      <c r="G32" s="5" t="s">
        <v>207</v>
      </c>
      <c r="H32" s="17">
        <v>2</v>
      </c>
      <c r="P32" s="26">
        <f t="shared" si="0"/>
        <v>2</v>
      </c>
      <c r="Q32" s="26">
        <f t="shared" si="3"/>
        <v>7</v>
      </c>
      <c r="R32" s="26">
        <f t="shared" si="2"/>
        <v>8</v>
      </c>
      <c r="S32" s="26"/>
    </row>
    <row r="33" spans="1:19" x14ac:dyDescent="0.25">
      <c r="A33" t="s">
        <v>24</v>
      </c>
      <c r="B33" s="6">
        <v>32</v>
      </c>
      <c r="D33" t="s">
        <v>198</v>
      </c>
      <c r="P33" s="26"/>
      <c r="Q33" s="26"/>
      <c r="R33" s="26"/>
      <c r="S33" s="26"/>
    </row>
    <row r="34" spans="1:19" x14ac:dyDescent="0.25">
      <c r="A34" t="s">
        <v>24</v>
      </c>
      <c r="B34" s="7">
        <v>33</v>
      </c>
      <c r="D34" t="s">
        <v>199</v>
      </c>
      <c r="P34" s="26"/>
      <c r="Q34" s="26"/>
      <c r="R34" s="26"/>
      <c r="S34" s="26"/>
    </row>
    <row r="35" spans="1:19" x14ac:dyDescent="0.25">
      <c r="A35" t="s">
        <v>24</v>
      </c>
      <c r="B35" s="6">
        <v>34</v>
      </c>
      <c r="D35" s="13">
        <v>1</v>
      </c>
      <c r="E35" s="5" t="s">
        <v>199</v>
      </c>
      <c r="P35" s="26"/>
      <c r="Q35" s="26"/>
      <c r="R35" s="26"/>
      <c r="S35" s="26"/>
    </row>
    <row r="36" spans="1:19" x14ac:dyDescent="0.25">
      <c r="A36" t="s">
        <v>24</v>
      </c>
      <c r="B36" s="4">
        <v>35</v>
      </c>
      <c r="D36" s="13">
        <v>1</v>
      </c>
      <c r="E36" s="5" t="s">
        <v>199</v>
      </c>
      <c r="F36" s="13">
        <v>1</v>
      </c>
      <c r="G36" s="5" t="s">
        <v>207</v>
      </c>
      <c r="H36" s="17">
        <v>2</v>
      </c>
      <c r="P36" s="26"/>
      <c r="Q36" s="26"/>
      <c r="R36" s="26"/>
      <c r="S36" s="26"/>
    </row>
    <row r="37" spans="1:19" x14ac:dyDescent="0.25">
      <c r="A37" t="s">
        <v>62</v>
      </c>
      <c r="B37" s="6">
        <v>36</v>
      </c>
      <c r="D37" s="13">
        <v>1</v>
      </c>
      <c r="E37" s="5" t="s">
        <v>199</v>
      </c>
      <c r="P37" s="26"/>
      <c r="Q37" s="26"/>
      <c r="R37" s="26"/>
      <c r="S37" s="26"/>
    </row>
    <row r="38" spans="1:19" x14ac:dyDescent="0.25">
      <c r="A38" t="s">
        <v>24</v>
      </c>
      <c r="B38" s="6">
        <v>37</v>
      </c>
      <c r="D38" s="5" t="s">
        <v>199</v>
      </c>
      <c r="P38" s="26"/>
      <c r="Q38" s="26"/>
      <c r="R38" s="26"/>
      <c r="S38" s="26"/>
    </row>
    <row r="39" spans="1:19" x14ac:dyDescent="0.25">
      <c r="A39" t="s">
        <v>186</v>
      </c>
      <c r="B39" s="6">
        <v>38</v>
      </c>
      <c r="D39" s="13">
        <v>1</v>
      </c>
      <c r="E39" s="5" t="s">
        <v>199</v>
      </c>
      <c r="P39" s="26"/>
      <c r="Q39" s="26"/>
      <c r="R39" s="26"/>
      <c r="S39" s="26"/>
    </row>
    <row r="40" spans="1:19" x14ac:dyDescent="0.25">
      <c r="A40" t="s">
        <v>186</v>
      </c>
      <c r="B40" s="6">
        <v>39</v>
      </c>
      <c r="D40" s="5" t="s">
        <v>199</v>
      </c>
      <c r="E40" s="5" t="s">
        <v>200</v>
      </c>
      <c r="P40" s="26">
        <f t="shared" si="0"/>
        <v>4</v>
      </c>
      <c r="Q40" s="26"/>
      <c r="R40" s="26"/>
      <c r="S40" s="26"/>
    </row>
    <row r="41" spans="1:19" x14ac:dyDescent="0.25">
      <c r="A41" t="s">
        <v>17</v>
      </c>
      <c r="B41" s="4">
        <v>40</v>
      </c>
      <c r="D41" s="5" t="s">
        <v>199</v>
      </c>
      <c r="E41" s="5" t="s">
        <v>208</v>
      </c>
      <c r="F41" s="13">
        <v>1</v>
      </c>
      <c r="G41" s="5" t="s">
        <v>209</v>
      </c>
      <c r="H41" s="17">
        <v>2</v>
      </c>
      <c r="P41" s="26">
        <f t="shared" si="0"/>
        <v>6</v>
      </c>
      <c r="Q41" s="26"/>
      <c r="R41" s="26"/>
      <c r="S41" s="26"/>
    </row>
    <row r="42" spans="1:19" x14ac:dyDescent="0.25">
      <c r="A42" t="s">
        <v>17</v>
      </c>
      <c r="B42" s="4">
        <v>41</v>
      </c>
      <c r="D42" s="5" t="s">
        <v>199</v>
      </c>
      <c r="E42" s="5" t="s">
        <v>208</v>
      </c>
      <c r="F42" s="17">
        <v>2</v>
      </c>
      <c r="G42" s="17">
        <v>2</v>
      </c>
      <c r="H42" s="17">
        <v>2</v>
      </c>
      <c r="P42" s="26">
        <f t="shared" si="0"/>
        <v>6</v>
      </c>
      <c r="Q42" s="26"/>
      <c r="R42" s="26"/>
      <c r="S42" s="26"/>
    </row>
    <row r="43" spans="1:19" x14ac:dyDescent="0.25">
      <c r="A43" t="s">
        <v>19</v>
      </c>
      <c r="B43" s="7">
        <v>42</v>
      </c>
      <c r="D43" s="5" t="s">
        <v>204</v>
      </c>
      <c r="P43" s="26"/>
      <c r="Q43" s="26"/>
      <c r="R43" s="26"/>
      <c r="S43" s="26"/>
    </row>
    <row r="44" spans="1:19" x14ac:dyDescent="0.25">
      <c r="A44" t="s">
        <v>20</v>
      </c>
      <c r="B44" s="6">
        <v>43</v>
      </c>
      <c r="D44" s="5" t="s">
        <v>204</v>
      </c>
      <c r="P44" s="26"/>
      <c r="Q44" s="26"/>
      <c r="R44" s="26"/>
      <c r="S44" s="26"/>
    </row>
    <row r="45" spans="1:19" x14ac:dyDescent="0.25">
      <c r="A45" t="s">
        <v>18</v>
      </c>
      <c r="B45" s="4">
        <v>44</v>
      </c>
      <c r="D45" s="5" t="s">
        <v>207</v>
      </c>
      <c r="E45" s="13">
        <v>1</v>
      </c>
      <c r="F45" s="5" t="s">
        <v>210</v>
      </c>
      <c r="G45" s="5" t="s">
        <v>211</v>
      </c>
      <c r="H45" s="17">
        <v>2</v>
      </c>
      <c r="P45" s="26"/>
      <c r="Q45" s="26"/>
      <c r="R45" s="26">
        <f t="shared" si="2"/>
        <v>5</v>
      </c>
      <c r="S45" s="26"/>
    </row>
    <row r="46" spans="1:19" x14ac:dyDescent="0.25">
      <c r="A46" t="s">
        <v>17</v>
      </c>
      <c r="B46" s="6">
        <v>45</v>
      </c>
      <c r="D46" s="13">
        <v>1</v>
      </c>
      <c r="E46" s="5" t="s">
        <v>207</v>
      </c>
      <c r="P46" s="26"/>
      <c r="Q46" s="26"/>
      <c r="R46" s="26"/>
      <c r="S46" s="26"/>
    </row>
    <row r="47" spans="1:19" x14ac:dyDescent="0.25">
      <c r="C47">
        <f>COUNTA(C2:C46)</f>
        <v>3</v>
      </c>
      <c r="D47">
        <f t="shared" ref="D47:H47" si="4">COUNTA(D2:D46)</f>
        <v>42</v>
      </c>
      <c r="E47">
        <f t="shared" si="4"/>
        <v>34</v>
      </c>
      <c r="F47">
        <f t="shared" si="4"/>
        <v>25</v>
      </c>
      <c r="G47">
        <f t="shared" si="4"/>
        <v>21</v>
      </c>
      <c r="H47">
        <f t="shared" si="4"/>
        <v>21</v>
      </c>
      <c r="P47">
        <f>SUM(P2:P46)/(COUNTA(P2:P46))</f>
        <v>4.7777777777777777</v>
      </c>
      <c r="Q47">
        <f t="shared" ref="Q47:S47" si="5">SUM(Q2:Q46)/(COUNTA(Q2:Q46))</f>
        <v>6</v>
      </c>
      <c r="R47">
        <f t="shared" si="5"/>
        <v>6.7142857142857144</v>
      </c>
      <c r="S47" t="e">
        <f t="shared" si="5"/>
        <v>#DIV/0!</v>
      </c>
    </row>
  </sheetData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7"/>
  <sheetViews>
    <sheetView topLeftCell="A13" zoomScale="85" zoomScaleNormal="85" workbookViewId="0">
      <selection activeCell="C51" sqref="C51"/>
    </sheetView>
  </sheetViews>
  <sheetFormatPr defaultRowHeight="15" x14ac:dyDescent="0.25"/>
  <cols>
    <col min="1" max="1" width="20.140625" bestFit="1" customWidth="1"/>
    <col min="4" max="4" width="10.7109375" bestFit="1" customWidth="1"/>
    <col min="15" max="15" width="18.28515625" bestFit="1" customWidth="1"/>
  </cols>
  <sheetData>
    <row r="1" spans="1:19" ht="18.75" x14ac:dyDescent="0.3">
      <c r="B1" s="3" t="s">
        <v>14</v>
      </c>
      <c r="C1" s="3" t="s">
        <v>42</v>
      </c>
      <c r="D1" s="3" t="s">
        <v>25</v>
      </c>
      <c r="E1" s="3" t="s">
        <v>26</v>
      </c>
      <c r="F1" s="3" t="s">
        <v>27</v>
      </c>
      <c r="G1" s="3" t="s">
        <v>28</v>
      </c>
      <c r="H1" s="3" t="s">
        <v>29</v>
      </c>
      <c r="O1" s="24" t="s">
        <v>255</v>
      </c>
      <c r="P1" s="3" t="s">
        <v>251</v>
      </c>
      <c r="Q1" s="3" t="s">
        <v>252</v>
      </c>
      <c r="R1" s="3" t="s">
        <v>253</v>
      </c>
      <c r="S1" s="3" t="s">
        <v>254</v>
      </c>
    </row>
    <row r="2" spans="1:19" x14ac:dyDescent="0.25">
      <c r="A2" t="s">
        <v>18</v>
      </c>
      <c r="B2" s="4">
        <v>1</v>
      </c>
      <c r="D2" s="5" t="s">
        <v>212</v>
      </c>
      <c r="E2" s="5" t="s">
        <v>213</v>
      </c>
      <c r="F2" s="5" t="s">
        <v>214</v>
      </c>
      <c r="G2" s="5" t="s">
        <v>215</v>
      </c>
      <c r="H2" s="17">
        <v>2</v>
      </c>
      <c r="P2">
        <f>SUM(E2-D2)</f>
        <v>6</v>
      </c>
      <c r="Q2">
        <f t="shared" ref="Q2:R2" si="0">SUM(F2-E2)</f>
        <v>4</v>
      </c>
      <c r="R2">
        <f t="shared" si="0"/>
        <v>6</v>
      </c>
    </row>
    <row r="3" spans="1:19" x14ac:dyDescent="0.25">
      <c r="A3" t="s">
        <v>18</v>
      </c>
      <c r="B3" s="4">
        <v>2</v>
      </c>
      <c r="D3" s="13">
        <v>1</v>
      </c>
      <c r="E3" s="13">
        <v>1</v>
      </c>
      <c r="F3" s="13">
        <v>1</v>
      </c>
      <c r="G3" s="5" t="s">
        <v>213</v>
      </c>
      <c r="H3" s="5" t="s">
        <v>214</v>
      </c>
      <c r="S3">
        <f t="shared" ref="S3:S37" si="1">SUM(H3-G3)</f>
        <v>4</v>
      </c>
    </row>
    <row r="4" spans="1:19" x14ac:dyDescent="0.25">
      <c r="A4" t="s">
        <v>18</v>
      </c>
      <c r="B4" s="4">
        <v>3</v>
      </c>
      <c r="D4" s="5" t="s">
        <v>213</v>
      </c>
      <c r="E4" s="5" t="s">
        <v>214</v>
      </c>
      <c r="F4" s="5" t="s">
        <v>215</v>
      </c>
      <c r="G4" s="5" t="s">
        <v>216</v>
      </c>
      <c r="H4" s="17">
        <v>2</v>
      </c>
      <c r="P4">
        <f t="shared" ref="P4:P44" si="2">SUM(E4-D4)</f>
        <v>4</v>
      </c>
      <c r="Q4">
        <f t="shared" ref="Q4:Q42" si="3">SUM(F4-E4)</f>
        <v>6</v>
      </c>
      <c r="R4">
        <f t="shared" ref="R4:R37" si="4">SUM(G4-F4)</f>
        <v>6</v>
      </c>
    </row>
    <row r="5" spans="1:19" x14ac:dyDescent="0.25">
      <c r="A5" t="s">
        <v>18</v>
      </c>
      <c r="B5" s="4">
        <v>4</v>
      </c>
      <c r="D5" s="5" t="s">
        <v>217</v>
      </c>
      <c r="E5" s="5" t="s">
        <v>214</v>
      </c>
      <c r="F5" s="5" t="s">
        <v>215</v>
      </c>
      <c r="G5" s="5" t="s">
        <v>216</v>
      </c>
      <c r="H5" s="17">
        <v>2</v>
      </c>
      <c r="L5" s="13" t="s">
        <v>182</v>
      </c>
      <c r="M5" s="17" t="s">
        <v>183</v>
      </c>
      <c r="P5">
        <f t="shared" si="2"/>
        <v>2</v>
      </c>
      <c r="Q5">
        <f t="shared" si="3"/>
        <v>6</v>
      </c>
      <c r="R5">
        <f t="shared" si="4"/>
        <v>6</v>
      </c>
    </row>
    <row r="6" spans="1:19" ht="18.75" x14ac:dyDescent="0.3">
      <c r="A6" t="s">
        <v>17</v>
      </c>
      <c r="B6" s="6">
        <v>5</v>
      </c>
      <c r="D6" s="5" t="s">
        <v>218</v>
      </c>
      <c r="K6" s="3" t="s">
        <v>42</v>
      </c>
      <c r="L6">
        <v>2</v>
      </c>
      <c r="M6">
        <v>2</v>
      </c>
    </row>
    <row r="7" spans="1:19" ht="18.75" x14ac:dyDescent="0.3">
      <c r="A7" t="s">
        <v>17</v>
      </c>
      <c r="B7" s="6">
        <v>6</v>
      </c>
      <c r="D7" s="5" t="s">
        <v>213</v>
      </c>
      <c r="K7" s="3" t="s">
        <v>25</v>
      </c>
      <c r="L7">
        <v>41</v>
      </c>
      <c r="M7">
        <v>41</v>
      </c>
    </row>
    <row r="8" spans="1:19" ht="18.75" x14ac:dyDescent="0.3">
      <c r="A8" t="s">
        <v>18</v>
      </c>
      <c r="B8" s="4">
        <v>7</v>
      </c>
      <c r="D8" s="23">
        <v>1</v>
      </c>
      <c r="E8" s="5" t="s">
        <v>215</v>
      </c>
      <c r="F8" s="5" t="s">
        <v>216</v>
      </c>
      <c r="G8" s="17">
        <v>2</v>
      </c>
      <c r="H8" s="17">
        <v>2</v>
      </c>
      <c r="K8" s="3" t="s">
        <v>26</v>
      </c>
      <c r="L8">
        <v>37</v>
      </c>
      <c r="M8">
        <v>37</v>
      </c>
      <c r="Q8">
        <f t="shared" si="3"/>
        <v>6</v>
      </c>
    </row>
    <row r="9" spans="1:19" ht="18.75" x14ac:dyDescent="0.3">
      <c r="A9" t="s">
        <v>19</v>
      </c>
      <c r="B9" s="4">
        <v>8</v>
      </c>
      <c r="D9" s="23">
        <v>1</v>
      </c>
      <c r="E9" t="s">
        <v>215</v>
      </c>
      <c r="F9" t="s">
        <v>216</v>
      </c>
      <c r="G9" t="s">
        <v>219</v>
      </c>
      <c r="H9" s="17">
        <v>2</v>
      </c>
      <c r="K9" s="3" t="s">
        <v>27</v>
      </c>
      <c r="L9">
        <v>35</v>
      </c>
      <c r="M9">
        <v>35</v>
      </c>
      <c r="Q9">
        <f t="shared" si="3"/>
        <v>6</v>
      </c>
      <c r="R9">
        <f t="shared" si="4"/>
        <v>2</v>
      </c>
    </row>
    <row r="10" spans="1:19" ht="18.75" x14ac:dyDescent="0.3">
      <c r="A10" t="s">
        <v>19</v>
      </c>
      <c r="B10" s="4">
        <v>9</v>
      </c>
      <c r="D10" s="5" t="s">
        <v>215</v>
      </c>
      <c r="E10" s="5" t="s">
        <v>216</v>
      </c>
      <c r="F10" s="13">
        <v>1</v>
      </c>
      <c r="G10" s="5" t="s">
        <v>220</v>
      </c>
      <c r="H10" s="17">
        <v>2</v>
      </c>
      <c r="K10" s="3" t="s">
        <v>28</v>
      </c>
      <c r="L10">
        <v>23</v>
      </c>
      <c r="M10">
        <v>33</v>
      </c>
      <c r="P10">
        <f t="shared" si="2"/>
        <v>6</v>
      </c>
    </row>
    <row r="11" spans="1:19" ht="18.75" x14ac:dyDescent="0.3">
      <c r="A11" t="s">
        <v>19</v>
      </c>
      <c r="B11" s="4">
        <v>10</v>
      </c>
      <c r="D11" s="5" t="s">
        <v>215</v>
      </c>
      <c r="E11" s="5" t="s">
        <v>216</v>
      </c>
      <c r="F11" s="5" t="s">
        <v>219</v>
      </c>
      <c r="G11" s="17">
        <v>2</v>
      </c>
      <c r="H11" s="17">
        <v>2</v>
      </c>
      <c r="K11" s="3" t="s">
        <v>29</v>
      </c>
      <c r="L11">
        <v>6</v>
      </c>
      <c r="M11">
        <v>31</v>
      </c>
      <c r="P11">
        <f t="shared" si="2"/>
        <v>6</v>
      </c>
      <c r="Q11">
        <f t="shared" si="3"/>
        <v>2</v>
      </c>
    </row>
    <row r="12" spans="1:19" x14ac:dyDescent="0.25">
      <c r="A12" t="s">
        <v>19</v>
      </c>
      <c r="B12" s="6">
        <v>11</v>
      </c>
      <c r="D12" s="23">
        <v>1</v>
      </c>
      <c r="E12" t="s">
        <v>216</v>
      </c>
    </row>
    <row r="13" spans="1:19" x14ac:dyDescent="0.25">
      <c r="A13" t="s">
        <v>19</v>
      </c>
      <c r="B13" s="4">
        <v>12</v>
      </c>
      <c r="D13" s="23">
        <v>1</v>
      </c>
      <c r="E13" t="s">
        <v>216</v>
      </c>
      <c r="F13" t="s">
        <v>220</v>
      </c>
      <c r="G13" t="s">
        <v>221</v>
      </c>
      <c r="H13" s="17">
        <v>2</v>
      </c>
      <c r="Q13">
        <f t="shared" si="3"/>
        <v>11</v>
      </c>
      <c r="R13">
        <f t="shared" si="4"/>
        <v>5</v>
      </c>
    </row>
    <row r="14" spans="1:19" x14ac:dyDescent="0.25">
      <c r="A14" t="s">
        <v>19</v>
      </c>
      <c r="B14" s="4">
        <v>13</v>
      </c>
      <c r="D14" s="13">
        <v>1</v>
      </c>
      <c r="E14" t="s">
        <v>216</v>
      </c>
      <c r="F14" t="s">
        <v>220</v>
      </c>
      <c r="G14" t="s">
        <v>221</v>
      </c>
      <c r="H14" s="17">
        <v>2</v>
      </c>
      <c r="Q14">
        <f t="shared" si="3"/>
        <v>11</v>
      </c>
      <c r="R14">
        <f t="shared" si="4"/>
        <v>5</v>
      </c>
    </row>
    <row r="15" spans="1:19" x14ac:dyDescent="0.25">
      <c r="A15" t="s">
        <v>19</v>
      </c>
      <c r="B15" s="4">
        <v>14</v>
      </c>
      <c r="D15" s="5" t="s">
        <v>216</v>
      </c>
      <c r="E15" s="5" t="s">
        <v>219</v>
      </c>
      <c r="F15" s="5" t="s">
        <v>220</v>
      </c>
      <c r="G15" s="5" t="s">
        <v>221</v>
      </c>
      <c r="H15" s="17">
        <v>2</v>
      </c>
      <c r="P15">
        <f t="shared" si="2"/>
        <v>2</v>
      </c>
      <c r="Q15">
        <f t="shared" si="3"/>
        <v>9</v>
      </c>
      <c r="R15">
        <f t="shared" si="4"/>
        <v>5</v>
      </c>
    </row>
    <row r="16" spans="1:19" x14ac:dyDescent="0.25">
      <c r="A16" t="s">
        <v>19</v>
      </c>
      <c r="B16" s="4">
        <v>15</v>
      </c>
      <c r="D16" s="5" t="s">
        <v>216</v>
      </c>
      <c r="E16" s="5" t="s">
        <v>220</v>
      </c>
      <c r="F16" s="5" t="s">
        <v>221</v>
      </c>
      <c r="G16" s="5" t="s">
        <v>222</v>
      </c>
      <c r="H16" s="17">
        <v>2</v>
      </c>
      <c r="P16">
        <f t="shared" si="2"/>
        <v>11</v>
      </c>
      <c r="Q16">
        <f t="shared" si="3"/>
        <v>5</v>
      </c>
      <c r="R16">
        <f t="shared" si="4"/>
        <v>6</v>
      </c>
    </row>
    <row r="17" spans="1:19" x14ac:dyDescent="0.25">
      <c r="A17" t="s">
        <v>18</v>
      </c>
      <c r="B17" s="6">
        <v>16</v>
      </c>
      <c r="D17" s="23">
        <v>1</v>
      </c>
      <c r="E17" s="5" t="s">
        <v>216</v>
      </c>
      <c r="F17" s="13">
        <v>1</v>
      </c>
      <c r="G17" s="5" t="s">
        <v>220</v>
      </c>
    </row>
    <row r="18" spans="1:19" x14ac:dyDescent="0.25">
      <c r="A18" t="s">
        <v>18</v>
      </c>
      <c r="B18" s="6">
        <v>17</v>
      </c>
      <c r="D18" s="23">
        <v>1</v>
      </c>
      <c r="E18" s="5" t="s">
        <v>216</v>
      </c>
      <c r="F18" s="13">
        <v>1</v>
      </c>
      <c r="G18" s="5" t="s">
        <v>220</v>
      </c>
    </row>
    <row r="19" spans="1:19" x14ac:dyDescent="0.25">
      <c r="A19" t="s">
        <v>18</v>
      </c>
      <c r="B19" s="4">
        <v>18</v>
      </c>
      <c r="D19" s="5" t="s">
        <v>216</v>
      </c>
      <c r="E19" s="5" t="s">
        <v>219</v>
      </c>
      <c r="F19" s="5" t="s">
        <v>220</v>
      </c>
      <c r="G19" s="5" t="s">
        <v>221</v>
      </c>
      <c r="H19" s="17">
        <v>2</v>
      </c>
      <c r="P19">
        <f t="shared" si="2"/>
        <v>2</v>
      </c>
      <c r="Q19">
        <f t="shared" si="3"/>
        <v>9</v>
      </c>
      <c r="R19">
        <f t="shared" si="4"/>
        <v>5</v>
      </c>
    </row>
    <row r="20" spans="1:19" x14ac:dyDescent="0.25">
      <c r="A20" t="s">
        <v>20</v>
      </c>
      <c r="B20" s="6">
        <v>19</v>
      </c>
      <c r="D20" s="5"/>
    </row>
    <row r="21" spans="1:19" x14ac:dyDescent="0.25">
      <c r="A21" t="s">
        <v>18</v>
      </c>
      <c r="B21" s="4">
        <v>20</v>
      </c>
      <c r="D21" s="5" t="s">
        <v>219</v>
      </c>
      <c r="E21" s="5" t="s">
        <v>220</v>
      </c>
      <c r="F21" s="5" t="s">
        <v>223</v>
      </c>
      <c r="G21" s="5" t="s">
        <v>222</v>
      </c>
      <c r="H21" s="5" t="s">
        <v>224</v>
      </c>
      <c r="P21">
        <f t="shared" si="2"/>
        <v>9</v>
      </c>
      <c r="Q21">
        <f t="shared" si="3"/>
        <v>8</v>
      </c>
      <c r="R21">
        <f t="shared" si="4"/>
        <v>3</v>
      </c>
      <c r="S21">
        <f t="shared" si="1"/>
        <v>8</v>
      </c>
    </row>
    <row r="22" spans="1:19" x14ac:dyDescent="0.25">
      <c r="A22" t="s">
        <v>18</v>
      </c>
      <c r="B22" s="4">
        <v>21</v>
      </c>
      <c r="D22" s="5" t="s">
        <v>219</v>
      </c>
      <c r="E22" s="5" t="s">
        <v>220</v>
      </c>
      <c r="F22" s="5" t="s">
        <v>221</v>
      </c>
      <c r="G22" s="5" t="s">
        <v>222</v>
      </c>
      <c r="H22" s="17">
        <v>2</v>
      </c>
      <c r="P22">
        <f t="shared" si="2"/>
        <v>9</v>
      </c>
      <c r="Q22">
        <f t="shared" si="3"/>
        <v>5</v>
      </c>
      <c r="R22">
        <f t="shared" si="4"/>
        <v>6</v>
      </c>
    </row>
    <row r="23" spans="1:19" x14ac:dyDescent="0.25">
      <c r="A23" t="s">
        <v>62</v>
      </c>
      <c r="B23" s="4">
        <v>22</v>
      </c>
      <c r="D23" s="23">
        <v>1</v>
      </c>
      <c r="E23" s="13">
        <v>1</v>
      </c>
      <c r="F23" s="13">
        <v>1</v>
      </c>
      <c r="G23" t="s">
        <v>225</v>
      </c>
      <c r="H23" s="17">
        <v>2</v>
      </c>
    </row>
    <row r="24" spans="1:19" x14ac:dyDescent="0.25">
      <c r="A24" t="s">
        <v>61</v>
      </c>
      <c r="B24" s="4">
        <v>23</v>
      </c>
      <c r="D24" s="5" t="s">
        <v>225</v>
      </c>
      <c r="E24" s="13">
        <v>1</v>
      </c>
      <c r="F24" s="5" t="s">
        <v>221</v>
      </c>
      <c r="G24" s="5" t="s">
        <v>223</v>
      </c>
      <c r="H24" s="17">
        <v>2</v>
      </c>
      <c r="R24">
        <f t="shared" si="4"/>
        <v>3</v>
      </c>
    </row>
    <row r="25" spans="1:19" x14ac:dyDescent="0.25">
      <c r="A25" t="s">
        <v>61</v>
      </c>
      <c r="B25" s="4">
        <v>24</v>
      </c>
      <c r="D25" s="23">
        <v>1</v>
      </c>
      <c r="E25" s="13">
        <v>1</v>
      </c>
      <c r="F25" s="13">
        <v>1</v>
      </c>
      <c r="G25" t="s">
        <v>220</v>
      </c>
      <c r="H25" s="17">
        <v>2</v>
      </c>
    </row>
    <row r="26" spans="1:19" x14ac:dyDescent="0.25">
      <c r="A26" t="s">
        <v>64</v>
      </c>
      <c r="B26" s="7">
        <v>25</v>
      </c>
      <c r="D26" s="5" t="s">
        <v>226</v>
      </c>
    </row>
    <row r="27" spans="1:19" x14ac:dyDescent="0.25">
      <c r="A27" t="s">
        <v>62</v>
      </c>
      <c r="B27" s="4">
        <v>26</v>
      </c>
      <c r="D27" s="13">
        <v>1</v>
      </c>
      <c r="E27" s="13">
        <v>1</v>
      </c>
      <c r="F27" t="s">
        <v>220</v>
      </c>
      <c r="G27" s="17">
        <v>2</v>
      </c>
      <c r="H27" s="17">
        <v>2</v>
      </c>
    </row>
    <row r="28" spans="1:19" x14ac:dyDescent="0.25">
      <c r="A28" t="s">
        <v>62</v>
      </c>
      <c r="B28" s="4">
        <v>27</v>
      </c>
      <c r="D28" s="13">
        <v>1</v>
      </c>
      <c r="E28" t="s">
        <v>220</v>
      </c>
      <c r="F28" t="s">
        <v>221</v>
      </c>
      <c r="G28" s="17">
        <v>2</v>
      </c>
      <c r="H28" s="17">
        <v>2</v>
      </c>
      <c r="Q28">
        <f t="shared" si="3"/>
        <v>5</v>
      </c>
    </row>
    <row r="29" spans="1:19" x14ac:dyDescent="0.25">
      <c r="A29" t="s">
        <v>62</v>
      </c>
      <c r="B29" s="4">
        <v>28</v>
      </c>
      <c r="D29" s="13">
        <v>1</v>
      </c>
      <c r="E29" t="s">
        <v>220</v>
      </c>
      <c r="F29" t="s">
        <v>222</v>
      </c>
      <c r="G29" s="17">
        <v>2</v>
      </c>
      <c r="H29" s="17">
        <v>2</v>
      </c>
      <c r="Q29">
        <f t="shared" si="3"/>
        <v>11</v>
      </c>
    </row>
    <row r="30" spans="1:19" x14ac:dyDescent="0.25">
      <c r="A30" t="s">
        <v>22</v>
      </c>
      <c r="B30" s="4">
        <v>29</v>
      </c>
      <c r="D30" s="13">
        <v>1</v>
      </c>
      <c r="E30" s="5" t="s">
        <v>220</v>
      </c>
      <c r="F30" s="5" t="s">
        <v>222</v>
      </c>
      <c r="G30" s="17">
        <v>2</v>
      </c>
      <c r="H30" s="17">
        <v>2</v>
      </c>
      <c r="Q30">
        <f t="shared" si="3"/>
        <v>11</v>
      </c>
    </row>
    <row r="31" spans="1:19" x14ac:dyDescent="0.25">
      <c r="A31" t="s">
        <v>18</v>
      </c>
      <c r="B31" s="4">
        <v>30</v>
      </c>
      <c r="D31" s="5" t="s">
        <v>220</v>
      </c>
      <c r="E31" s="5" t="s">
        <v>221</v>
      </c>
      <c r="F31" s="5" t="s">
        <v>227</v>
      </c>
      <c r="G31" s="17">
        <v>2</v>
      </c>
      <c r="H31" s="17">
        <v>2</v>
      </c>
      <c r="P31">
        <f t="shared" si="2"/>
        <v>5</v>
      </c>
      <c r="Q31">
        <f t="shared" si="3"/>
        <v>9</v>
      </c>
    </row>
    <row r="32" spans="1:19" x14ac:dyDescent="0.25">
      <c r="A32" t="s">
        <v>18</v>
      </c>
      <c r="B32" s="4">
        <v>31</v>
      </c>
      <c r="D32" s="5" t="s">
        <v>220</v>
      </c>
      <c r="E32" s="5" t="s">
        <v>221</v>
      </c>
      <c r="F32" s="5" t="s">
        <v>222</v>
      </c>
      <c r="G32" s="5" t="s">
        <v>227</v>
      </c>
      <c r="H32" s="17">
        <v>2</v>
      </c>
      <c r="P32">
        <f t="shared" si="2"/>
        <v>5</v>
      </c>
      <c r="Q32">
        <f t="shared" si="3"/>
        <v>6</v>
      </c>
      <c r="R32">
        <f t="shared" si="4"/>
        <v>3</v>
      </c>
    </row>
    <row r="33" spans="1:19" x14ac:dyDescent="0.25">
      <c r="A33" t="s">
        <v>18</v>
      </c>
      <c r="B33" s="7">
        <v>32</v>
      </c>
      <c r="C33" t="s">
        <v>220</v>
      </c>
      <c r="D33" s="5"/>
    </row>
    <row r="34" spans="1:19" x14ac:dyDescent="0.25">
      <c r="A34" t="s">
        <v>19</v>
      </c>
      <c r="B34" s="4">
        <v>33</v>
      </c>
      <c r="D34" s="5" t="s">
        <v>220</v>
      </c>
      <c r="E34" s="5" t="s">
        <v>221</v>
      </c>
      <c r="F34" t="s">
        <v>224</v>
      </c>
      <c r="G34" s="13">
        <v>1</v>
      </c>
      <c r="H34" t="s">
        <v>228</v>
      </c>
      <c r="P34">
        <f t="shared" si="2"/>
        <v>5</v>
      </c>
      <c r="Q34">
        <f t="shared" si="3"/>
        <v>14</v>
      </c>
    </row>
    <row r="35" spans="1:19" x14ac:dyDescent="0.25">
      <c r="A35" t="s">
        <v>19</v>
      </c>
      <c r="B35" s="4">
        <v>34</v>
      </c>
      <c r="D35" s="5" t="s">
        <v>220</v>
      </c>
      <c r="E35" t="s">
        <v>221</v>
      </c>
      <c r="F35" t="s">
        <v>222</v>
      </c>
      <c r="G35" s="13">
        <v>1</v>
      </c>
      <c r="H35" t="s">
        <v>228</v>
      </c>
      <c r="P35">
        <f t="shared" si="2"/>
        <v>5</v>
      </c>
      <c r="Q35">
        <f t="shared" si="3"/>
        <v>6</v>
      </c>
    </row>
    <row r="36" spans="1:19" x14ac:dyDescent="0.25">
      <c r="A36" t="s">
        <v>19</v>
      </c>
      <c r="B36" s="4">
        <v>35</v>
      </c>
      <c r="D36" s="5" t="s">
        <v>220</v>
      </c>
      <c r="E36" s="5" t="s">
        <v>221</v>
      </c>
      <c r="F36" s="5" t="s">
        <v>223</v>
      </c>
      <c r="G36" s="5" t="s">
        <v>227</v>
      </c>
      <c r="H36" s="5" t="s">
        <v>224</v>
      </c>
      <c r="P36">
        <f t="shared" si="2"/>
        <v>5</v>
      </c>
      <c r="Q36">
        <f t="shared" si="3"/>
        <v>3</v>
      </c>
      <c r="R36">
        <f t="shared" si="4"/>
        <v>6</v>
      </c>
      <c r="S36">
        <f t="shared" si="1"/>
        <v>5</v>
      </c>
    </row>
    <row r="37" spans="1:19" x14ac:dyDescent="0.25">
      <c r="A37" t="s">
        <v>19</v>
      </c>
      <c r="B37" s="4">
        <v>36</v>
      </c>
      <c r="D37" s="23">
        <v>1</v>
      </c>
      <c r="E37" t="s">
        <v>220</v>
      </c>
      <c r="F37" t="s">
        <v>223</v>
      </c>
      <c r="G37" t="s">
        <v>227</v>
      </c>
      <c r="H37" t="s">
        <v>224</v>
      </c>
      <c r="Q37">
        <f t="shared" si="3"/>
        <v>8</v>
      </c>
      <c r="R37">
        <f t="shared" si="4"/>
        <v>6</v>
      </c>
      <c r="S37">
        <f t="shared" si="1"/>
        <v>5</v>
      </c>
    </row>
    <row r="38" spans="1:19" x14ac:dyDescent="0.25">
      <c r="A38" t="s">
        <v>18</v>
      </c>
      <c r="B38" s="4">
        <v>37</v>
      </c>
      <c r="D38" s="5" t="s">
        <v>221</v>
      </c>
      <c r="E38" s="5" t="s">
        <v>222</v>
      </c>
      <c r="F38" s="5" t="s">
        <v>224</v>
      </c>
      <c r="G38" s="17">
        <v>2</v>
      </c>
      <c r="H38" s="17">
        <v>2</v>
      </c>
      <c r="P38">
        <f t="shared" si="2"/>
        <v>6</v>
      </c>
      <c r="Q38">
        <f t="shared" si="3"/>
        <v>8</v>
      </c>
    </row>
    <row r="39" spans="1:19" x14ac:dyDescent="0.25">
      <c r="A39" t="s">
        <v>62</v>
      </c>
      <c r="B39" s="4">
        <v>38</v>
      </c>
      <c r="D39" s="23">
        <v>1</v>
      </c>
      <c r="E39" t="s">
        <v>221</v>
      </c>
      <c r="F39" t="s">
        <v>222</v>
      </c>
      <c r="G39" s="17">
        <v>2</v>
      </c>
      <c r="H39" s="17">
        <v>2</v>
      </c>
      <c r="Q39">
        <f t="shared" si="3"/>
        <v>6</v>
      </c>
    </row>
    <row r="40" spans="1:19" x14ac:dyDescent="0.25">
      <c r="A40" t="s">
        <v>62</v>
      </c>
      <c r="B40" s="4">
        <v>39</v>
      </c>
      <c r="D40" s="23">
        <v>1</v>
      </c>
      <c r="E40" s="5" t="s">
        <v>221</v>
      </c>
      <c r="F40" s="5" t="s">
        <v>222</v>
      </c>
      <c r="G40" s="17">
        <v>2</v>
      </c>
      <c r="H40" s="17">
        <v>2</v>
      </c>
      <c r="Q40">
        <f t="shared" si="3"/>
        <v>6</v>
      </c>
    </row>
    <row r="41" spans="1:19" x14ac:dyDescent="0.25">
      <c r="A41" t="s">
        <v>19</v>
      </c>
      <c r="B41" s="7">
        <v>40</v>
      </c>
      <c r="C41" t="s">
        <v>223</v>
      </c>
    </row>
    <row r="42" spans="1:19" x14ac:dyDescent="0.25">
      <c r="A42" t="s">
        <v>23</v>
      </c>
      <c r="B42" s="6">
        <v>41</v>
      </c>
      <c r="D42" s="13">
        <v>1</v>
      </c>
      <c r="E42" t="s">
        <v>223</v>
      </c>
      <c r="F42" t="s">
        <v>229</v>
      </c>
      <c r="Q42">
        <f t="shared" si="3"/>
        <v>7</v>
      </c>
    </row>
    <row r="43" spans="1:19" x14ac:dyDescent="0.25">
      <c r="A43" t="s">
        <v>62</v>
      </c>
      <c r="B43" s="6">
        <v>42</v>
      </c>
      <c r="D43" t="s">
        <v>222</v>
      </c>
      <c r="E43" s="13">
        <v>1</v>
      </c>
      <c r="F43" t="s">
        <v>230</v>
      </c>
    </row>
    <row r="44" spans="1:19" x14ac:dyDescent="0.25">
      <c r="A44" t="s">
        <v>18</v>
      </c>
      <c r="B44" s="6">
        <v>43</v>
      </c>
      <c r="D44" t="s">
        <v>227</v>
      </c>
      <c r="E44" t="s">
        <v>224</v>
      </c>
      <c r="P44">
        <f t="shared" si="2"/>
        <v>5</v>
      </c>
    </row>
    <row r="45" spans="1:19" x14ac:dyDescent="0.25">
      <c r="A45" t="s">
        <v>62</v>
      </c>
      <c r="B45" s="6">
        <v>44</v>
      </c>
      <c r="D45" t="s">
        <v>230</v>
      </c>
    </row>
    <row r="47" spans="1:19" x14ac:dyDescent="0.25">
      <c r="C47">
        <f>COUNTA(C2:C45)</f>
        <v>2</v>
      </c>
      <c r="D47">
        <f t="shared" ref="D47:H47" si="5">COUNTA(D2:D45)</f>
        <v>41</v>
      </c>
      <c r="E47">
        <f t="shared" si="5"/>
        <v>37</v>
      </c>
      <c r="F47">
        <f t="shared" si="5"/>
        <v>35</v>
      </c>
      <c r="G47">
        <f t="shared" si="5"/>
        <v>33</v>
      </c>
      <c r="H47">
        <f t="shared" si="5"/>
        <v>31</v>
      </c>
      <c r="P47">
        <f>SUM(P2:P45)/(COUNTA(P2:P45))</f>
        <v>5.4705882352941178</v>
      </c>
      <c r="Q47">
        <f t="shared" ref="Q47:S47" si="6">SUM(Q2:Q45)/(COUNTA(Q2:Q45))</f>
        <v>7.2307692307692308</v>
      </c>
      <c r="R47">
        <f t="shared" si="6"/>
        <v>4.8666666666666663</v>
      </c>
      <c r="S47">
        <f t="shared" si="6"/>
        <v>5.5</v>
      </c>
    </row>
  </sheetData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1"/>
  <sheetViews>
    <sheetView topLeftCell="B34" zoomScale="85" zoomScaleNormal="85" workbookViewId="0">
      <selection activeCell="Q61" sqref="Q61"/>
    </sheetView>
  </sheetViews>
  <sheetFormatPr defaultRowHeight="15" x14ac:dyDescent="0.25"/>
  <cols>
    <col min="1" max="1" width="19.140625" bestFit="1" customWidth="1"/>
    <col min="4" max="4" width="11.5703125" bestFit="1" customWidth="1"/>
    <col min="16" max="16" width="18.28515625" bestFit="1" customWidth="1"/>
  </cols>
  <sheetData>
    <row r="1" spans="1:20" ht="18.75" x14ac:dyDescent="0.3">
      <c r="B1" s="3" t="s">
        <v>14</v>
      </c>
      <c r="C1" s="3" t="s">
        <v>42</v>
      </c>
      <c r="D1" s="3" t="s">
        <v>25</v>
      </c>
      <c r="E1" s="3" t="s">
        <v>26</v>
      </c>
      <c r="F1" s="3" t="s">
        <v>27</v>
      </c>
      <c r="G1" s="3" t="s">
        <v>28</v>
      </c>
      <c r="H1" s="3" t="s">
        <v>29</v>
      </c>
      <c r="P1" s="24" t="s">
        <v>255</v>
      </c>
      <c r="Q1" s="3" t="s">
        <v>251</v>
      </c>
      <c r="R1" s="3" t="s">
        <v>252</v>
      </c>
      <c r="S1" s="3" t="s">
        <v>253</v>
      </c>
      <c r="T1" s="3" t="s">
        <v>254</v>
      </c>
    </row>
    <row r="2" spans="1:20" x14ac:dyDescent="0.25">
      <c r="A2" t="s">
        <v>23</v>
      </c>
      <c r="B2" s="4">
        <v>1</v>
      </c>
      <c r="D2" s="13">
        <v>1</v>
      </c>
      <c r="E2" t="s">
        <v>232</v>
      </c>
      <c r="F2" s="17">
        <v>2</v>
      </c>
      <c r="G2" s="17">
        <v>2</v>
      </c>
      <c r="H2" s="17">
        <v>2</v>
      </c>
    </row>
    <row r="3" spans="1:20" x14ac:dyDescent="0.25">
      <c r="A3" t="s">
        <v>17</v>
      </c>
      <c r="B3" s="6">
        <v>2</v>
      </c>
      <c r="D3" s="13">
        <v>1</v>
      </c>
      <c r="E3" t="s">
        <v>233</v>
      </c>
    </row>
    <row r="4" spans="1:20" x14ac:dyDescent="0.25">
      <c r="A4" t="s">
        <v>15</v>
      </c>
      <c r="B4" s="6">
        <v>3</v>
      </c>
      <c r="D4" s="13">
        <v>1</v>
      </c>
      <c r="E4" t="s">
        <v>233</v>
      </c>
      <c r="L4" s="13" t="s">
        <v>182</v>
      </c>
      <c r="M4" s="17" t="s">
        <v>183</v>
      </c>
    </row>
    <row r="5" spans="1:20" ht="18.75" x14ac:dyDescent="0.3">
      <c r="A5" t="s">
        <v>15</v>
      </c>
      <c r="B5" s="6">
        <v>4</v>
      </c>
      <c r="D5" s="13">
        <v>1</v>
      </c>
      <c r="E5" t="s">
        <v>233</v>
      </c>
      <c r="K5" s="3" t="s">
        <v>42</v>
      </c>
      <c r="L5">
        <v>0</v>
      </c>
      <c r="M5" s="22">
        <v>0</v>
      </c>
    </row>
    <row r="6" spans="1:20" ht="18.75" x14ac:dyDescent="0.3">
      <c r="A6" t="s">
        <v>22</v>
      </c>
      <c r="B6" s="7">
        <v>5</v>
      </c>
      <c r="D6" t="s">
        <v>232</v>
      </c>
      <c r="K6" s="3" t="s">
        <v>25</v>
      </c>
      <c r="L6">
        <v>58</v>
      </c>
      <c r="M6" s="22">
        <v>58</v>
      </c>
    </row>
    <row r="7" spans="1:20" ht="18.75" x14ac:dyDescent="0.3">
      <c r="A7" t="s">
        <v>18</v>
      </c>
      <c r="B7" s="4">
        <v>6</v>
      </c>
      <c r="D7" t="s">
        <v>234</v>
      </c>
      <c r="E7" t="s">
        <v>235</v>
      </c>
      <c r="F7" t="s">
        <v>236</v>
      </c>
      <c r="G7" t="s">
        <v>237</v>
      </c>
      <c r="H7" t="s">
        <v>238</v>
      </c>
      <c r="K7" s="3" t="s">
        <v>26</v>
      </c>
      <c r="L7">
        <v>48</v>
      </c>
      <c r="M7" s="22">
        <v>48</v>
      </c>
      <c r="Q7">
        <f>SUM(E7-D7)</f>
        <v>3</v>
      </c>
      <c r="R7">
        <f>SUM(F7-E7)</f>
        <v>7</v>
      </c>
      <c r="S7">
        <f t="shared" ref="S7:T7" si="0">SUM(G7-F7)</f>
        <v>4</v>
      </c>
      <c r="T7">
        <f t="shared" si="0"/>
        <v>8</v>
      </c>
    </row>
    <row r="8" spans="1:20" ht="18.75" x14ac:dyDescent="0.3">
      <c r="A8" t="s">
        <v>18</v>
      </c>
      <c r="B8" s="4">
        <v>7</v>
      </c>
      <c r="D8" s="5" t="s">
        <v>235</v>
      </c>
      <c r="E8" s="5" t="s">
        <v>236</v>
      </c>
      <c r="F8" s="5" t="s">
        <v>237</v>
      </c>
      <c r="G8" s="5" t="s">
        <v>239</v>
      </c>
      <c r="H8" s="17">
        <v>2</v>
      </c>
      <c r="K8" s="3" t="s">
        <v>27</v>
      </c>
      <c r="L8">
        <v>26</v>
      </c>
      <c r="M8" s="22">
        <v>38</v>
      </c>
      <c r="Q8">
        <f t="shared" ref="Q8:Q56" si="1">SUM(E8-D8)</f>
        <v>7</v>
      </c>
      <c r="R8">
        <f t="shared" ref="R8:R55" si="2">SUM(F8-E8)</f>
        <v>4</v>
      </c>
      <c r="S8">
        <f t="shared" ref="S8:S59" si="3">SUM(G8-F8)</f>
        <v>4</v>
      </c>
    </row>
    <row r="9" spans="1:20" ht="18.75" x14ac:dyDescent="0.3">
      <c r="A9" t="s">
        <v>18</v>
      </c>
      <c r="B9" s="4">
        <v>8</v>
      </c>
      <c r="D9" s="5" t="s">
        <v>235</v>
      </c>
      <c r="E9" s="5" t="s">
        <v>236</v>
      </c>
      <c r="F9" s="5" t="s">
        <v>237</v>
      </c>
      <c r="G9" s="13">
        <v>1</v>
      </c>
      <c r="H9" s="5" t="s">
        <v>238</v>
      </c>
      <c r="K9" s="3" t="s">
        <v>28</v>
      </c>
      <c r="L9">
        <v>14</v>
      </c>
      <c r="M9" s="22">
        <v>35</v>
      </c>
      <c r="Q9">
        <f t="shared" si="1"/>
        <v>7</v>
      </c>
      <c r="R9">
        <f t="shared" si="2"/>
        <v>4</v>
      </c>
    </row>
    <row r="10" spans="1:20" ht="18.75" x14ac:dyDescent="0.3">
      <c r="A10" t="s">
        <v>18</v>
      </c>
      <c r="B10" s="4">
        <v>9</v>
      </c>
      <c r="D10" s="5" t="s">
        <v>235</v>
      </c>
      <c r="E10" s="5" t="s">
        <v>236</v>
      </c>
      <c r="F10" s="5" t="s">
        <v>237</v>
      </c>
      <c r="G10" s="13">
        <v>1</v>
      </c>
      <c r="H10" s="5" t="s">
        <v>238</v>
      </c>
      <c r="K10" s="3" t="s">
        <v>29</v>
      </c>
      <c r="L10">
        <v>6</v>
      </c>
      <c r="M10" s="22">
        <v>35</v>
      </c>
      <c r="Q10">
        <f t="shared" si="1"/>
        <v>7</v>
      </c>
      <c r="R10">
        <f t="shared" si="2"/>
        <v>4</v>
      </c>
    </row>
    <row r="11" spans="1:20" x14ac:dyDescent="0.25">
      <c r="A11" t="s">
        <v>18</v>
      </c>
      <c r="B11" s="4">
        <v>10</v>
      </c>
      <c r="D11" s="5" t="s">
        <v>235</v>
      </c>
      <c r="E11" s="5" t="s">
        <v>236</v>
      </c>
      <c r="F11" s="5" t="s">
        <v>237</v>
      </c>
      <c r="G11" s="5" t="s">
        <v>240</v>
      </c>
      <c r="H11" s="5" t="s">
        <v>238</v>
      </c>
      <c r="Q11">
        <f t="shared" si="1"/>
        <v>7</v>
      </c>
      <c r="R11">
        <f t="shared" si="2"/>
        <v>4</v>
      </c>
      <c r="S11">
        <f t="shared" si="3"/>
        <v>2</v>
      </c>
      <c r="T11">
        <f t="shared" ref="T11:T28" si="4">SUM(H11-G11)</f>
        <v>6</v>
      </c>
    </row>
    <row r="12" spans="1:20" x14ac:dyDescent="0.25">
      <c r="A12" t="s">
        <v>18</v>
      </c>
      <c r="B12" s="4">
        <v>11</v>
      </c>
      <c r="D12" s="5" t="s">
        <v>235</v>
      </c>
      <c r="E12" s="5" t="s">
        <v>236</v>
      </c>
      <c r="F12" s="5" t="s">
        <v>237</v>
      </c>
      <c r="G12" s="5" t="s">
        <v>239</v>
      </c>
      <c r="H12" s="17">
        <v>2</v>
      </c>
      <c r="Q12">
        <f t="shared" si="1"/>
        <v>7</v>
      </c>
      <c r="R12">
        <f t="shared" si="2"/>
        <v>4</v>
      </c>
      <c r="S12">
        <f t="shared" si="3"/>
        <v>4</v>
      </c>
    </row>
    <row r="13" spans="1:20" x14ac:dyDescent="0.25">
      <c r="A13" t="s">
        <v>18</v>
      </c>
      <c r="B13" s="4">
        <v>12</v>
      </c>
      <c r="D13" s="5" t="s">
        <v>235</v>
      </c>
      <c r="E13" s="5" t="s">
        <v>236</v>
      </c>
      <c r="F13" s="5" t="s">
        <v>237</v>
      </c>
      <c r="G13" s="17">
        <v>2</v>
      </c>
      <c r="H13" s="17">
        <v>2</v>
      </c>
      <c r="Q13">
        <f t="shared" si="1"/>
        <v>7</v>
      </c>
      <c r="R13">
        <f t="shared" si="2"/>
        <v>4</v>
      </c>
    </row>
    <row r="14" spans="1:20" x14ac:dyDescent="0.25">
      <c r="A14" t="s">
        <v>20</v>
      </c>
      <c r="B14" s="4">
        <v>13</v>
      </c>
      <c r="D14" s="5" t="s">
        <v>235</v>
      </c>
      <c r="E14" s="5" t="s">
        <v>236</v>
      </c>
      <c r="F14" s="5" t="s">
        <v>237</v>
      </c>
      <c r="G14" s="17">
        <v>2</v>
      </c>
      <c r="H14" s="17">
        <v>2</v>
      </c>
      <c r="Q14">
        <f t="shared" si="1"/>
        <v>7</v>
      </c>
      <c r="R14">
        <f t="shared" si="2"/>
        <v>4</v>
      </c>
    </row>
    <row r="15" spans="1:20" x14ac:dyDescent="0.25">
      <c r="A15" t="s">
        <v>186</v>
      </c>
      <c r="B15" s="4">
        <v>14</v>
      </c>
      <c r="D15" s="5" t="s">
        <v>235</v>
      </c>
      <c r="E15" s="5" t="s">
        <v>236</v>
      </c>
      <c r="F15" s="17">
        <v>2</v>
      </c>
      <c r="G15" s="17">
        <v>2</v>
      </c>
      <c r="H15" s="17">
        <v>2</v>
      </c>
      <c r="Q15">
        <f t="shared" si="1"/>
        <v>7</v>
      </c>
    </row>
    <row r="16" spans="1:20" x14ac:dyDescent="0.25">
      <c r="A16" t="s">
        <v>127</v>
      </c>
      <c r="B16" s="4">
        <v>15</v>
      </c>
      <c r="D16" s="5" t="s">
        <v>235</v>
      </c>
      <c r="E16" s="5" t="s">
        <v>236</v>
      </c>
      <c r="F16" s="17">
        <v>2</v>
      </c>
      <c r="G16" s="17">
        <v>2</v>
      </c>
      <c r="H16" s="17">
        <v>2</v>
      </c>
      <c r="Q16">
        <f t="shared" si="1"/>
        <v>7</v>
      </c>
    </row>
    <row r="17" spans="1:20" x14ac:dyDescent="0.25">
      <c r="A17" t="s">
        <v>62</v>
      </c>
      <c r="B17" s="4">
        <v>16</v>
      </c>
      <c r="D17" s="13">
        <v>1</v>
      </c>
      <c r="E17" s="5" t="s">
        <v>235</v>
      </c>
      <c r="F17" s="5" t="s">
        <v>236</v>
      </c>
      <c r="G17" s="5" t="s">
        <v>240</v>
      </c>
      <c r="H17" s="17">
        <v>2</v>
      </c>
      <c r="R17">
        <f t="shared" si="2"/>
        <v>7</v>
      </c>
      <c r="S17">
        <f t="shared" si="3"/>
        <v>6</v>
      </c>
    </row>
    <row r="18" spans="1:20" x14ac:dyDescent="0.25">
      <c r="A18" t="s">
        <v>18</v>
      </c>
      <c r="B18" s="4">
        <v>17</v>
      </c>
      <c r="D18" s="5" t="s">
        <v>241</v>
      </c>
      <c r="E18" s="5" t="s">
        <v>236</v>
      </c>
      <c r="F18" s="5" t="s">
        <v>240</v>
      </c>
      <c r="G18" s="5" t="s">
        <v>242</v>
      </c>
      <c r="H18" s="17">
        <v>2</v>
      </c>
      <c r="Q18">
        <f t="shared" si="1"/>
        <v>6</v>
      </c>
      <c r="R18">
        <f t="shared" si="2"/>
        <v>6</v>
      </c>
      <c r="S18">
        <f t="shared" si="3"/>
        <v>10</v>
      </c>
    </row>
    <row r="19" spans="1:20" x14ac:dyDescent="0.25">
      <c r="A19" t="s">
        <v>18</v>
      </c>
      <c r="B19" s="4">
        <v>18</v>
      </c>
      <c r="D19" s="5" t="s">
        <v>241</v>
      </c>
      <c r="E19" s="5" t="s">
        <v>236</v>
      </c>
      <c r="F19" s="5" t="s">
        <v>239</v>
      </c>
      <c r="G19" s="17">
        <v>2</v>
      </c>
      <c r="H19" s="17">
        <v>2</v>
      </c>
      <c r="Q19">
        <f t="shared" si="1"/>
        <v>6</v>
      </c>
      <c r="R19">
        <f t="shared" si="2"/>
        <v>8</v>
      </c>
    </row>
    <row r="20" spans="1:20" x14ac:dyDescent="0.25">
      <c r="A20" t="s">
        <v>20</v>
      </c>
      <c r="B20" s="4">
        <v>19</v>
      </c>
      <c r="D20" s="5" t="s">
        <v>241</v>
      </c>
      <c r="E20" s="5" t="s">
        <v>236</v>
      </c>
      <c r="F20" s="17">
        <v>2</v>
      </c>
      <c r="G20" s="17">
        <v>2</v>
      </c>
      <c r="H20" s="17">
        <v>2</v>
      </c>
      <c r="Q20">
        <f t="shared" si="1"/>
        <v>6</v>
      </c>
    </row>
    <row r="21" spans="1:20" x14ac:dyDescent="0.25">
      <c r="A21" t="s">
        <v>62</v>
      </c>
      <c r="B21" s="4">
        <v>20</v>
      </c>
      <c r="D21" s="5" t="s">
        <v>236</v>
      </c>
      <c r="E21" s="5" t="s">
        <v>237</v>
      </c>
      <c r="F21" s="17">
        <v>2</v>
      </c>
      <c r="G21" s="17">
        <v>2</v>
      </c>
      <c r="H21" s="17">
        <v>2</v>
      </c>
      <c r="Q21">
        <f t="shared" si="1"/>
        <v>4</v>
      </c>
    </row>
    <row r="22" spans="1:20" x14ac:dyDescent="0.25">
      <c r="A22" t="s">
        <v>62</v>
      </c>
      <c r="B22" s="4">
        <v>21</v>
      </c>
      <c r="D22" s="5" t="s">
        <v>236</v>
      </c>
      <c r="E22" s="5" t="s">
        <v>237</v>
      </c>
      <c r="F22" s="17">
        <v>2</v>
      </c>
      <c r="G22" s="17">
        <v>2</v>
      </c>
      <c r="H22" s="17">
        <v>2</v>
      </c>
      <c r="Q22">
        <f t="shared" si="1"/>
        <v>4</v>
      </c>
    </row>
    <row r="23" spans="1:20" x14ac:dyDescent="0.25">
      <c r="A23" t="s">
        <v>18</v>
      </c>
      <c r="B23" s="4">
        <v>22</v>
      </c>
      <c r="D23" s="5" t="s">
        <v>236</v>
      </c>
      <c r="E23" s="5" t="s">
        <v>237</v>
      </c>
      <c r="F23" s="17">
        <v>2</v>
      </c>
      <c r="G23" s="17">
        <v>2</v>
      </c>
      <c r="H23" s="17">
        <v>2</v>
      </c>
      <c r="Q23">
        <f t="shared" si="1"/>
        <v>4</v>
      </c>
    </row>
    <row r="24" spans="1:20" x14ac:dyDescent="0.25">
      <c r="A24" t="s">
        <v>18</v>
      </c>
      <c r="B24" s="4">
        <v>23</v>
      </c>
      <c r="D24" s="5" t="s">
        <v>236</v>
      </c>
      <c r="E24" s="5" t="s">
        <v>237</v>
      </c>
      <c r="F24" s="17">
        <v>2</v>
      </c>
      <c r="G24" s="17">
        <v>2</v>
      </c>
      <c r="H24" s="17">
        <v>2</v>
      </c>
      <c r="Q24">
        <f t="shared" si="1"/>
        <v>4</v>
      </c>
    </row>
    <row r="25" spans="1:20" x14ac:dyDescent="0.25">
      <c r="A25" t="s">
        <v>18</v>
      </c>
      <c r="B25" s="4">
        <v>24</v>
      </c>
      <c r="D25" s="5" t="s">
        <v>236</v>
      </c>
      <c r="E25" s="5" t="s">
        <v>240</v>
      </c>
      <c r="F25" s="5" t="s">
        <v>238</v>
      </c>
      <c r="G25" s="17">
        <v>2</v>
      </c>
      <c r="H25" s="17">
        <v>2</v>
      </c>
      <c r="Q25">
        <f t="shared" si="1"/>
        <v>6</v>
      </c>
      <c r="R25">
        <f t="shared" si="2"/>
        <v>6</v>
      </c>
    </row>
    <row r="26" spans="1:20" x14ac:dyDescent="0.25">
      <c r="A26" t="s">
        <v>18</v>
      </c>
      <c r="B26" s="4">
        <v>25</v>
      </c>
      <c r="D26" s="5" t="s">
        <v>236</v>
      </c>
      <c r="E26" s="5" t="s">
        <v>238</v>
      </c>
      <c r="F26" s="5" t="s">
        <v>242</v>
      </c>
      <c r="G26" s="5" t="s">
        <v>243</v>
      </c>
      <c r="H26" s="17">
        <v>2</v>
      </c>
      <c r="Q26">
        <f t="shared" si="1"/>
        <v>12</v>
      </c>
      <c r="R26">
        <f t="shared" si="2"/>
        <v>4</v>
      </c>
      <c r="S26">
        <f t="shared" si="3"/>
        <v>2</v>
      </c>
    </row>
    <row r="27" spans="1:20" x14ac:dyDescent="0.25">
      <c r="A27" t="s">
        <v>18</v>
      </c>
      <c r="B27" s="4">
        <v>26</v>
      </c>
      <c r="D27" s="5" t="s">
        <v>237</v>
      </c>
      <c r="E27" s="5" t="s">
        <v>238</v>
      </c>
      <c r="F27" s="5" t="s">
        <v>243</v>
      </c>
      <c r="G27" s="13">
        <v>1</v>
      </c>
      <c r="H27" s="5" t="s">
        <v>244</v>
      </c>
      <c r="Q27">
        <f t="shared" si="1"/>
        <v>8</v>
      </c>
      <c r="R27">
        <f t="shared" si="2"/>
        <v>6</v>
      </c>
    </row>
    <row r="28" spans="1:20" x14ac:dyDescent="0.25">
      <c r="A28" t="s">
        <v>18</v>
      </c>
      <c r="B28" s="4">
        <v>27</v>
      </c>
      <c r="D28" s="5" t="s">
        <v>237</v>
      </c>
      <c r="E28" s="5" t="s">
        <v>238</v>
      </c>
      <c r="F28" s="5" t="s">
        <v>242</v>
      </c>
      <c r="G28" s="5" t="s">
        <v>245</v>
      </c>
      <c r="H28" s="5" t="s">
        <v>244</v>
      </c>
      <c r="Q28">
        <f t="shared" si="1"/>
        <v>8</v>
      </c>
      <c r="R28">
        <f t="shared" si="2"/>
        <v>4</v>
      </c>
      <c r="S28">
        <f t="shared" si="3"/>
        <v>5</v>
      </c>
      <c r="T28">
        <f t="shared" si="4"/>
        <v>7</v>
      </c>
    </row>
    <row r="29" spans="1:20" x14ac:dyDescent="0.25">
      <c r="A29" t="s">
        <v>19</v>
      </c>
      <c r="B29" s="6">
        <v>28</v>
      </c>
      <c r="D29" s="5" t="s">
        <v>237</v>
      </c>
      <c r="E29" s="5" t="s">
        <v>238</v>
      </c>
      <c r="F29" s="5" t="s">
        <v>242</v>
      </c>
      <c r="Q29">
        <f t="shared" si="1"/>
        <v>8</v>
      </c>
      <c r="R29">
        <f t="shared" si="2"/>
        <v>4</v>
      </c>
    </row>
    <row r="30" spans="1:20" x14ac:dyDescent="0.25">
      <c r="A30" t="s">
        <v>20</v>
      </c>
      <c r="B30" s="6">
        <v>29</v>
      </c>
      <c r="D30" s="23">
        <v>1</v>
      </c>
      <c r="E30" t="s">
        <v>237</v>
      </c>
    </row>
    <row r="31" spans="1:20" x14ac:dyDescent="0.25">
      <c r="A31" t="s">
        <v>20</v>
      </c>
      <c r="B31" s="6">
        <v>30</v>
      </c>
      <c r="D31" s="5" t="s">
        <v>237</v>
      </c>
    </row>
    <row r="32" spans="1:20" x14ac:dyDescent="0.25">
      <c r="A32" t="s">
        <v>20</v>
      </c>
      <c r="B32" s="4">
        <v>31</v>
      </c>
      <c r="D32" s="5" t="s">
        <v>237</v>
      </c>
      <c r="E32" s="13">
        <v>1</v>
      </c>
      <c r="F32" s="5" t="s">
        <v>238</v>
      </c>
      <c r="G32" s="17">
        <v>2</v>
      </c>
      <c r="H32" s="17">
        <v>2</v>
      </c>
    </row>
    <row r="33" spans="1:19" x14ac:dyDescent="0.25">
      <c r="A33" t="s">
        <v>20</v>
      </c>
      <c r="B33" s="4">
        <v>32</v>
      </c>
      <c r="D33" s="5" t="s">
        <v>237</v>
      </c>
      <c r="E33" s="13">
        <v>1</v>
      </c>
      <c r="F33" s="5" t="s">
        <v>238</v>
      </c>
      <c r="G33" s="17">
        <v>2</v>
      </c>
      <c r="H33" s="17">
        <v>2</v>
      </c>
    </row>
    <row r="34" spans="1:19" x14ac:dyDescent="0.25">
      <c r="A34" t="s">
        <v>20</v>
      </c>
      <c r="B34" s="6">
        <v>33</v>
      </c>
      <c r="D34" s="5" t="s">
        <v>237</v>
      </c>
    </row>
    <row r="35" spans="1:19" x14ac:dyDescent="0.25">
      <c r="A35" t="s">
        <v>20</v>
      </c>
      <c r="B35" s="6">
        <v>34</v>
      </c>
      <c r="D35" s="13">
        <v>1</v>
      </c>
      <c r="E35" s="5" t="s">
        <v>237</v>
      </c>
    </row>
    <row r="36" spans="1:19" x14ac:dyDescent="0.25">
      <c r="A36" t="s">
        <v>16</v>
      </c>
      <c r="B36" s="6">
        <v>35</v>
      </c>
      <c r="D36" t="s">
        <v>237</v>
      </c>
    </row>
    <row r="37" spans="1:19" x14ac:dyDescent="0.25">
      <c r="A37" t="s">
        <v>16</v>
      </c>
      <c r="B37" s="6">
        <v>36</v>
      </c>
      <c r="D37" t="s">
        <v>237</v>
      </c>
    </row>
    <row r="38" spans="1:19" x14ac:dyDescent="0.25">
      <c r="A38" t="s">
        <v>16</v>
      </c>
      <c r="B38" s="6">
        <v>37</v>
      </c>
      <c r="D38" t="s">
        <v>237</v>
      </c>
    </row>
    <row r="39" spans="1:19" x14ac:dyDescent="0.25">
      <c r="A39" t="s">
        <v>17</v>
      </c>
      <c r="B39" s="7">
        <v>38</v>
      </c>
      <c r="D39" t="s">
        <v>237</v>
      </c>
    </row>
    <row r="40" spans="1:19" x14ac:dyDescent="0.25">
      <c r="A40" t="s">
        <v>63</v>
      </c>
      <c r="B40" s="7">
        <v>39</v>
      </c>
      <c r="D40" t="s">
        <v>237</v>
      </c>
    </row>
    <row r="41" spans="1:19" x14ac:dyDescent="0.25">
      <c r="A41" t="s">
        <v>19</v>
      </c>
      <c r="B41" s="6">
        <v>40</v>
      </c>
      <c r="D41" t="s">
        <v>240</v>
      </c>
      <c r="E41" s="5" t="s">
        <v>238</v>
      </c>
      <c r="F41" s="5" t="s">
        <v>242</v>
      </c>
      <c r="Q41">
        <f t="shared" si="1"/>
        <v>6</v>
      </c>
      <c r="R41">
        <f t="shared" si="2"/>
        <v>4</v>
      </c>
    </row>
    <row r="42" spans="1:19" x14ac:dyDescent="0.25">
      <c r="A42" t="s">
        <v>231</v>
      </c>
      <c r="B42" s="6">
        <v>41</v>
      </c>
      <c r="D42" s="13">
        <v>1</v>
      </c>
      <c r="E42" s="5" t="s">
        <v>240</v>
      </c>
    </row>
    <row r="43" spans="1:19" x14ac:dyDescent="0.25">
      <c r="A43" t="s">
        <v>17</v>
      </c>
      <c r="B43" s="6">
        <v>42</v>
      </c>
      <c r="D43" s="13">
        <v>1</v>
      </c>
      <c r="E43" s="5" t="s">
        <v>240</v>
      </c>
    </row>
    <row r="44" spans="1:19" x14ac:dyDescent="0.25">
      <c r="A44" t="s">
        <v>19</v>
      </c>
      <c r="B44" s="6">
        <v>43</v>
      </c>
      <c r="D44" s="5" t="s">
        <v>238</v>
      </c>
      <c r="E44" s="5" t="s">
        <v>242</v>
      </c>
      <c r="Q44">
        <f t="shared" si="1"/>
        <v>4</v>
      </c>
    </row>
    <row r="45" spans="1:19" x14ac:dyDescent="0.25">
      <c r="A45" t="s">
        <v>18</v>
      </c>
      <c r="B45" s="4">
        <v>44</v>
      </c>
      <c r="D45" s="5" t="s">
        <v>238</v>
      </c>
      <c r="E45" s="5" t="s">
        <v>246</v>
      </c>
      <c r="F45" s="5" t="s">
        <v>244</v>
      </c>
      <c r="G45" s="17">
        <v>2</v>
      </c>
      <c r="H45" s="17">
        <v>2</v>
      </c>
      <c r="Q45">
        <f t="shared" si="1"/>
        <v>3</v>
      </c>
      <c r="R45">
        <f t="shared" si="2"/>
        <v>13</v>
      </c>
    </row>
    <row r="46" spans="1:19" x14ac:dyDescent="0.25">
      <c r="A46" t="s">
        <v>18</v>
      </c>
      <c r="B46" s="6">
        <v>45</v>
      </c>
      <c r="D46" s="5" t="s">
        <v>246</v>
      </c>
      <c r="E46" s="5" t="s">
        <v>243</v>
      </c>
      <c r="F46" s="5" t="s">
        <v>244</v>
      </c>
      <c r="Q46">
        <f t="shared" si="1"/>
        <v>3</v>
      </c>
      <c r="R46">
        <f t="shared" si="2"/>
        <v>10</v>
      </c>
    </row>
    <row r="47" spans="1:19" x14ac:dyDescent="0.25">
      <c r="A47" t="s">
        <v>19</v>
      </c>
      <c r="B47" s="4">
        <v>46</v>
      </c>
      <c r="D47" s="5" t="s">
        <v>246</v>
      </c>
      <c r="E47" s="5" t="s">
        <v>243</v>
      </c>
      <c r="F47" s="5" t="s">
        <v>244</v>
      </c>
      <c r="G47" s="5" t="s">
        <v>247</v>
      </c>
      <c r="H47" s="17">
        <v>2</v>
      </c>
      <c r="Q47">
        <f t="shared" si="1"/>
        <v>3</v>
      </c>
      <c r="R47">
        <f t="shared" si="2"/>
        <v>10</v>
      </c>
      <c r="S47">
        <f t="shared" si="3"/>
        <v>2</v>
      </c>
    </row>
    <row r="48" spans="1:19" x14ac:dyDescent="0.25">
      <c r="A48" t="s">
        <v>18</v>
      </c>
      <c r="B48" s="4">
        <v>47</v>
      </c>
      <c r="D48" s="5" t="s">
        <v>245</v>
      </c>
      <c r="E48" s="5" t="s">
        <v>244</v>
      </c>
      <c r="F48" s="5" t="s">
        <v>247</v>
      </c>
      <c r="G48" s="17">
        <v>2</v>
      </c>
      <c r="H48" s="17">
        <v>2</v>
      </c>
      <c r="Q48">
        <f t="shared" si="1"/>
        <v>7</v>
      </c>
      <c r="R48">
        <f t="shared" si="2"/>
        <v>2</v>
      </c>
    </row>
    <row r="49" spans="1:20" x14ac:dyDescent="0.25">
      <c r="A49" t="s">
        <v>19</v>
      </c>
      <c r="B49" s="7">
        <v>48</v>
      </c>
      <c r="D49" s="5" t="s">
        <v>245</v>
      </c>
      <c r="R49">
        <f t="shared" si="2"/>
        <v>0</v>
      </c>
    </row>
    <row r="50" spans="1:20" x14ac:dyDescent="0.25">
      <c r="A50" t="s">
        <v>61</v>
      </c>
      <c r="B50" s="4">
        <v>49</v>
      </c>
      <c r="D50" s="23">
        <v>1</v>
      </c>
      <c r="E50" s="5" t="s">
        <v>248</v>
      </c>
      <c r="F50" s="17">
        <v>2</v>
      </c>
      <c r="G50" s="17">
        <v>2</v>
      </c>
      <c r="H50" s="17">
        <v>2</v>
      </c>
    </row>
    <row r="51" spans="1:20" x14ac:dyDescent="0.25">
      <c r="A51" t="s">
        <v>62</v>
      </c>
      <c r="B51" s="4">
        <v>50</v>
      </c>
      <c r="D51" s="13">
        <v>1</v>
      </c>
      <c r="E51" s="5" t="s">
        <v>248</v>
      </c>
      <c r="F51" s="17">
        <v>2</v>
      </c>
      <c r="G51" s="17">
        <v>2</v>
      </c>
      <c r="H51" s="17">
        <v>2</v>
      </c>
    </row>
    <row r="52" spans="1:20" x14ac:dyDescent="0.25">
      <c r="A52" t="s">
        <v>62</v>
      </c>
      <c r="B52" s="4">
        <v>51</v>
      </c>
      <c r="D52" s="5" t="s">
        <v>248</v>
      </c>
      <c r="E52" s="5" t="s">
        <v>247</v>
      </c>
      <c r="F52" s="17">
        <v>2</v>
      </c>
      <c r="G52" s="17">
        <v>2</v>
      </c>
      <c r="H52" s="17">
        <v>2</v>
      </c>
      <c r="Q52">
        <f t="shared" si="1"/>
        <v>7</v>
      </c>
    </row>
    <row r="53" spans="1:20" x14ac:dyDescent="0.25">
      <c r="A53" t="s">
        <v>17</v>
      </c>
      <c r="B53" s="6">
        <v>52</v>
      </c>
      <c r="D53" s="13">
        <v>1</v>
      </c>
      <c r="E53" s="5" t="s">
        <v>248</v>
      </c>
    </row>
    <row r="54" spans="1:20" x14ac:dyDescent="0.25">
      <c r="A54" t="s">
        <v>17</v>
      </c>
      <c r="B54" s="6">
        <v>53</v>
      </c>
      <c r="D54" s="23">
        <v>1</v>
      </c>
      <c r="E54" s="5" t="s">
        <v>248</v>
      </c>
    </row>
    <row r="55" spans="1:20" x14ac:dyDescent="0.25">
      <c r="A55" t="s">
        <v>18</v>
      </c>
      <c r="B55" s="4">
        <v>54</v>
      </c>
      <c r="D55" s="13">
        <v>1</v>
      </c>
      <c r="E55" s="5" t="s">
        <v>244</v>
      </c>
      <c r="F55" t="s">
        <v>249</v>
      </c>
      <c r="G55" s="17">
        <v>2</v>
      </c>
      <c r="H55" s="17">
        <v>2</v>
      </c>
      <c r="R55">
        <f t="shared" si="2"/>
        <v>4</v>
      </c>
    </row>
    <row r="56" spans="1:20" x14ac:dyDescent="0.25">
      <c r="A56" t="s">
        <v>18</v>
      </c>
      <c r="B56" s="4">
        <v>55</v>
      </c>
      <c r="D56" s="5" t="s">
        <v>244</v>
      </c>
      <c r="E56" s="5" t="s">
        <v>247</v>
      </c>
      <c r="F56" s="17">
        <v>2</v>
      </c>
      <c r="G56" s="17">
        <v>2</v>
      </c>
      <c r="H56" s="17">
        <v>2</v>
      </c>
      <c r="Q56">
        <f t="shared" si="1"/>
        <v>2</v>
      </c>
    </row>
    <row r="57" spans="1:20" x14ac:dyDescent="0.25">
      <c r="A57" t="s">
        <v>18</v>
      </c>
      <c r="B57" s="7">
        <v>56</v>
      </c>
      <c r="D57" t="s">
        <v>249</v>
      </c>
    </row>
    <row r="58" spans="1:20" x14ac:dyDescent="0.25">
      <c r="A58" t="s">
        <v>18</v>
      </c>
      <c r="B58" s="4">
        <v>57</v>
      </c>
      <c r="D58" s="23">
        <v>1</v>
      </c>
      <c r="E58" s="13">
        <v>1</v>
      </c>
      <c r="F58" s="5" t="s">
        <v>247</v>
      </c>
      <c r="G58" s="5" t="s">
        <v>250</v>
      </c>
      <c r="H58" s="17">
        <v>2</v>
      </c>
      <c r="S58">
        <f t="shared" si="3"/>
        <v>9</v>
      </c>
    </row>
    <row r="59" spans="1:20" x14ac:dyDescent="0.25">
      <c r="A59" t="s">
        <v>18</v>
      </c>
      <c r="B59" s="4">
        <v>58</v>
      </c>
      <c r="D59" s="13">
        <v>1</v>
      </c>
      <c r="E59" s="13">
        <v>1</v>
      </c>
      <c r="F59" s="5" t="s">
        <v>247</v>
      </c>
      <c r="G59" s="5" t="s">
        <v>250</v>
      </c>
      <c r="H59" s="17">
        <v>2</v>
      </c>
      <c r="S59">
        <f t="shared" si="3"/>
        <v>9</v>
      </c>
    </row>
    <row r="60" spans="1:20" x14ac:dyDescent="0.25">
      <c r="C60">
        <f>COUNTA(C2:C59)</f>
        <v>0</v>
      </c>
      <c r="D60">
        <f t="shared" ref="D60:H60" si="5">COUNTA(D2:D59)</f>
        <v>58</v>
      </c>
      <c r="E60">
        <f t="shared" si="5"/>
        <v>48</v>
      </c>
      <c r="F60">
        <f t="shared" si="5"/>
        <v>38</v>
      </c>
      <c r="G60">
        <f t="shared" si="5"/>
        <v>35</v>
      </c>
      <c r="H60">
        <f t="shared" si="5"/>
        <v>35</v>
      </c>
    </row>
    <row r="61" spans="1:20" x14ac:dyDescent="0.25">
      <c r="Q61">
        <f>SUM(Q2:Q59)/(COUNTA(Q2:Q59))</f>
        <v>5.9</v>
      </c>
      <c r="R61">
        <f t="shared" ref="R61:T61" si="6">SUM(R2:R59)/(COUNTA(R2:R59))</f>
        <v>5.3478260869565215</v>
      </c>
      <c r="S61">
        <f t="shared" si="6"/>
        <v>5.1818181818181817</v>
      </c>
      <c r="T61">
        <f t="shared" si="6"/>
        <v>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Sheet1</vt:lpstr>
      <vt:lpstr>1993</vt:lpstr>
      <vt:lpstr>1994</vt:lpstr>
      <vt:lpstr>1995</vt:lpstr>
      <vt:lpstr>1996</vt:lpstr>
      <vt:lpstr>1997</vt:lpstr>
      <vt:lpstr>1998</vt:lpstr>
      <vt:lpstr>1999</vt:lpstr>
      <vt:lpstr>2000</vt:lpstr>
      <vt:lpstr>2001</vt:lpstr>
      <vt:lpstr>2002</vt:lpstr>
      <vt:lpstr>2003</vt:lpstr>
    </vt:vector>
  </TitlesOfParts>
  <Company>Swansea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BANGA R. (632217)</dc:creator>
  <cp:lastModifiedBy>Gary Read</cp:lastModifiedBy>
  <dcterms:created xsi:type="dcterms:W3CDTF">2015-05-31T17:26:16Z</dcterms:created>
  <dcterms:modified xsi:type="dcterms:W3CDTF">2015-06-11T21:35:05Z</dcterms:modified>
</cp:coreProperties>
</file>