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i/Documents/"/>
    </mc:Choice>
  </mc:AlternateContent>
  <xr:revisionPtr revIDLastSave="0" documentId="8_{0B8734D3-1B2F-8644-A1A9-F156F0A55682}" xr6:coauthVersionLast="45" xr6:coauthVersionMax="45" xr10:uidLastSave="{00000000-0000-0000-0000-000000000000}"/>
  <bookViews>
    <workbookView xWindow="680" yWindow="1000" windowWidth="27540" windowHeight="14720" xr2:uid="{1D19DB78-D6B7-48B8-9869-52530DFAB772}"/>
  </bookViews>
  <sheets>
    <sheet name="Solo Valor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3" l="1"/>
  <c r="K13" i="3" l="1"/>
  <c r="K14" i="3" s="1"/>
  <c r="L14" i="3" s="1"/>
  <c r="M14" i="3" s="1"/>
  <c r="L13" i="3"/>
  <c r="M13" i="3" s="1"/>
  <c r="L12" i="3"/>
  <c r="M12" i="3" s="1"/>
  <c r="K7" i="3"/>
  <c r="K8" i="3" s="1"/>
  <c r="K6" i="3"/>
  <c r="L6" i="3" s="1"/>
  <c r="M6" i="3" s="1"/>
  <c r="K5" i="3"/>
  <c r="L5" i="3" s="1"/>
  <c r="M5" i="3" s="1"/>
  <c r="K4" i="3"/>
  <c r="L4" i="3" s="1"/>
  <c r="M4" i="3" s="1"/>
  <c r="L3" i="3"/>
  <c r="M3" i="3" s="1"/>
  <c r="L8" i="3" l="1"/>
  <c r="M8" i="3" s="1"/>
  <c r="K22" i="3" s="1"/>
  <c r="K9" i="3"/>
  <c r="K10" i="3" s="1"/>
  <c r="K11" i="3" s="1"/>
  <c r="L11" i="3" s="1"/>
  <c r="M11" i="3" s="1"/>
  <c r="K19" i="3"/>
  <c r="O23" i="3"/>
  <c r="O27" i="3"/>
  <c r="L7" i="3"/>
  <c r="M7" i="3" s="1"/>
  <c r="K20" i="3" s="1"/>
  <c r="L9" i="3"/>
  <c r="M9" i="3" s="1"/>
  <c r="K25" i="3" s="1"/>
  <c r="K23" i="3" l="1"/>
  <c r="I23" i="3"/>
  <c r="M24" i="3"/>
  <c r="O25" i="3"/>
  <c r="I22" i="3"/>
  <c r="M23" i="3"/>
  <c r="K24" i="3"/>
  <c r="M22" i="3"/>
  <c r="O24" i="3"/>
  <c r="I24" i="3"/>
  <c r="K32" i="3"/>
  <c r="I32" i="3"/>
  <c r="I33" i="3"/>
  <c r="I21" i="3"/>
  <c r="I20" i="3"/>
  <c r="O19" i="3"/>
  <c r="M21" i="3"/>
  <c r="O33" i="3"/>
  <c r="O32" i="3"/>
  <c r="I25" i="3"/>
  <c r="M32" i="3"/>
  <c r="M27" i="3"/>
  <c r="K26" i="3"/>
  <c r="K21" i="3"/>
  <c r="O31" i="3"/>
  <c r="I31" i="3"/>
  <c r="O21" i="3"/>
  <c r="O20" i="3"/>
  <c r="I19" i="3"/>
  <c r="M20" i="3"/>
  <c r="K27" i="3"/>
  <c r="K33" i="3"/>
  <c r="M26" i="3"/>
  <c r="M31" i="3"/>
  <c r="M33" i="3"/>
  <c r="K31" i="3"/>
  <c r="O26" i="3"/>
  <c r="I27" i="3"/>
  <c r="I26" i="3"/>
  <c r="M25" i="3"/>
  <c r="M19" i="3"/>
  <c r="L10" i="3"/>
  <c r="M10" i="3" s="1"/>
  <c r="M29" i="3" l="1"/>
  <c r="O30" i="3"/>
  <c r="O28" i="3"/>
  <c r="O29" i="3"/>
  <c r="K29" i="3"/>
  <c r="I30" i="3"/>
  <c r="K28" i="3"/>
  <c r="K30" i="3"/>
  <c r="M30" i="3"/>
  <c r="M28" i="3"/>
  <c r="I29" i="3"/>
  <c r="I28" i="3"/>
</calcChain>
</file>

<file path=xl/sharedStrings.xml><?xml version="1.0" encoding="utf-8"?>
<sst xmlns="http://schemas.openxmlformats.org/spreadsheetml/2006/main" count="178" uniqueCount="153">
  <si>
    <t>SKU 1</t>
  </si>
  <si>
    <t>SKU 2</t>
  </si>
  <si>
    <t>SKU 3</t>
  </si>
  <si>
    <t>SKU 4</t>
  </si>
  <si>
    <t>SKU 5</t>
  </si>
  <si>
    <t>SKU 6</t>
  </si>
  <si>
    <t>SKU 7</t>
  </si>
  <si>
    <t>SKU 8</t>
  </si>
  <si>
    <t>SKU 9</t>
  </si>
  <si>
    <t>SKU 10</t>
  </si>
  <si>
    <t>SKU 11</t>
  </si>
  <si>
    <t>SKU 12</t>
  </si>
  <si>
    <t>SKU 13</t>
  </si>
  <si>
    <t>SKU 14</t>
  </si>
  <si>
    <t>SKU 15</t>
  </si>
  <si>
    <t>SKU 16</t>
  </si>
  <si>
    <t>SKU 17</t>
  </si>
  <si>
    <t>SKU 18</t>
  </si>
  <si>
    <t>SKU 19</t>
  </si>
  <si>
    <t>SKU 20</t>
  </si>
  <si>
    <t>SKU 21</t>
  </si>
  <si>
    <t>SKU 22</t>
  </si>
  <si>
    <t>SKU 23</t>
  </si>
  <si>
    <t>SKU 24</t>
  </si>
  <si>
    <t>SKU 25</t>
  </si>
  <si>
    <t>SKU 26</t>
  </si>
  <si>
    <t>SKU 27</t>
  </si>
  <si>
    <t>SKU 28</t>
  </si>
  <si>
    <t>SKU 29</t>
  </si>
  <si>
    <t>SKU 30</t>
  </si>
  <si>
    <t>SKU 31</t>
  </si>
  <si>
    <t>SKU 32</t>
  </si>
  <si>
    <t>SKU 33</t>
  </si>
  <si>
    <t>SKU 34</t>
  </si>
  <si>
    <t>SKU 35</t>
  </si>
  <si>
    <t>SKU 36</t>
  </si>
  <si>
    <t>SKU 37</t>
  </si>
  <si>
    <t>SKU 38</t>
  </si>
  <si>
    <t>SKU 39</t>
  </si>
  <si>
    <t>SKU 40</t>
  </si>
  <si>
    <t>SKU 41</t>
  </si>
  <si>
    <t>SKU 42</t>
  </si>
  <si>
    <t>SKU 43</t>
  </si>
  <si>
    <t>SKU 44</t>
  </si>
  <si>
    <t>SKU 45</t>
  </si>
  <si>
    <t>SKU 46</t>
  </si>
  <si>
    <t>SKU 47</t>
  </si>
  <si>
    <t>SKU 48</t>
  </si>
  <si>
    <t>SKU 49</t>
  </si>
  <si>
    <t>SKU 50</t>
  </si>
  <si>
    <t>Popularidad</t>
  </si>
  <si>
    <t>SKU 51</t>
  </si>
  <si>
    <t>SKU 52</t>
  </si>
  <si>
    <t>SKU 53</t>
  </si>
  <si>
    <t>SKU 54</t>
  </si>
  <si>
    <t>SKU 55</t>
  </si>
  <si>
    <t>SKU 56</t>
  </si>
  <si>
    <t>SKU 57</t>
  </si>
  <si>
    <t>SKU 58</t>
  </si>
  <si>
    <t>SKU 59</t>
  </si>
  <si>
    <t>SKU 60</t>
  </si>
  <si>
    <t>Tiempo</t>
  </si>
  <si>
    <t>x</t>
  </si>
  <si>
    <t>Distancia</t>
  </si>
  <si>
    <t>Velocidad X, Y</t>
  </si>
  <si>
    <t>Coordenada</t>
  </si>
  <si>
    <t>DE</t>
  </si>
  <si>
    <t>HASTA</t>
  </si>
  <si>
    <t>Entrada</t>
  </si>
  <si>
    <t>Rack A</t>
  </si>
  <si>
    <t>Rack B</t>
  </si>
  <si>
    <t>Rack C</t>
  </si>
  <si>
    <t>Rack D</t>
  </si>
  <si>
    <t>y</t>
  </si>
  <si>
    <t>Columna 1</t>
  </si>
  <si>
    <t>Columna 2</t>
  </si>
  <si>
    <t>Columna 3</t>
  </si>
  <si>
    <t>Columna 4</t>
  </si>
  <si>
    <t>Columna 5</t>
  </si>
  <si>
    <t>Pasillo</t>
  </si>
  <si>
    <t>Velocidad Z</t>
  </si>
  <si>
    <t>z</t>
  </si>
  <si>
    <t>A11</t>
  </si>
  <si>
    <t>A12</t>
  </si>
  <si>
    <t>A13</t>
  </si>
  <si>
    <t>A21</t>
  </si>
  <si>
    <t>A22</t>
  </si>
  <si>
    <t>A23</t>
  </si>
  <si>
    <t>A31</t>
  </si>
  <si>
    <t>A32</t>
  </si>
  <si>
    <t>A33</t>
  </si>
  <si>
    <t>A41</t>
  </si>
  <si>
    <t>A42</t>
  </si>
  <si>
    <t>A43</t>
  </si>
  <si>
    <t>A51</t>
  </si>
  <si>
    <t>A52</t>
  </si>
  <si>
    <t>A53</t>
  </si>
  <si>
    <t>B11</t>
  </si>
  <si>
    <t>B12</t>
  </si>
  <si>
    <t>B13</t>
  </si>
  <si>
    <t>B21</t>
  </si>
  <si>
    <t>B22</t>
  </si>
  <si>
    <t>B23</t>
  </si>
  <si>
    <t>B31</t>
  </si>
  <si>
    <t>B32</t>
  </si>
  <si>
    <t>B33</t>
  </si>
  <si>
    <t>B41</t>
  </si>
  <si>
    <t>B42</t>
  </si>
  <si>
    <t>B43</t>
  </si>
  <si>
    <t>B51</t>
  </si>
  <si>
    <t>B52</t>
  </si>
  <si>
    <t>B53</t>
  </si>
  <si>
    <t>C11</t>
  </si>
  <si>
    <t>C12</t>
  </si>
  <si>
    <t>C13</t>
  </si>
  <si>
    <t>C21</t>
  </si>
  <si>
    <t>C22</t>
  </si>
  <si>
    <t>C23</t>
  </si>
  <si>
    <t>C31</t>
  </si>
  <si>
    <t>C32</t>
  </si>
  <si>
    <t>C33</t>
  </si>
  <si>
    <t>C41</t>
  </si>
  <si>
    <t>C42</t>
  </si>
  <si>
    <t>C43</t>
  </si>
  <si>
    <t>C51</t>
  </si>
  <si>
    <t>C52</t>
  </si>
  <si>
    <t>C53</t>
  </si>
  <si>
    <t>Tiempo TOTAL</t>
  </si>
  <si>
    <t>D11</t>
  </si>
  <si>
    <t>D12</t>
  </si>
  <si>
    <t>D13</t>
  </si>
  <si>
    <t>D21</t>
  </si>
  <si>
    <t>D22</t>
  </si>
  <si>
    <t>D23</t>
  </si>
  <si>
    <t>D31</t>
  </si>
  <si>
    <t>D32</t>
  </si>
  <si>
    <t>D33</t>
  </si>
  <si>
    <t>D41</t>
  </si>
  <si>
    <t>D42</t>
  </si>
  <si>
    <t>D43</t>
  </si>
  <si>
    <t>D51</t>
  </si>
  <si>
    <t>D52</t>
  </si>
  <si>
    <t>D53</t>
  </si>
  <si>
    <t>Nivel de abajo (1)</t>
  </si>
  <si>
    <t>Nivel intermedio (2)</t>
  </si>
  <si>
    <t>Nivel de arriba (3)</t>
  </si>
  <si>
    <t>Peso</t>
  </si>
  <si>
    <t>Restricciones de peso</t>
  </si>
  <si>
    <t>No tiene</t>
  </si>
  <si>
    <t>SKU</t>
  </si>
  <si>
    <t>Rotación</t>
  </si>
  <si>
    <t xml:space="preserve">Nivel de abajo (1)	</t>
  </si>
  <si>
    <t xml:space="preserve">Nivel intermedio (2)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</si>
</sst>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43" fontId="0" fillId="0" borderId="0" xfId="1" applyFont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3" fontId="0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43" fontId="2" fillId="2" borderId="3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1152155</xdr:colOff>
      <xdr:row>2</xdr:row>
      <xdr:rowOff>76200</xdr:rowOff>
    </xdr:from>
    <xdr:to>
      <xdr:col>25</xdr:col>
      <xdr:colOff>807568</xdr:colOff>
      <xdr:row>31</xdr:row>
      <xdr:rowOff>35985</xdr:rowOff>
    </xdr:to>
    <xdr:pic>
      <xdr:nvPicPr>
        <xdr:cNvPr id="15" name="Picture 1">
          <a:extLst>
            <a:ext uri="{FF2B5EF4-FFF2-40B4-BE49-F238E27FC236}">
              <a16:creationId xmlns:a16="http://schemas.microsoft.com/office/drawing/2014/main" id="{0DE8CA3D-BC96-4636-B01A-BAAC1F9AF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74555" y="457200"/>
          <a:ext cx="8456513" cy="5484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AD36-2937-408D-830E-7BF48E7DA86B}">
  <dimension ref="B2:P62"/>
  <sheetViews>
    <sheetView showGridLines="0" tabSelected="1" topLeftCell="E1" workbookViewId="0">
      <selection activeCell="O23" sqref="O23"/>
    </sheetView>
  </sheetViews>
  <sheetFormatPr baseColWidth="10" defaultColWidth="10.83203125" defaultRowHeight="15" x14ac:dyDescent="0.2"/>
  <cols>
    <col min="2" max="5" width="11.5" style="1"/>
    <col min="8" max="8" width="11.33203125" customWidth="1"/>
    <col min="9" max="9" width="11.83203125" bestFit="1" customWidth="1"/>
    <col min="13" max="13" width="12.5" customWidth="1"/>
    <col min="14" max="14" width="10.83203125" customWidth="1"/>
    <col min="15" max="15" width="17" customWidth="1"/>
    <col min="17" max="17" width="27.6640625" customWidth="1"/>
    <col min="18" max="18" width="12" customWidth="1"/>
  </cols>
  <sheetData>
    <row r="2" spans="2:16" x14ac:dyDescent="0.2">
      <c r="B2" s="2" t="s">
        <v>149</v>
      </c>
      <c r="C2" s="2" t="s">
        <v>150</v>
      </c>
      <c r="D2" s="2" t="s">
        <v>146</v>
      </c>
      <c r="E2" s="2" t="s">
        <v>50</v>
      </c>
      <c r="H2" s="2" t="s">
        <v>65</v>
      </c>
      <c r="I2" s="2" t="s">
        <v>66</v>
      </c>
      <c r="J2" s="2" t="s">
        <v>67</v>
      </c>
      <c r="K2" s="2" t="s">
        <v>63</v>
      </c>
      <c r="L2" s="2" t="s">
        <v>61</v>
      </c>
      <c r="M2" s="2" t="s">
        <v>127</v>
      </c>
      <c r="O2" s="2" t="s">
        <v>64</v>
      </c>
    </row>
    <row r="3" spans="2:16" x14ac:dyDescent="0.2">
      <c r="B3" s="6" t="s">
        <v>0</v>
      </c>
      <c r="C3" s="6">
        <v>8.5544801017358392</v>
      </c>
      <c r="D3" s="6">
        <v>196</v>
      </c>
      <c r="E3" s="6">
        <v>10</v>
      </c>
      <c r="H3" s="4" t="s">
        <v>62</v>
      </c>
      <c r="I3" s="4" t="s">
        <v>68</v>
      </c>
      <c r="J3" s="4" t="s">
        <v>69</v>
      </c>
      <c r="K3" s="4">
        <v>2</v>
      </c>
      <c r="L3" s="4">
        <f t="shared" ref="L3:L11" si="0">K3/$O$3</f>
        <v>8</v>
      </c>
      <c r="M3" s="4">
        <f>L3*2</f>
        <v>16</v>
      </c>
      <c r="O3" s="3">
        <v>0.25</v>
      </c>
    </row>
    <row r="4" spans="2:16" x14ac:dyDescent="0.2">
      <c r="B4" s="6" t="s">
        <v>1</v>
      </c>
      <c r="C4" s="6">
        <v>3.3633799306901766</v>
      </c>
      <c r="D4" s="6">
        <v>67</v>
      </c>
      <c r="E4" s="6">
        <v>202</v>
      </c>
      <c r="H4" s="4" t="s">
        <v>62</v>
      </c>
      <c r="I4" s="4" t="s">
        <v>68</v>
      </c>
      <c r="J4" s="4" t="s">
        <v>70</v>
      </c>
      <c r="K4" s="4">
        <f>4+1</f>
        <v>5</v>
      </c>
      <c r="L4" s="4">
        <f t="shared" si="0"/>
        <v>20</v>
      </c>
      <c r="M4" s="4">
        <f t="shared" ref="M4:M14" si="1">L4*2</f>
        <v>40</v>
      </c>
    </row>
    <row r="5" spans="2:16" x14ac:dyDescent="0.2">
      <c r="B5" s="6" t="s">
        <v>2</v>
      </c>
      <c r="C5" s="6">
        <v>6.7868068219922701</v>
      </c>
      <c r="D5" s="6">
        <v>55</v>
      </c>
      <c r="E5" s="6">
        <v>314</v>
      </c>
      <c r="H5" s="4" t="s">
        <v>62</v>
      </c>
      <c r="I5" s="4" t="s">
        <v>68</v>
      </c>
      <c r="J5" s="4" t="s">
        <v>71</v>
      </c>
      <c r="K5" s="4">
        <f>4+2+1+1</f>
        <v>8</v>
      </c>
      <c r="L5" s="4">
        <f t="shared" si="0"/>
        <v>32</v>
      </c>
      <c r="M5" s="4">
        <f t="shared" si="1"/>
        <v>64</v>
      </c>
      <c r="O5" s="2" t="s">
        <v>80</v>
      </c>
    </row>
    <row r="6" spans="2:16" x14ac:dyDescent="0.2">
      <c r="B6" s="6" t="s">
        <v>3</v>
      </c>
      <c r="C6" s="6">
        <v>10.032256157010712</v>
      </c>
      <c r="D6" s="6">
        <v>100</v>
      </c>
      <c r="E6" s="6">
        <v>42</v>
      </c>
      <c r="H6" s="4" t="s">
        <v>62</v>
      </c>
      <c r="I6" s="4" t="s">
        <v>68</v>
      </c>
      <c r="J6" s="4" t="s">
        <v>72</v>
      </c>
      <c r="K6" s="4">
        <f>4+2+1+2+1+1</f>
        <v>11</v>
      </c>
      <c r="L6" s="4">
        <f t="shared" si="0"/>
        <v>44</v>
      </c>
      <c r="M6" s="4">
        <f t="shared" si="1"/>
        <v>88</v>
      </c>
      <c r="O6" s="3">
        <v>0.15</v>
      </c>
    </row>
    <row r="7" spans="2:16" x14ac:dyDescent="0.2">
      <c r="B7" s="6" t="s">
        <v>4</v>
      </c>
      <c r="C7" s="6">
        <v>3.6771365154818345</v>
      </c>
      <c r="D7" s="6">
        <v>76</v>
      </c>
      <c r="E7" s="6">
        <v>130</v>
      </c>
      <c r="H7" s="4" t="s">
        <v>73</v>
      </c>
      <c r="I7" s="4" t="s">
        <v>79</v>
      </c>
      <c r="J7" s="4" t="s">
        <v>74</v>
      </c>
      <c r="K7" s="4">
        <f>0.5+1.5+0.1</f>
        <v>2.1</v>
      </c>
      <c r="L7" s="4">
        <f t="shared" si="0"/>
        <v>8.4</v>
      </c>
      <c r="M7" s="4">
        <f t="shared" si="1"/>
        <v>16.8</v>
      </c>
    </row>
    <row r="8" spans="2:16" x14ac:dyDescent="0.2">
      <c r="B8" s="6" t="s">
        <v>5</v>
      </c>
      <c r="C8" s="6">
        <v>2.8409582811219183</v>
      </c>
      <c r="D8" s="6">
        <v>104</v>
      </c>
      <c r="E8" s="6">
        <v>203</v>
      </c>
      <c r="H8" s="4" t="s">
        <v>73</v>
      </c>
      <c r="I8" s="4" t="s">
        <v>79</v>
      </c>
      <c r="J8" s="4" t="s">
        <v>75</v>
      </c>
      <c r="K8" s="4">
        <f>K7+1+0.1</f>
        <v>3.2</v>
      </c>
      <c r="L8" s="4">
        <f t="shared" si="0"/>
        <v>12.8</v>
      </c>
      <c r="M8" s="4">
        <f t="shared" si="1"/>
        <v>25.6</v>
      </c>
    </row>
    <row r="9" spans="2:16" x14ac:dyDescent="0.2">
      <c r="B9" s="6" t="s">
        <v>6</v>
      </c>
      <c r="C9" s="6">
        <v>7.9980417823355188</v>
      </c>
      <c r="D9" s="6">
        <v>116</v>
      </c>
      <c r="E9" s="6">
        <v>311</v>
      </c>
      <c r="H9" s="4" t="s">
        <v>73</v>
      </c>
      <c r="I9" s="4" t="s">
        <v>79</v>
      </c>
      <c r="J9" s="4" t="s">
        <v>76</v>
      </c>
      <c r="K9" s="4">
        <f t="shared" ref="K9:K11" si="2">K8+1+0.1</f>
        <v>4.3</v>
      </c>
      <c r="L9" s="4">
        <f t="shared" si="0"/>
        <v>17.2</v>
      </c>
      <c r="M9" s="4">
        <f t="shared" si="1"/>
        <v>34.4</v>
      </c>
    </row>
    <row r="10" spans="2:16" x14ac:dyDescent="0.2">
      <c r="B10" s="6" t="s">
        <v>7</v>
      </c>
      <c r="C10" s="6">
        <v>3.5017871021705647</v>
      </c>
      <c r="D10" s="6">
        <v>108</v>
      </c>
      <c r="E10" s="6">
        <v>18</v>
      </c>
      <c r="H10" s="4" t="s">
        <v>73</v>
      </c>
      <c r="I10" s="4" t="s">
        <v>79</v>
      </c>
      <c r="J10" s="4" t="s">
        <v>77</v>
      </c>
      <c r="K10" s="4">
        <f t="shared" si="2"/>
        <v>5.3999999999999995</v>
      </c>
      <c r="L10" s="4">
        <f t="shared" si="0"/>
        <v>21.599999999999998</v>
      </c>
      <c r="M10" s="4">
        <f t="shared" si="1"/>
        <v>43.199999999999996</v>
      </c>
      <c r="O10" s="8" t="s">
        <v>147</v>
      </c>
      <c r="P10" s="9"/>
    </row>
    <row r="11" spans="2:16" x14ac:dyDescent="0.2">
      <c r="B11" s="6" t="s">
        <v>8</v>
      </c>
      <c r="C11" s="6">
        <v>7.3337328884526327</v>
      </c>
      <c r="D11" s="6">
        <v>77</v>
      </c>
      <c r="E11" s="6">
        <v>93</v>
      </c>
      <c r="H11" s="4" t="s">
        <v>73</v>
      </c>
      <c r="I11" s="4" t="s">
        <v>79</v>
      </c>
      <c r="J11" s="4" t="s">
        <v>78</v>
      </c>
      <c r="K11" s="4">
        <f t="shared" si="2"/>
        <v>6.4999999999999991</v>
      </c>
      <c r="L11" s="4">
        <f t="shared" si="0"/>
        <v>25.999999999999996</v>
      </c>
      <c r="M11" s="4">
        <f t="shared" si="1"/>
        <v>51.999999999999993</v>
      </c>
      <c r="O11" s="3" t="s">
        <v>151</v>
      </c>
      <c r="P11" s="3" t="s">
        <v>148</v>
      </c>
    </row>
    <row r="12" spans="2:16" x14ac:dyDescent="0.2">
      <c r="B12" s="6" t="s">
        <v>9</v>
      </c>
      <c r="C12" s="6">
        <v>1.6332960764325275</v>
      </c>
      <c r="D12" s="6">
        <v>180</v>
      </c>
      <c r="E12" s="6">
        <v>257</v>
      </c>
      <c r="H12" s="3" t="s">
        <v>81</v>
      </c>
      <c r="I12" s="10" t="s">
        <v>143</v>
      </c>
      <c r="J12" s="11"/>
      <c r="K12" s="4">
        <v>0.2</v>
      </c>
      <c r="L12" s="5">
        <f>K12/$O$6</f>
        <v>1.3333333333333335</v>
      </c>
      <c r="M12" s="5">
        <f t="shared" si="1"/>
        <v>2.666666666666667</v>
      </c>
      <c r="O12" s="3" t="s">
        <v>152</v>
      </c>
      <c r="P12" s="3">
        <v>180</v>
      </c>
    </row>
    <row r="13" spans="2:16" x14ac:dyDescent="0.2">
      <c r="B13" s="6" t="s">
        <v>10</v>
      </c>
      <c r="C13" s="6">
        <v>4.3282526361326141</v>
      </c>
      <c r="D13" s="6">
        <v>181</v>
      </c>
      <c r="E13" s="6">
        <v>209</v>
      </c>
      <c r="H13" s="3" t="s">
        <v>81</v>
      </c>
      <c r="I13" s="10" t="s">
        <v>144</v>
      </c>
      <c r="J13" s="11"/>
      <c r="K13" s="4">
        <f>K12+1+0.1</f>
        <v>1.3</v>
      </c>
      <c r="L13" s="5">
        <f t="shared" ref="L13:L14" si="3">K13/$O$6</f>
        <v>8.6666666666666679</v>
      </c>
      <c r="M13" s="5">
        <f t="shared" si="1"/>
        <v>17.333333333333336</v>
      </c>
      <c r="O13" s="3" t="s">
        <v>145</v>
      </c>
      <c r="P13" s="3">
        <v>100</v>
      </c>
    </row>
    <row r="14" spans="2:16" x14ac:dyDescent="0.2">
      <c r="B14" s="6" t="s">
        <v>11</v>
      </c>
      <c r="C14" s="6">
        <v>6.9535949121919352</v>
      </c>
      <c r="D14" s="6">
        <v>163</v>
      </c>
      <c r="E14" s="6">
        <v>346</v>
      </c>
      <c r="H14" s="3" t="s">
        <v>81</v>
      </c>
      <c r="I14" s="10" t="s">
        <v>145</v>
      </c>
      <c r="J14" s="11"/>
      <c r="K14" s="4">
        <f>K13+1+0.1</f>
        <v>2.4</v>
      </c>
      <c r="L14" s="4">
        <f t="shared" si="3"/>
        <v>16</v>
      </c>
      <c r="M14" s="4">
        <f t="shared" si="1"/>
        <v>32</v>
      </c>
    </row>
    <row r="15" spans="2:16" x14ac:dyDescent="0.2">
      <c r="B15" s="6" t="s">
        <v>12</v>
      </c>
      <c r="C15" s="6">
        <v>10.496332103024598</v>
      </c>
      <c r="D15" s="6">
        <v>169</v>
      </c>
      <c r="E15" s="6">
        <v>125</v>
      </c>
    </row>
    <row r="16" spans="2:16" x14ac:dyDescent="0.2">
      <c r="B16" s="6" t="s">
        <v>13</v>
      </c>
      <c r="C16" s="6">
        <v>2.1145312761440191</v>
      </c>
      <c r="D16" s="6">
        <v>140</v>
      </c>
      <c r="E16" s="6">
        <v>293</v>
      </c>
    </row>
    <row r="17" spans="2:15" x14ac:dyDescent="0.2">
      <c r="B17" s="6" t="s">
        <v>14</v>
      </c>
      <c r="C17" s="6">
        <v>8.3575944629244372</v>
      </c>
      <c r="D17" s="6">
        <v>140</v>
      </c>
      <c r="E17" s="6">
        <v>315</v>
      </c>
    </row>
    <row r="18" spans="2:15" x14ac:dyDescent="0.2">
      <c r="B18" s="6" t="s">
        <v>15</v>
      </c>
      <c r="C18" s="6">
        <v>5.1131186616361282</v>
      </c>
      <c r="D18" s="6">
        <v>137</v>
      </c>
      <c r="E18" s="6">
        <v>212</v>
      </c>
      <c r="H18" s="2" t="s">
        <v>65</v>
      </c>
      <c r="I18" s="2" t="s">
        <v>61</v>
      </c>
      <c r="J18" s="2" t="s">
        <v>65</v>
      </c>
      <c r="K18" s="2" t="s">
        <v>61</v>
      </c>
      <c r="L18" s="2" t="s">
        <v>65</v>
      </c>
      <c r="M18" s="2" t="s">
        <v>61</v>
      </c>
      <c r="N18" s="2" t="s">
        <v>65</v>
      </c>
      <c r="O18" s="2" t="s">
        <v>61</v>
      </c>
    </row>
    <row r="19" spans="2:15" x14ac:dyDescent="0.2">
      <c r="B19" s="6" t="s">
        <v>16</v>
      </c>
      <c r="C19" s="6">
        <v>6.3763088950306717</v>
      </c>
      <c r="D19" s="6">
        <v>112</v>
      </c>
      <c r="E19" s="6">
        <v>39</v>
      </c>
      <c r="H19" s="7" t="s">
        <v>82</v>
      </c>
      <c r="I19" s="5">
        <f>$M$3+M7+M12</f>
        <v>35.466666666666661</v>
      </c>
      <c r="J19" s="7" t="s">
        <v>97</v>
      </c>
      <c r="K19" s="5">
        <f>$M$4</f>
        <v>40</v>
      </c>
      <c r="L19" s="7" t="s">
        <v>112</v>
      </c>
      <c r="M19" s="5">
        <f>$M$5+$M$7+M12</f>
        <v>83.466666666666669</v>
      </c>
      <c r="N19" s="7" t="s">
        <v>128</v>
      </c>
      <c r="O19" s="5">
        <f>$M$6+$M$7+M12</f>
        <v>107.46666666666667</v>
      </c>
    </row>
    <row r="20" spans="2:15" x14ac:dyDescent="0.2">
      <c r="B20" s="6" t="s">
        <v>17</v>
      </c>
      <c r="C20" s="6">
        <v>5.5952374502327995</v>
      </c>
      <c r="D20" s="6">
        <v>182</v>
      </c>
      <c r="E20" s="6">
        <v>294</v>
      </c>
      <c r="H20" s="7" t="s">
        <v>83</v>
      </c>
      <c r="I20" s="5">
        <f>$M$3+M7+M13</f>
        <v>50.133333333333333</v>
      </c>
      <c r="J20" s="7" t="s">
        <v>98</v>
      </c>
      <c r="K20" s="5">
        <f>$M$4+M7+M13</f>
        <v>74.133333333333326</v>
      </c>
      <c r="L20" s="7" t="s">
        <v>113</v>
      </c>
      <c r="M20" s="5">
        <f>$M$5+$M$7+M13</f>
        <v>98.133333333333326</v>
      </c>
      <c r="N20" s="7" t="s">
        <v>129</v>
      </c>
      <c r="O20" s="5">
        <f>$M$6+$M$7+M13</f>
        <v>122.13333333333333</v>
      </c>
    </row>
    <row r="21" spans="2:15" x14ac:dyDescent="0.2">
      <c r="B21" s="6" t="s">
        <v>18</v>
      </c>
      <c r="C21" s="6">
        <v>9.316546779040948</v>
      </c>
      <c r="D21" s="6">
        <v>111</v>
      </c>
      <c r="E21" s="6">
        <v>234</v>
      </c>
      <c r="H21" s="7" t="s">
        <v>84</v>
      </c>
      <c r="I21" s="4">
        <f>$M$3+M7+M14</f>
        <v>64.8</v>
      </c>
      <c r="J21" s="7" t="s">
        <v>99</v>
      </c>
      <c r="K21" s="5">
        <f>$M$4+M7+M14</f>
        <v>88.8</v>
      </c>
      <c r="L21" s="7" t="s">
        <v>114</v>
      </c>
      <c r="M21" s="5">
        <f>$M$5+$M$7+M14</f>
        <v>112.8</v>
      </c>
      <c r="N21" s="7" t="s">
        <v>130</v>
      </c>
      <c r="O21" s="5">
        <f>$M$6+$M$7+M14</f>
        <v>136.80000000000001</v>
      </c>
    </row>
    <row r="22" spans="2:15" x14ac:dyDescent="0.2">
      <c r="B22" s="6" t="s">
        <v>19</v>
      </c>
      <c r="C22" s="6">
        <v>10.376975708807681</v>
      </c>
      <c r="D22" s="6">
        <v>54</v>
      </c>
      <c r="E22" s="6">
        <v>121</v>
      </c>
      <c r="H22" s="7" t="s">
        <v>85</v>
      </c>
      <c r="I22" s="5">
        <f>$M$3+M8+M12</f>
        <v>44.266666666666666</v>
      </c>
      <c r="J22" s="7" t="s">
        <v>100</v>
      </c>
      <c r="K22" s="5">
        <f>$M$4+M8+M12</f>
        <v>68.266666666666666</v>
      </c>
      <c r="L22" s="7" t="s">
        <v>115</v>
      </c>
      <c r="M22" s="5">
        <f>$M$5+$M$8+M12</f>
        <v>92.266666666666666</v>
      </c>
      <c r="N22" s="7" t="s">
        <v>131</v>
      </c>
      <c r="O22" s="5">
        <f>$M$6+$M$8+M12</f>
        <v>116.26666666666667</v>
      </c>
    </row>
    <row r="23" spans="2:15" x14ac:dyDescent="0.2">
      <c r="B23" s="6" t="s">
        <v>20</v>
      </c>
      <c r="C23" s="6">
        <v>7.8534989713676282</v>
      </c>
      <c r="D23" s="6">
        <v>61</v>
      </c>
      <c r="E23" s="6">
        <v>217</v>
      </c>
      <c r="H23" s="7" t="s">
        <v>86</v>
      </c>
      <c r="I23" s="5">
        <f>$M$3+M8+M13</f>
        <v>58.933333333333337</v>
      </c>
      <c r="J23" s="7" t="s">
        <v>101</v>
      </c>
      <c r="K23" s="5">
        <f>$M$4+M8+M13</f>
        <v>82.933333333333337</v>
      </c>
      <c r="L23" s="7" t="s">
        <v>116</v>
      </c>
      <c r="M23" s="5">
        <f>$M$5+$M$8+M13</f>
        <v>106.93333333333334</v>
      </c>
      <c r="N23" s="7" t="s">
        <v>132</v>
      </c>
      <c r="O23" s="5">
        <f>$M$6+$M$8+M13</f>
        <v>130.93333333333334</v>
      </c>
    </row>
    <row r="24" spans="2:15" x14ac:dyDescent="0.2">
      <c r="B24" s="6" t="s">
        <v>21</v>
      </c>
      <c r="C24" s="6">
        <v>4.3827735213033518</v>
      </c>
      <c r="D24" s="6">
        <v>103</v>
      </c>
      <c r="E24" s="6">
        <v>162</v>
      </c>
      <c r="H24" s="7" t="s">
        <v>87</v>
      </c>
      <c r="I24" s="4">
        <f>$M$3+M8+M14</f>
        <v>73.599999999999994</v>
      </c>
      <c r="J24" s="7" t="s">
        <v>102</v>
      </c>
      <c r="K24" s="5">
        <f>$M$4+M8+M14</f>
        <v>97.6</v>
      </c>
      <c r="L24" s="7" t="s">
        <v>117</v>
      </c>
      <c r="M24" s="5">
        <f>$M$5+$M$8+M14</f>
        <v>121.6</v>
      </c>
      <c r="N24" s="7" t="s">
        <v>133</v>
      </c>
      <c r="O24" s="5">
        <f>$M$6+$M$8+M14</f>
        <v>145.6</v>
      </c>
    </row>
    <row r="25" spans="2:15" x14ac:dyDescent="0.2">
      <c r="B25" s="6" t="s">
        <v>22</v>
      </c>
      <c r="C25" s="6">
        <v>2.52724516466093</v>
      </c>
      <c r="D25" s="6">
        <v>198</v>
      </c>
      <c r="E25" s="6">
        <v>11</v>
      </c>
      <c r="H25" s="7" t="s">
        <v>88</v>
      </c>
      <c r="I25" s="5">
        <f>$M$3+M9+M12</f>
        <v>53.066666666666663</v>
      </c>
      <c r="J25" s="7" t="s">
        <v>103</v>
      </c>
      <c r="K25" s="5">
        <f>$M$4+M9+M12</f>
        <v>77.066666666666677</v>
      </c>
      <c r="L25" s="7" t="s">
        <v>118</v>
      </c>
      <c r="M25" s="5">
        <f>$M$5+$M$9+M12</f>
        <v>101.06666666666668</v>
      </c>
      <c r="N25" s="7" t="s">
        <v>134</v>
      </c>
      <c r="O25" s="5">
        <f>$M$6+$M$9+M12</f>
        <v>125.06666666666668</v>
      </c>
    </row>
    <row r="26" spans="2:15" x14ac:dyDescent="0.2">
      <c r="B26" s="6" t="s">
        <v>23</v>
      </c>
      <c r="C26" s="6">
        <v>6.8299061029963601</v>
      </c>
      <c r="D26" s="6">
        <v>197</v>
      </c>
      <c r="E26" s="6">
        <v>37</v>
      </c>
      <c r="H26" s="7" t="s">
        <v>89</v>
      </c>
      <c r="I26" s="5">
        <f>$M$3+M9+M13</f>
        <v>67.733333333333334</v>
      </c>
      <c r="J26" s="7" t="s">
        <v>104</v>
      </c>
      <c r="K26" s="5">
        <f>$M$4+M9+M13</f>
        <v>91.733333333333348</v>
      </c>
      <c r="L26" s="7" t="s">
        <v>119</v>
      </c>
      <c r="M26" s="5">
        <f>$M$5+$M$9+M13</f>
        <v>115.73333333333335</v>
      </c>
      <c r="N26" s="7" t="s">
        <v>135</v>
      </c>
      <c r="O26" s="5">
        <f>$M$6+$M$9+M13</f>
        <v>139.73333333333335</v>
      </c>
    </row>
    <row r="27" spans="2:15" x14ac:dyDescent="0.2">
      <c r="B27" s="6" t="s">
        <v>24</v>
      </c>
      <c r="C27" s="6">
        <v>9.5729515020461307</v>
      </c>
      <c r="D27" s="6">
        <v>174</v>
      </c>
      <c r="E27" s="6">
        <v>163</v>
      </c>
      <c r="H27" s="7" t="s">
        <v>90</v>
      </c>
      <c r="I27" s="4">
        <f>$M$3+M9+M14</f>
        <v>82.4</v>
      </c>
      <c r="J27" s="7" t="s">
        <v>105</v>
      </c>
      <c r="K27" s="5">
        <f>$M$4+M9+M14</f>
        <v>106.4</v>
      </c>
      <c r="L27" s="7" t="s">
        <v>120</v>
      </c>
      <c r="M27" s="5">
        <f>$M$5+$M$9+M14</f>
        <v>130.4</v>
      </c>
      <c r="N27" s="7" t="s">
        <v>136</v>
      </c>
      <c r="O27" s="5">
        <f>$M$6+$M$9+M14</f>
        <v>154.4</v>
      </c>
    </row>
    <row r="28" spans="2:15" x14ac:dyDescent="0.2">
      <c r="B28" s="6" t="s">
        <v>25</v>
      </c>
      <c r="C28" s="6">
        <v>7.2147367418444999</v>
      </c>
      <c r="D28" s="6">
        <v>79</v>
      </c>
      <c r="E28" s="6">
        <v>220</v>
      </c>
      <c r="H28" s="7" t="s">
        <v>91</v>
      </c>
      <c r="I28" s="5">
        <f>$M$3+M10+M12</f>
        <v>61.86666666666666</v>
      </c>
      <c r="J28" s="7" t="s">
        <v>106</v>
      </c>
      <c r="K28" s="5">
        <f>$M$4+M10+M12</f>
        <v>85.86666666666666</v>
      </c>
      <c r="L28" s="7" t="s">
        <v>121</v>
      </c>
      <c r="M28" s="5">
        <f>$M$5+$M$10+M12</f>
        <v>109.86666666666666</v>
      </c>
      <c r="N28" s="7" t="s">
        <v>137</v>
      </c>
      <c r="O28" s="5">
        <f>$M$6+$M$10+M12</f>
        <v>133.86666666666665</v>
      </c>
    </row>
    <row r="29" spans="2:15" x14ac:dyDescent="0.2">
      <c r="B29" s="6" t="s">
        <v>26</v>
      </c>
      <c r="C29" s="6">
        <v>10.175053228992438</v>
      </c>
      <c r="D29" s="6">
        <v>172</v>
      </c>
      <c r="E29" s="6">
        <v>254</v>
      </c>
      <c r="H29" s="7" t="s">
        <v>92</v>
      </c>
      <c r="I29" s="5">
        <f>$M$3+M10+M13</f>
        <v>76.533333333333331</v>
      </c>
      <c r="J29" s="7" t="s">
        <v>107</v>
      </c>
      <c r="K29" s="5">
        <f>$M$4+M10+M13</f>
        <v>100.53333333333333</v>
      </c>
      <c r="L29" s="7" t="s">
        <v>122</v>
      </c>
      <c r="M29" s="5">
        <f>$M$5+$M$10+M13</f>
        <v>124.53333333333333</v>
      </c>
      <c r="N29" s="7" t="s">
        <v>138</v>
      </c>
      <c r="O29" s="5">
        <f>$M$6+$M$10+M13</f>
        <v>148.53333333333333</v>
      </c>
    </row>
    <row r="30" spans="2:15" x14ac:dyDescent="0.2">
      <c r="B30" s="6" t="s">
        <v>27</v>
      </c>
      <c r="C30" s="6">
        <v>7.9985605890089007</v>
      </c>
      <c r="D30" s="6">
        <v>193</v>
      </c>
      <c r="E30" s="6">
        <v>270</v>
      </c>
      <c r="H30" s="7" t="s">
        <v>93</v>
      </c>
      <c r="I30" s="4">
        <f>$M$3+M10+M14</f>
        <v>91.199999999999989</v>
      </c>
      <c r="J30" s="7" t="s">
        <v>108</v>
      </c>
      <c r="K30" s="5">
        <f>$M$4+M10+M14</f>
        <v>115.19999999999999</v>
      </c>
      <c r="L30" s="7" t="s">
        <v>123</v>
      </c>
      <c r="M30" s="5">
        <f>$M$5+$M$10+M14</f>
        <v>139.19999999999999</v>
      </c>
      <c r="N30" s="7" t="s">
        <v>139</v>
      </c>
      <c r="O30" s="5">
        <f>$M$6+$M$10+M14</f>
        <v>163.19999999999999</v>
      </c>
    </row>
    <row r="31" spans="2:15" x14ac:dyDescent="0.2">
      <c r="B31" s="6" t="s">
        <v>28</v>
      </c>
      <c r="C31" s="6">
        <v>5.6619932960556492</v>
      </c>
      <c r="D31" s="6">
        <v>172</v>
      </c>
      <c r="E31" s="6">
        <v>36</v>
      </c>
      <c r="H31" s="7" t="s">
        <v>94</v>
      </c>
      <c r="I31" s="5">
        <f>$M$3+M11+M12</f>
        <v>70.666666666666671</v>
      </c>
      <c r="J31" s="7" t="s">
        <v>109</v>
      </c>
      <c r="K31" s="5">
        <f>$M$4+M11+M12</f>
        <v>94.666666666666671</v>
      </c>
      <c r="L31" s="7" t="s">
        <v>124</v>
      </c>
      <c r="M31" s="5">
        <f>$M$5+$M$11+M12</f>
        <v>118.66666666666667</v>
      </c>
      <c r="N31" s="7" t="s">
        <v>140</v>
      </c>
      <c r="O31" s="5">
        <f>$M$6+$M$11+M12</f>
        <v>142.66666666666666</v>
      </c>
    </row>
    <row r="32" spans="2:15" x14ac:dyDescent="0.2">
      <c r="B32" s="6" t="s">
        <v>29</v>
      </c>
      <c r="C32" s="6">
        <v>2.4003475621877781</v>
      </c>
      <c r="D32" s="6">
        <v>94</v>
      </c>
      <c r="E32" s="6">
        <v>147</v>
      </c>
      <c r="H32" s="7" t="s">
        <v>95</v>
      </c>
      <c r="I32" s="5">
        <f>$M$3+M11+M13</f>
        <v>85.333333333333343</v>
      </c>
      <c r="J32" s="7" t="s">
        <v>110</v>
      </c>
      <c r="K32" s="5">
        <f>$M$4+M11+M13</f>
        <v>109.33333333333334</v>
      </c>
      <c r="L32" s="7" t="s">
        <v>125</v>
      </c>
      <c r="M32" s="5">
        <f>$M$5+$M$11+M13</f>
        <v>133.33333333333334</v>
      </c>
      <c r="N32" s="7" t="s">
        <v>141</v>
      </c>
      <c r="O32" s="5">
        <f>$M$6+$M$11+M13</f>
        <v>157.33333333333334</v>
      </c>
    </row>
    <row r="33" spans="2:15" x14ac:dyDescent="0.2">
      <c r="B33" s="6" t="s">
        <v>30</v>
      </c>
      <c r="C33" s="6">
        <v>10.91168917151143</v>
      </c>
      <c r="D33" s="6">
        <v>164</v>
      </c>
      <c r="E33" s="6">
        <v>228</v>
      </c>
      <c r="H33" s="7" t="s">
        <v>96</v>
      </c>
      <c r="I33" s="4">
        <f>$M$3+M11+M14</f>
        <v>100</v>
      </c>
      <c r="J33" s="7" t="s">
        <v>111</v>
      </c>
      <c r="K33" s="5">
        <f>$M$4+M11+M14</f>
        <v>124</v>
      </c>
      <c r="L33" s="7" t="s">
        <v>126</v>
      </c>
      <c r="M33" s="5">
        <f>$M$5+$M$11+M14</f>
        <v>148</v>
      </c>
      <c r="N33" s="7" t="s">
        <v>142</v>
      </c>
      <c r="O33" s="5">
        <f>$M$6+M11+M14</f>
        <v>172</v>
      </c>
    </row>
    <row r="34" spans="2:15" x14ac:dyDescent="0.2">
      <c r="B34" s="6" t="s">
        <v>31</v>
      </c>
      <c r="C34" s="6">
        <v>8.2756560147744178</v>
      </c>
      <c r="D34" s="6">
        <v>68</v>
      </c>
      <c r="E34" s="6">
        <v>194</v>
      </c>
    </row>
    <row r="35" spans="2:15" x14ac:dyDescent="0.2">
      <c r="B35" s="6" t="s">
        <v>32</v>
      </c>
      <c r="C35" s="6">
        <v>8.8925076447922766</v>
      </c>
      <c r="D35" s="6">
        <v>127</v>
      </c>
      <c r="E35" s="6">
        <v>48</v>
      </c>
    </row>
    <row r="36" spans="2:15" x14ac:dyDescent="0.2">
      <c r="B36" s="6" t="s">
        <v>33</v>
      </c>
      <c r="C36" s="6">
        <v>8.5745172425232337</v>
      </c>
      <c r="D36" s="6">
        <v>131</v>
      </c>
      <c r="E36" s="6">
        <v>172</v>
      </c>
    </row>
    <row r="37" spans="2:15" x14ac:dyDescent="0.2">
      <c r="B37" s="6" t="s">
        <v>34</v>
      </c>
      <c r="C37" s="6">
        <v>7.1203717662891357</v>
      </c>
      <c r="D37" s="6">
        <v>171</v>
      </c>
      <c r="E37" s="6">
        <v>365</v>
      </c>
    </row>
    <row r="38" spans="2:15" x14ac:dyDescent="0.2">
      <c r="B38" s="6" t="s">
        <v>35</v>
      </c>
      <c r="C38" s="6">
        <v>2.9591897958668412</v>
      </c>
      <c r="D38" s="6">
        <v>68</v>
      </c>
      <c r="E38" s="6">
        <v>362</v>
      </c>
    </row>
    <row r="39" spans="2:15" x14ac:dyDescent="0.2">
      <c r="B39" s="6" t="s">
        <v>36</v>
      </c>
      <c r="C39" s="6">
        <v>5.7422477782026293</v>
      </c>
      <c r="D39" s="6">
        <v>170</v>
      </c>
      <c r="E39" s="6">
        <v>24</v>
      </c>
    </row>
    <row r="40" spans="2:15" x14ac:dyDescent="0.2">
      <c r="B40" s="6" t="s">
        <v>37</v>
      </c>
      <c r="C40" s="6">
        <v>6.9153135404029413</v>
      </c>
      <c r="D40" s="6">
        <v>72</v>
      </c>
      <c r="E40" s="6">
        <v>313</v>
      </c>
    </row>
    <row r="41" spans="2:15" x14ac:dyDescent="0.2">
      <c r="B41" s="6" t="s">
        <v>38</v>
      </c>
      <c r="C41" s="6">
        <v>9.3715632411792136</v>
      </c>
      <c r="D41" s="6">
        <v>178</v>
      </c>
      <c r="E41" s="6">
        <v>173</v>
      </c>
    </row>
    <row r="42" spans="2:15" x14ac:dyDescent="0.2">
      <c r="B42" s="6" t="s">
        <v>39</v>
      </c>
      <c r="C42" s="6">
        <v>9.2349318923945933</v>
      </c>
      <c r="D42" s="6">
        <v>53</v>
      </c>
      <c r="E42" s="6">
        <v>144</v>
      </c>
    </row>
    <row r="43" spans="2:15" x14ac:dyDescent="0.2">
      <c r="B43" s="6" t="s">
        <v>40</v>
      </c>
      <c r="C43" s="6">
        <v>5.9715557934556802</v>
      </c>
      <c r="D43" s="6">
        <v>79</v>
      </c>
      <c r="E43" s="6">
        <v>180</v>
      </c>
    </row>
    <row r="44" spans="2:15" x14ac:dyDescent="0.2">
      <c r="B44" s="6" t="s">
        <v>41</v>
      </c>
      <c r="C44" s="6">
        <v>4.6634053963650075</v>
      </c>
      <c r="D44" s="6">
        <v>169</v>
      </c>
      <c r="E44" s="6">
        <v>195</v>
      </c>
    </row>
    <row r="45" spans="2:15" x14ac:dyDescent="0.2">
      <c r="B45" s="6" t="s">
        <v>42</v>
      </c>
      <c r="C45" s="6">
        <v>5.6428719722821015</v>
      </c>
      <c r="D45" s="6">
        <v>159</v>
      </c>
      <c r="E45" s="6">
        <v>95</v>
      </c>
    </row>
    <row r="46" spans="2:15" x14ac:dyDescent="0.2">
      <c r="B46" s="6" t="s">
        <v>43</v>
      </c>
      <c r="C46" s="6">
        <v>10.989108958098893</v>
      </c>
      <c r="D46" s="6">
        <v>187</v>
      </c>
      <c r="E46" s="6">
        <v>332</v>
      </c>
    </row>
    <row r="47" spans="2:15" x14ac:dyDescent="0.2">
      <c r="B47" s="6" t="s">
        <v>44</v>
      </c>
      <c r="C47" s="6">
        <v>3.2186684984518181</v>
      </c>
      <c r="D47" s="6">
        <v>96</v>
      </c>
      <c r="E47" s="6">
        <v>162</v>
      </c>
    </row>
    <row r="48" spans="2:15" x14ac:dyDescent="0.2">
      <c r="B48" s="6" t="s">
        <v>45</v>
      </c>
      <c r="C48" s="6">
        <v>9.1217006429902394</v>
      </c>
      <c r="D48" s="6">
        <v>124</v>
      </c>
      <c r="E48" s="6">
        <v>31</v>
      </c>
    </row>
    <row r="49" spans="2:5" x14ac:dyDescent="0.2">
      <c r="B49" s="6" t="s">
        <v>46</v>
      </c>
      <c r="C49" s="6">
        <v>5.4851563973178372</v>
      </c>
      <c r="D49" s="6">
        <v>128</v>
      </c>
      <c r="E49" s="6">
        <v>243</v>
      </c>
    </row>
    <row r="50" spans="2:5" x14ac:dyDescent="0.2">
      <c r="B50" s="6" t="s">
        <v>47</v>
      </c>
      <c r="C50" s="6">
        <v>7.2591802811028536</v>
      </c>
      <c r="D50" s="6">
        <v>125</v>
      </c>
      <c r="E50" s="6">
        <v>167</v>
      </c>
    </row>
    <row r="51" spans="2:5" x14ac:dyDescent="0.2">
      <c r="B51" s="6" t="s">
        <v>48</v>
      </c>
      <c r="C51" s="6">
        <v>10.870641621563088</v>
      </c>
      <c r="D51" s="6">
        <v>157</v>
      </c>
      <c r="E51" s="6">
        <v>86</v>
      </c>
    </row>
    <row r="52" spans="2:5" x14ac:dyDescent="0.2">
      <c r="B52" s="6" t="s">
        <v>49</v>
      </c>
      <c r="C52" s="6">
        <v>10.406554510830951</v>
      </c>
      <c r="D52" s="6">
        <v>180</v>
      </c>
      <c r="E52" s="6">
        <v>145</v>
      </c>
    </row>
    <row r="53" spans="2:5" x14ac:dyDescent="0.2">
      <c r="B53" s="6" t="s">
        <v>51</v>
      </c>
      <c r="C53" s="6">
        <v>4.4767126997880737</v>
      </c>
      <c r="D53" s="6">
        <v>178</v>
      </c>
      <c r="E53" s="6">
        <v>241</v>
      </c>
    </row>
    <row r="54" spans="2:5" x14ac:dyDescent="0.2">
      <c r="B54" s="6" t="s">
        <v>52</v>
      </c>
      <c r="C54" s="6">
        <v>3.1859115458679366</v>
      </c>
      <c r="D54" s="6">
        <v>83</v>
      </c>
      <c r="E54" s="6">
        <v>178</v>
      </c>
    </row>
    <row r="55" spans="2:5" x14ac:dyDescent="0.2">
      <c r="B55" s="6" t="s">
        <v>53</v>
      </c>
      <c r="C55" s="6">
        <v>4.2805391005782925</v>
      </c>
      <c r="D55" s="6">
        <v>195</v>
      </c>
      <c r="E55" s="6">
        <v>4</v>
      </c>
    </row>
    <row r="56" spans="2:5" x14ac:dyDescent="0.2">
      <c r="B56" s="6" t="s">
        <v>54</v>
      </c>
      <c r="C56" s="6">
        <v>1.5993238051648833</v>
      </c>
      <c r="D56" s="6">
        <v>88</v>
      </c>
      <c r="E56" s="6">
        <v>26</v>
      </c>
    </row>
    <row r="57" spans="2:5" x14ac:dyDescent="0.2">
      <c r="B57" s="6" t="s">
        <v>55</v>
      </c>
      <c r="C57" s="6">
        <v>6.0704520904882902</v>
      </c>
      <c r="D57" s="6">
        <v>67</v>
      </c>
      <c r="E57" s="6">
        <v>351</v>
      </c>
    </row>
    <row r="58" spans="2:5" x14ac:dyDescent="0.2">
      <c r="B58" s="6" t="s">
        <v>56</v>
      </c>
      <c r="C58" s="6">
        <v>5.1499379983418159</v>
      </c>
      <c r="D58" s="6">
        <v>175</v>
      </c>
      <c r="E58" s="6">
        <v>71</v>
      </c>
    </row>
    <row r="59" spans="2:5" x14ac:dyDescent="0.2">
      <c r="B59" s="6" t="s">
        <v>57</v>
      </c>
      <c r="C59" s="6">
        <v>2.9505342676255282</v>
      </c>
      <c r="D59" s="6">
        <v>182</v>
      </c>
      <c r="E59" s="6">
        <v>151</v>
      </c>
    </row>
    <row r="60" spans="2:5" x14ac:dyDescent="0.2">
      <c r="B60" s="6" t="s">
        <v>58</v>
      </c>
      <c r="C60" s="6">
        <v>5.8825017907936363</v>
      </c>
      <c r="D60" s="6">
        <v>154</v>
      </c>
      <c r="E60" s="6">
        <v>253</v>
      </c>
    </row>
    <row r="61" spans="2:5" x14ac:dyDescent="0.2">
      <c r="B61" s="6" t="s">
        <v>59</v>
      </c>
      <c r="C61" s="6">
        <v>3.8188166579573366</v>
      </c>
      <c r="D61" s="6">
        <v>85</v>
      </c>
      <c r="E61" s="6">
        <v>22</v>
      </c>
    </row>
    <row r="62" spans="2:5" x14ac:dyDescent="0.2">
      <c r="B62" s="6" t="s">
        <v>60</v>
      </c>
      <c r="C62" s="6">
        <v>2.9153546738972698</v>
      </c>
      <c r="D62" s="6">
        <v>168</v>
      </c>
      <c r="E62" s="6">
        <v>364</v>
      </c>
    </row>
  </sheetData>
  <mergeCells count="4">
    <mergeCell ref="O10:P10"/>
    <mergeCell ref="I12:J12"/>
    <mergeCell ref="I13:J13"/>
    <mergeCell ref="I14:J14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Solo 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Buitrago</dc:creator>
  <cp:lastModifiedBy>Natalia Fo</cp:lastModifiedBy>
  <dcterms:created xsi:type="dcterms:W3CDTF">2019-11-13T22:54:57Z</dcterms:created>
  <dcterms:modified xsi:type="dcterms:W3CDTF">2019-11-19T02:38:36Z</dcterms:modified>
</cp:coreProperties>
</file>