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cass/Downloads/"/>
    </mc:Choice>
  </mc:AlternateContent>
  <xr:revisionPtr revIDLastSave="0" documentId="13_ncr:1_{0903ED1E-CDD2-954D-A34A-217009097F6C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6" i="2" l="1"/>
  <c r="F46" i="2"/>
  <c r="E46" i="2"/>
  <c r="H45" i="2"/>
  <c r="F45" i="2"/>
  <c r="E45" i="2"/>
  <c r="F44" i="2"/>
  <c r="E44" i="2"/>
  <c r="H43" i="2"/>
  <c r="F43" i="2"/>
  <c r="E43" i="2"/>
  <c r="H42" i="2"/>
  <c r="F42" i="2"/>
  <c r="E42" i="2"/>
  <c r="H41" i="2"/>
  <c r="F41" i="2"/>
  <c r="E41" i="2"/>
  <c r="H40" i="2"/>
  <c r="F40" i="2"/>
  <c r="E40" i="2"/>
  <c r="H39" i="2"/>
  <c r="F39" i="2"/>
  <c r="E39" i="2"/>
  <c r="H38" i="2"/>
  <c r="F38" i="2"/>
  <c r="E38" i="2"/>
  <c r="H37" i="2"/>
  <c r="F37" i="2"/>
  <c r="E37" i="2"/>
  <c r="H36" i="2"/>
  <c r="F36" i="2"/>
  <c r="E36" i="2"/>
  <c r="H35" i="2"/>
  <c r="F35" i="2"/>
  <c r="E35" i="2"/>
  <c r="H34" i="2"/>
  <c r="F34" i="2"/>
  <c r="E34" i="2"/>
  <c r="H33" i="2"/>
  <c r="F33" i="2"/>
  <c r="E33" i="2"/>
  <c r="H32" i="2"/>
  <c r="F32" i="2"/>
  <c r="E32" i="2"/>
  <c r="H31" i="2"/>
  <c r="F31" i="2"/>
  <c r="E31" i="2"/>
  <c r="H30" i="2"/>
  <c r="F30" i="2"/>
  <c r="E30" i="2"/>
  <c r="H29" i="2"/>
  <c r="F29" i="2"/>
  <c r="E29" i="2"/>
  <c r="H28" i="2"/>
  <c r="F28" i="2"/>
  <c r="H27" i="2"/>
  <c r="F27" i="2"/>
  <c r="E27" i="2"/>
  <c r="H26" i="2"/>
  <c r="F26" i="2"/>
  <c r="E26" i="2"/>
  <c r="H25" i="2"/>
  <c r="F25" i="2"/>
  <c r="E25" i="2"/>
  <c r="H24" i="2"/>
  <c r="F24" i="2"/>
  <c r="E24" i="2"/>
  <c r="H23" i="2"/>
  <c r="F23" i="2"/>
  <c r="E23" i="2"/>
  <c r="F22" i="2"/>
  <c r="E22" i="2"/>
  <c r="H21" i="2"/>
  <c r="F21" i="2"/>
  <c r="E21" i="2"/>
  <c r="H20" i="2"/>
  <c r="F20" i="2"/>
  <c r="E20" i="2"/>
  <c r="H19" i="2"/>
  <c r="F19" i="2"/>
  <c r="E19" i="2"/>
  <c r="H18" i="2"/>
  <c r="F18" i="2"/>
  <c r="E18" i="2"/>
  <c r="H17" i="2"/>
  <c r="F17" i="2"/>
  <c r="E17" i="2"/>
  <c r="H16" i="2"/>
  <c r="F16" i="2"/>
  <c r="H15" i="2"/>
  <c r="F15" i="2"/>
  <c r="E15" i="2"/>
  <c r="H14" i="2"/>
  <c r="F14" i="2"/>
  <c r="E14" i="2"/>
  <c r="H13" i="2"/>
  <c r="F13" i="2"/>
  <c r="E13" i="2"/>
  <c r="H12" i="2"/>
  <c r="F12" i="2"/>
  <c r="E12" i="2"/>
  <c r="H11" i="2"/>
  <c r="F11" i="2"/>
  <c r="E11" i="2"/>
  <c r="H10" i="2"/>
  <c r="F10" i="2"/>
  <c r="E10" i="2"/>
  <c r="H9" i="2"/>
  <c r="F9" i="2"/>
  <c r="E9" i="2"/>
  <c r="H8" i="2"/>
  <c r="F8" i="2"/>
  <c r="E8" i="2"/>
  <c r="H7" i="2"/>
  <c r="F7" i="2"/>
  <c r="E7" i="2"/>
  <c r="H6" i="2"/>
  <c r="F6" i="2"/>
  <c r="E6" i="2"/>
  <c r="H5" i="2"/>
  <c r="F5" i="2"/>
  <c r="E5" i="2"/>
  <c r="H4" i="2"/>
  <c r="F4" i="2"/>
  <c r="E4" i="2"/>
  <c r="H3" i="2"/>
  <c r="F3" i="2"/>
  <c r="E3" i="2"/>
  <c r="H2" i="2"/>
  <c r="F2" i="2"/>
  <c r="E2" i="2"/>
</calcChain>
</file>

<file path=xl/sharedStrings.xml><?xml version="1.0" encoding="utf-8"?>
<sst xmlns="http://schemas.openxmlformats.org/spreadsheetml/2006/main" count="53" uniqueCount="28">
  <si>
    <t>letter</t>
  </si>
  <si>
    <t>strat_N</t>
  </si>
  <si>
    <t>page</t>
  </si>
  <si>
    <t>x</t>
  </si>
  <si>
    <t>y</t>
  </si>
  <si>
    <t>ni</t>
  </si>
  <si>
    <t>ni_est</t>
  </si>
  <si>
    <t>fpc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</si>
  <si>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</si>
  <si>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</si>
  <si>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</si>
  <si>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</si>
  <si>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</si>
  <si>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</si>
  <si>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</si>
  <si>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</si>
  <si>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</si>
  <si>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</si>
  <si>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 xml:space="preserve">L </t>
  </si>
  <si>
    <t>M</t>
  </si>
  <si>
    <t>N</t>
  </si>
  <si>
    <t>O</t>
  </si>
  <si>
    <t>P</t>
  </si>
  <si>
    <t>R</t>
  </si>
  <si>
    <t>S</t>
  </si>
  <si>
    <t>T</t>
  </si>
  <si>
    <t>U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</si>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</sst>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46"/>
  <sheetViews>
    <sheetView tabSelected="1" workbookViewId="0">
      <pane ySplit="1" topLeftCell="A2" activePane="bottomLeft" state="frozen"/>
      <selection pane="bottomLeft" activeCell="H45" sqref="H45"/>
    </sheetView>
  </sheetViews>
  <sheetFormatPr baseColWidth="10" defaultColWidth="12.6640625" defaultRowHeight="15.75" customHeight="1" x14ac:dyDescent="0.15"/>
  <sheetData>
    <row r="1" spans="1:8" ht="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ht="13" x14ac:dyDescent="0.15">
      <c r="A2" s="2" t="s">
        <v>8</v>
      </c>
      <c r="B2" s="2">
        <v>13</v>
      </c>
      <c r="C2" s="2">
        <v>8</v>
      </c>
      <c r="D2" s="4">
        <v>79</v>
      </c>
      <c r="E2" s="4">
        <f>79-14</f>
        <v>65</v>
      </c>
      <c r="F2" s="3">
        <f t="shared" ref="F2:F46" si="0">(45/111)*B2</f>
        <v>5.2702702702702702</v>
      </c>
      <c r="G2" s="2">
        <v>5</v>
      </c>
      <c r="H2" s="2">
        <f t="shared" ref="H2:H21" si="1">SQRT((B2-G2)/(B2-1))</f>
        <v>0.81649658092772603</v>
      </c>
    </row>
    <row r="3" spans="1:8" ht="13" x14ac:dyDescent="0.15">
      <c r="A3" s="2" t="s">
        <v>8</v>
      </c>
      <c r="B3" s="2">
        <v>13</v>
      </c>
      <c r="C3" s="2">
        <v>11</v>
      </c>
      <c r="D3" s="2">
        <v>83</v>
      </c>
      <c r="E3" s="2">
        <f>83-15</f>
        <v>68</v>
      </c>
      <c r="F3" s="3">
        <f t="shared" si="0"/>
        <v>5.2702702702702702</v>
      </c>
      <c r="G3" s="2">
        <v>5</v>
      </c>
      <c r="H3" s="2">
        <f t="shared" si="1"/>
        <v>0.81649658092772603</v>
      </c>
    </row>
    <row r="4" spans="1:8" ht="13" x14ac:dyDescent="0.15">
      <c r="A4" s="2" t="s">
        <v>8</v>
      </c>
      <c r="B4" s="2">
        <v>13</v>
      </c>
      <c r="C4" s="2">
        <v>14</v>
      </c>
      <c r="D4" s="4">
        <v>88</v>
      </c>
      <c r="E4" s="4">
        <f>88-12</f>
        <v>76</v>
      </c>
      <c r="F4" s="3">
        <f t="shared" si="0"/>
        <v>5.2702702702702702</v>
      </c>
      <c r="G4" s="2">
        <v>5</v>
      </c>
      <c r="H4" s="2">
        <f t="shared" si="1"/>
        <v>0.81649658092772603</v>
      </c>
    </row>
    <row r="5" spans="1:8" ht="13" x14ac:dyDescent="0.15">
      <c r="A5" s="2" t="s">
        <v>8</v>
      </c>
      <c r="B5" s="2">
        <v>13</v>
      </c>
      <c r="C5" s="2">
        <v>5</v>
      </c>
      <c r="D5" s="2">
        <v>67</v>
      </c>
      <c r="E5" s="2">
        <f>67-12</f>
        <v>55</v>
      </c>
      <c r="F5" s="3">
        <f t="shared" si="0"/>
        <v>5.2702702702702702</v>
      </c>
      <c r="G5" s="2">
        <v>5</v>
      </c>
      <c r="H5" s="2">
        <f t="shared" si="1"/>
        <v>0.81649658092772603</v>
      </c>
    </row>
    <row r="6" spans="1:8" ht="13" x14ac:dyDescent="0.15">
      <c r="A6" s="2" t="s">
        <v>8</v>
      </c>
      <c r="B6" s="2">
        <v>13</v>
      </c>
      <c r="C6" s="2">
        <v>4</v>
      </c>
      <c r="D6" s="2">
        <v>78</v>
      </c>
      <c r="E6" s="2">
        <f>78-15</f>
        <v>63</v>
      </c>
      <c r="F6" s="3">
        <f t="shared" si="0"/>
        <v>5.2702702702702702</v>
      </c>
      <c r="G6" s="2">
        <v>5</v>
      </c>
      <c r="H6" s="2">
        <f t="shared" si="1"/>
        <v>0.81649658092772603</v>
      </c>
    </row>
    <row r="7" spans="1:8" ht="13" x14ac:dyDescent="0.15">
      <c r="A7" s="2" t="s">
        <v>9</v>
      </c>
      <c r="B7" s="2">
        <v>3</v>
      </c>
      <c r="C7" s="2">
        <v>16</v>
      </c>
      <c r="D7" s="2">
        <v>86</v>
      </c>
      <c r="E7" s="2">
        <f>86-14</f>
        <v>72</v>
      </c>
      <c r="F7" s="3">
        <f t="shared" si="0"/>
        <v>1.2162162162162162</v>
      </c>
      <c r="G7" s="2">
        <v>1</v>
      </c>
      <c r="H7" s="2">
        <f t="shared" si="1"/>
        <v>1</v>
      </c>
    </row>
    <row r="8" spans="1:8" ht="13" x14ac:dyDescent="0.15">
      <c r="A8" s="2" t="s">
        <v>10</v>
      </c>
      <c r="B8" s="2">
        <v>12</v>
      </c>
      <c r="C8" s="2">
        <v>30</v>
      </c>
      <c r="D8" s="2">
        <v>79</v>
      </c>
      <c r="E8" s="2">
        <f>79-12</f>
        <v>67</v>
      </c>
      <c r="F8" s="3">
        <f t="shared" si="0"/>
        <v>4.8648648648648649</v>
      </c>
      <c r="G8" s="2">
        <v>5</v>
      </c>
      <c r="H8" s="2">
        <f t="shared" si="1"/>
        <v>0.7977240352174656</v>
      </c>
    </row>
    <row r="9" spans="1:8" ht="16.5" customHeight="1" x14ac:dyDescent="0.15">
      <c r="A9" s="2" t="s">
        <v>10</v>
      </c>
      <c r="B9" s="2">
        <v>12</v>
      </c>
      <c r="C9" s="2">
        <v>27</v>
      </c>
      <c r="D9" s="2">
        <v>81</v>
      </c>
      <c r="E9" s="2">
        <f>81-14</f>
        <v>67</v>
      </c>
      <c r="F9" s="3">
        <f t="shared" si="0"/>
        <v>4.8648648648648649</v>
      </c>
      <c r="G9" s="2">
        <v>5</v>
      </c>
      <c r="H9" s="2">
        <f t="shared" si="1"/>
        <v>0.7977240352174656</v>
      </c>
    </row>
    <row r="10" spans="1:8" ht="15" customHeight="1" x14ac:dyDescent="0.15">
      <c r="A10" s="2" t="s">
        <v>10</v>
      </c>
      <c r="B10" s="2">
        <v>12</v>
      </c>
      <c r="C10" s="2">
        <v>23</v>
      </c>
      <c r="D10" s="2">
        <v>80</v>
      </c>
      <c r="E10" s="2">
        <f>80-11</f>
        <v>69</v>
      </c>
      <c r="F10" s="3">
        <f t="shared" si="0"/>
        <v>4.8648648648648649</v>
      </c>
      <c r="G10" s="2">
        <v>5</v>
      </c>
      <c r="H10" s="2">
        <f t="shared" si="1"/>
        <v>0.7977240352174656</v>
      </c>
    </row>
    <row r="11" spans="1:8" ht="14.25" customHeight="1" x14ac:dyDescent="0.15">
      <c r="A11" s="2" t="s">
        <v>10</v>
      </c>
      <c r="B11" s="2">
        <v>12</v>
      </c>
      <c r="C11" s="2">
        <v>21</v>
      </c>
      <c r="D11" s="4">
        <v>80</v>
      </c>
      <c r="E11" s="4">
        <f>80-16</f>
        <v>64</v>
      </c>
      <c r="F11" s="3">
        <f t="shared" si="0"/>
        <v>4.8648648648648649</v>
      </c>
      <c r="G11" s="2">
        <v>5</v>
      </c>
      <c r="H11" s="2">
        <f t="shared" si="1"/>
        <v>0.7977240352174656</v>
      </c>
    </row>
    <row r="12" spans="1:8" ht="14.25" customHeight="1" x14ac:dyDescent="0.15">
      <c r="A12" s="2" t="s">
        <v>10</v>
      </c>
      <c r="B12" s="2">
        <v>12</v>
      </c>
      <c r="C12" s="2">
        <v>25</v>
      </c>
      <c r="D12" s="4">
        <v>83</v>
      </c>
      <c r="E12" s="4">
        <f>83-13</f>
        <v>70</v>
      </c>
      <c r="F12" s="3">
        <f t="shared" si="0"/>
        <v>4.8648648648648649</v>
      </c>
      <c r="G12" s="2">
        <v>5</v>
      </c>
      <c r="H12" s="2">
        <f t="shared" si="1"/>
        <v>0.7977240352174656</v>
      </c>
    </row>
    <row r="13" spans="1:8" ht="13" x14ac:dyDescent="0.15">
      <c r="A13" s="2" t="s">
        <v>11</v>
      </c>
      <c r="B13" s="2">
        <v>5</v>
      </c>
      <c r="C13" s="2">
        <v>32</v>
      </c>
      <c r="D13" s="2">
        <v>82</v>
      </c>
      <c r="E13" s="2">
        <f>82-13</f>
        <v>69</v>
      </c>
      <c r="F13" s="3">
        <f t="shared" si="0"/>
        <v>2.0270270270270272</v>
      </c>
      <c r="G13" s="2">
        <v>2</v>
      </c>
      <c r="H13" s="2">
        <f t="shared" si="1"/>
        <v>0.8660254037844386</v>
      </c>
    </row>
    <row r="14" spans="1:8" ht="13" x14ac:dyDescent="0.15">
      <c r="A14" s="2" t="s">
        <v>11</v>
      </c>
      <c r="B14" s="2">
        <v>5</v>
      </c>
      <c r="C14" s="2">
        <v>35</v>
      </c>
      <c r="D14" s="4">
        <v>85</v>
      </c>
      <c r="E14" s="4">
        <f>85-20</f>
        <v>65</v>
      </c>
      <c r="F14" s="3">
        <f t="shared" si="0"/>
        <v>2.0270270270270272</v>
      </c>
      <c r="G14" s="2">
        <v>2</v>
      </c>
      <c r="H14" s="2">
        <f t="shared" si="1"/>
        <v>0.8660254037844386</v>
      </c>
    </row>
    <row r="15" spans="1:8" ht="13" x14ac:dyDescent="0.15">
      <c r="A15" s="2" t="s">
        <v>12</v>
      </c>
      <c r="B15" s="2">
        <v>6</v>
      </c>
      <c r="C15" s="2">
        <v>41</v>
      </c>
      <c r="D15" s="2">
        <v>78</v>
      </c>
      <c r="E15" s="2">
        <f>78-9</f>
        <v>69</v>
      </c>
      <c r="F15" s="3">
        <f t="shared" si="0"/>
        <v>2.4324324324324325</v>
      </c>
      <c r="G15" s="2">
        <v>2</v>
      </c>
      <c r="H15" s="2">
        <f t="shared" si="1"/>
        <v>0.89442719099991586</v>
      </c>
    </row>
    <row r="16" spans="1:8" ht="13" x14ac:dyDescent="0.15">
      <c r="A16" s="2" t="s">
        <v>12</v>
      </c>
      <c r="B16" s="2">
        <v>6</v>
      </c>
      <c r="C16" s="2">
        <v>39</v>
      </c>
      <c r="D16" s="4">
        <v>83</v>
      </c>
      <c r="E16" s="4">
        <v>63</v>
      </c>
      <c r="F16" s="3">
        <f t="shared" si="0"/>
        <v>2.4324324324324325</v>
      </c>
      <c r="G16" s="2">
        <v>2</v>
      </c>
      <c r="H16" s="2">
        <f t="shared" si="1"/>
        <v>0.89442719099991586</v>
      </c>
    </row>
    <row r="17" spans="1:8" ht="13" x14ac:dyDescent="0.15">
      <c r="A17" s="2" t="s">
        <v>13</v>
      </c>
      <c r="B17" s="2">
        <v>3</v>
      </c>
      <c r="C17" s="2">
        <v>42</v>
      </c>
      <c r="D17" s="4">
        <v>73</v>
      </c>
      <c r="E17" s="4">
        <f>73-11</f>
        <v>62</v>
      </c>
      <c r="F17" s="3">
        <f t="shared" si="0"/>
        <v>1.2162162162162162</v>
      </c>
      <c r="G17" s="2">
        <v>1</v>
      </c>
      <c r="H17" s="2">
        <f t="shared" si="1"/>
        <v>1</v>
      </c>
    </row>
    <row r="18" spans="1:8" ht="13" x14ac:dyDescent="0.15">
      <c r="A18" s="2" t="s">
        <v>14</v>
      </c>
      <c r="B18" s="2">
        <v>3</v>
      </c>
      <c r="C18" s="2">
        <v>46</v>
      </c>
      <c r="D18" s="4">
        <v>87</v>
      </c>
      <c r="E18" s="4">
        <f>87-14</f>
        <v>73</v>
      </c>
      <c r="F18" s="3">
        <f t="shared" si="0"/>
        <v>1.2162162162162162</v>
      </c>
      <c r="G18" s="2">
        <v>1</v>
      </c>
      <c r="H18" s="2">
        <f t="shared" si="1"/>
        <v>1</v>
      </c>
    </row>
    <row r="19" spans="1:8" ht="13" x14ac:dyDescent="0.15">
      <c r="A19" s="2" t="s">
        <v>15</v>
      </c>
      <c r="B19" s="2">
        <v>2</v>
      </c>
      <c r="C19" s="2">
        <v>48</v>
      </c>
      <c r="D19" s="2">
        <v>86</v>
      </c>
      <c r="E19" s="2">
        <f>86-18</f>
        <v>68</v>
      </c>
      <c r="F19" s="3">
        <f t="shared" si="0"/>
        <v>0.81081081081081086</v>
      </c>
      <c r="G19" s="2">
        <v>1</v>
      </c>
      <c r="H19" s="2">
        <f t="shared" si="1"/>
        <v>1</v>
      </c>
    </row>
    <row r="20" spans="1:8" ht="13" x14ac:dyDescent="0.15">
      <c r="A20" s="2" t="s">
        <v>16</v>
      </c>
      <c r="B20" s="2">
        <v>4</v>
      </c>
      <c r="C20" s="2">
        <v>52</v>
      </c>
      <c r="D20" s="4">
        <v>84</v>
      </c>
      <c r="E20" s="4">
        <f>84-9</f>
        <v>75</v>
      </c>
      <c r="F20" s="3">
        <f t="shared" si="0"/>
        <v>1.6216216216216217</v>
      </c>
      <c r="G20" s="2">
        <v>2</v>
      </c>
      <c r="H20" s="2">
        <f t="shared" si="1"/>
        <v>0.81649658092772603</v>
      </c>
    </row>
    <row r="21" spans="1:8" ht="13" x14ac:dyDescent="0.15">
      <c r="A21" s="2" t="s">
        <v>16</v>
      </c>
      <c r="B21" s="2">
        <v>4</v>
      </c>
      <c r="C21" s="2">
        <v>53</v>
      </c>
      <c r="D21" s="4">
        <v>84</v>
      </c>
      <c r="E21" s="4">
        <f>84-10</f>
        <v>74</v>
      </c>
      <c r="F21" s="3">
        <f t="shared" si="0"/>
        <v>1.6216216216216217</v>
      </c>
      <c r="G21" s="2">
        <v>2</v>
      </c>
      <c r="H21" s="2">
        <f t="shared" si="1"/>
        <v>0.81649658092772603</v>
      </c>
    </row>
    <row r="22" spans="1:8" ht="13" x14ac:dyDescent="0.15">
      <c r="A22" s="2" t="s">
        <v>17</v>
      </c>
      <c r="B22" s="2">
        <v>1</v>
      </c>
      <c r="C22" s="2">
        <v>46</v>
      </c>
      <c r="D22" s="4">
        <v>87</v>
      </c>
      <c r="E22" s="4">
        <f>87-13</f>
        <v>74</v>
      </c>
      <c r="F22" s="3">
        <f t="shared" si="0"/>
        <v>0.40540540540540543</v>
      </c>
      <c r="G22" s="2">
        <v>1</v>
      </c>
      <c r="H22" s="2">
        <v>1</v>
      </c>
    </row>
    <row r="23" spans="1:8" ht="13" x14ac:dyDescent="0.15">
      <c r="A23" s="2" t="s">
        <v>18</v>
      </c>
      <c r="B23" s="2">
        <v>3</v>
      </c>
      <c r="C23" s="2">
        <v>56</v>
      </c>
      <c r="D23" s="2">
        <v>83</v>
      </c>
      <c r="E23" s="2">
        <f>83-11</f>
        <v>72</v>
      </c>
      <c r="F23" s="3">
        <f t="shared" si="0"/>
        <v>1.2162162162162162</v>
      </c>
      <c r="G23" s="2">
        <v>1</v>
      </c>
      <c r="H23" s="2">
        <f t="shared" ref="H23:H43" si="2">SQRT((B23-G23)/(B23-1))</f>
        <v>1</v>
      </c>
    </row>
    <row r="24" spans="1:8" ht="13" x14ac:dyDescent="0.15">
      <c r="A24" s="2" t="s">
        <v>19</v>
      </c>
      <c r="B24" s="2">
        <v>7</v>
      </c>
      <c r="C24" s="2">
        <v>64</v>
      </c>
      <c r="D24" s="2">
        <v>62</v>
      </c>
      <c r="E24" s="2">
        <f>62-5</f>
        <v>57</v>
      </c>
      <c r="F24" s="3">
        <f t="shared" si="0"/>
        <v>2.8378378378378382</v>
      </c>
      <c r="G24" s="2">
        <v>3</v>
      </c>
      <c r="H24" s="2">
        <f t="shared" si="2"/>
        <v>0.81649658092772603</v>
      </c>
    </row>
    <row r="25" spans="1:8" ht="13" x14ac:dyDescent="0.15">
      <c r="A25" s="2" t="s">
        <v>19</v>
      </c>
      <c r="B25" s="2">
        <v>7</v>
      </c>
      <c r="C25" s="2">
        <v>58</v>
      </c>
      <c r="D25" s="2">
        <v>73</v>
      </c>
      <c r="E25" s="2">
        <f>73-5</f>
        <v>68</v>
      </c>
      <c r="F25" s="3">
        <f t="shared" si="0"/>
        <v>2.8378378378378382</v>
      </c>
      <c r="G25" s="2">
        <v>3</v>
      </c>
      <c r="H25" s="2">
        <f t="shared" si="2"/>
        <v>0.81649658092772603</v>
      </c>
    </row>
    <row r="26" spans="1:8" ht="13" x14ac:dyDescent="0.15">
      <c r="A26" s="2" t="s">
        <v>19</v>
      </c>
      <c r="B26" s="2">
        <v>7</v>
      </c>
      <c r="C26" s="2">
        <v>62</v>
      </c>
      <c r="D26" s="2">
        <v>70</v>
      </c>
      <c r="E26" s="2">
        <f>70-9</f>
        <v>61</v>
      </c>
      <c r="F26" s="3">
        <f t="shared" si="0"/>
        <v>2.8378378378378382</v>
      </c>
      <c r="G26" s="2">
        <v>3</v>
      </c>
      <c r="H26" s="2">
        <f t="shared" si="2"/>
        <v>0.81649658092772603</v>
      </c>
    </row>
    <row r="27" spans="1:8" ht="13" x14ac:dyDescent="0.15">
      <c r="A27" s="2" t="s">
        <v>20</v>
      </c>
      <c r="B27" s="2">
        <v>2</v>
      </c>
      <c r="C27" s="2">
        <v>66</v>
      </c>
      <c r="D27" s="2">
        <v>80</v>
      </c>
      <c r="E27" s="2">
        <f>80-13</f>
        <v>67</v>
      </c>
      <c r="F27" s="3">
        <f t="shared" si="0"/>
        <v>0.81081081081081086</v>
      </c>
      <c r="G27" s="2">
        <v>1</v>
      </c>
      <c r="H27" s="2">
        <f t="shared" si="2"/>
        <v>1</v>
      </c>
    </row>
    <row r="28" spans="1:8" ht="13" x14ac:dyDescent="0.15">
      <c r="A28" s="2" t="s">
        <v>21</v>
      </c>
      <c r="B28" s="2">
        <v>3</v>
      </c>
      <c r="C28" s="2">
        <v>67</v>
      </c>
      <c r="D28" s="2">
        <v>82</v>
      </c>
      <c r="E28" s="2">
        <v>72</v>
      </c>
      <c r="F28" s="3">
        <f t="shared" si="0"/>
        <v>1.2162162162162162</v>
      </c>
      <c r="G28" s="2">
        <v>1</v>
      </c>
      <c r="H28" s="2">
        <f t="shared" si="2"/>
        <v>1</v>
      </c>
    </row>
    <row r="29" spans="1:8" ht="13" x14ac:dyDescent="0.15">
      <c r="A29" s="2" t="s">
        <v>22</v>
      </c>
      <c r="B29" s="2">
        <v>10</v>
      </c>
      <c r="C29" s="2">
        <v>71</v>
      </c>
      <c r="D29" s="4">
        <v>82</v>
      </c>
      <c r="E29" s="4">
        <f>82-15</f>
        <v>67</v>
      </c>
      <c r="F29" s="3">
        <f t="shared" si="0"/>
        <v>4.0540540540540544</v>
      </c>
      <c r="G29" s="2">
        <v>4</v>
      </c>
      <c r="H29" s="2">
        <f t="shared" si="2"/>
        <v>0.81649658092772603</v>
      </c>
    </row>
    <row r="30" spans="1:8" ht="13" x14ac:dyDescent="0.15">
      <c r="A30" s="2" t="s">
        <v>22</v>
      </c>
      <c r="B30" s="2">
        <v>10</v>
      </c>
      <c r="C30" s="2">
        <v>79</v>
      </c>
      <c r="D30" s="4">
        <v>70</v>
      </c>
      <c r="E30" s="4">
        <f>70-20</f>
        <v>50</v>
      </c>
      <c r="F30" s="3">
        <f t="shared" si="0"/>
        <v>4.0540540540540544</v>
      </c>
      <c r="G30" s="2">
        <v>4</v>
      </c>
      <c r="H30" s="2">
        <f t="shared" si="2"/>
        <v>0.81649658092772603</v>
      </c>
    </row>
    <row r="31" spans="1:8" ht="13" x14ac:dyDescent="0.15">
      <c r="A31" s="2" t="s">
        <v>22</v>
      </c>
      <c r="B31" s="2">
        <v>10</v>
      </c>
      <c r="C31" s="2">
        <v>75</v>
      </c>
      <c r="D31" s="4">
        <v>80</v>
      </c>
      <c r="E31" s="4">
        <f>80-12</f>
        <v>68</v>
      </c>
      <c r="F31" s="3">
        <f t="shared" si="0"/>
        <v>4.0540540540540544</v>
      </c>
      <c r="G31" s="2">
        <v>4</v>
      </c>
      <c r="H31" s="2">
        <f t="shared" si="2"/>
        <v>0.81649658092772603</v>
      </c>
    </row>
    <row r="32" spans="1:8" ht="13" x14ac:dyDescent="0.15">
      <c r="A32" s="2" t="s">
        <v>22</v>
      </c>
      <c r="B32" s="2">
        <v>10</v>
      </c>
      <c r="C32" s="2">
        <v>76</v>
      </c>
      <c r="D32" s="4">
        <v>78</v>
      </c>
      <c r="E32" s="4">
        <f>78-10</f>
        <v>68</v>
      </c>
      <c r="F32" s="3">
        <f t="shared" si="0"/>
        <v>4.0540540540540544</v>
      </c>
      <c r="G32" s="2">
        <v>4</v>
      </c>
      <c r="H32" s="2">
        <f t="shared" si="2"/>
        <v>0.81649658092772603</v>
      </c>
    </row>
    <row r="33" spans="1:8" ht="13" x14ac:dyDescent="0.15">
      <c r="A33" s="2" t="s">
        <v>23</v>
      </c>
      <c r="B33" s="2">
        <v>9</v>
      </c>
      <c r="C33" s="2">
        <v>80</v>
      </c>
      <c r="D33" s="2">
        <v>71</v>
      </c>
      <c r="E33" s="2">
        <f>71-8</f>
        <v>63</v>
      </c>
      <c r="F33" s="3">
        <f t="shared" si="0"/>
        <v>3.6486486486486487</v>
      </c>
      <c r="G33" s="2">
        <v>4</v>
      </c>
      <c r="H33" s="2">
        <f t="shared" si="2"/>
        <v>0.79056941504209488</v>
      </c>
    </row>
    <row r="34" spans="1:8" ht="13" x14ac:dyDescent="0.15">
      <c r="A34" s="2" t="s">
        <v>23</v>
      </c>
      <c r="B34" s="2">
        <v>9</v>
      </c>
      <c r="C34" s="2">
        <v>81</v>
      </c>
      <c r="D34" s="4">
        <v>84</v>
      </c>
      <c r="E34" s="4">
        <f>84-12</f>
        <v>72</v>
      </c>
      <c r="F34" s="3">
        <f t="shared" si="0"/>
        <v>3.6486486486486487</v>
      </c>
      <c r="G34" s="2">
        <v>4</v>
      </c>
      <c r="H34" s="2">
        <f t="shared" si="2"/>
        <v>0.79056941504209488</v>
      </c>
    </row>
    <row r="35" spans="1:8" ht="13" x14ac:dyDescent="0.15">
      <c r="A35" s="2" t="s">
        <v>23</v>
      </c>
      <c r="B35" s="2">
        <v>9</v>
      </c>
      <c r="C35" s="2">
        <v>87</v>
      </c>
      <c r="D35" s="4">
        <v>88</v>
      </c>
      <c r="E35" s="4">
        <f>88-14</f>
        <v>74</v>
      </c>
      <c r="F35" s="3">
        <f t="shared" si="0"/>
        <v>3.6486486486486487</v>
      </c>
      <c r="G35" s="2">
        <v>4</v>
      </c>
      <c r="H35" s="2">
        <f t="shared" si="2"/>
        <v>0.79056941504209488</v>
      </c>
    </row>
    <row r="36" spans="1:8" ht="13" x14ac:dyDescent="0.15">
      <c r="A36" s="2" t="s">
        <v>23</v>
      </c>
      <c r="B36" s="2">
        <v>9</v>
      </c>
      <c r="C36" s="2">
        <v>85</v>
      </c>
      <c r="D36" s="4">
        <v>89</v>
      </c>
      <c r="E36" s="4">
        <f>89-18</f>
        <v>71</v>
      </c>
      <c r="F36" s="3">
        <f t="shared" si="0"/>
        <v>3.6486486486486487</v>
      </c>
      <c r="G36" s="2">
        <v>4</v>
      </c>
      <c r="H36" s="2">
        <f t="shared" si="2"/>
        <v>0.79056941504209488</v>
      </c>
    </row>
    <row r="37" spans="1:8" ht="13" x14ac:dyDescent="0.15">
      <c r="A37" s="2" t="s">
        <v>24</v>
      </c>
      <c r="B37" s="2">
        <v>9</v>
      </c>
      <c r="C37" s="2">
        <v>90</v>
      </c>
      <c r="D37" s="2">
        <v>83</v>
      </c>
      <c r="E37" s="2">
        <f>83-15</f>
        <v>68</v>
      </c>
      <c r="F37" s="3">
        <f t="shared" si="0"/>
        <v>3.6486486486486487</v>
      </c>
      <c r="G37" s="2">
        <v>4</v>
      </c>
      <c r="H37" s="2">
        <f t="shared" si="2"/>
        <v>0.79056941504209488</v>
      </c>
    </row>
    <row r="38" spans="1:8" ht="13" x14ac:dyDescent="0.15">
      <c r="A38" s="2" t="s">
        <v>24</v>
      </c>
      <c r="B38" s="2">
        <v>9</v>
      </c>
      <c r="C38" s="2">
        <v>94</v>
      </c>
      <c r="D38" s="4">
        <v>67</v>
      </c>
      <c r="E38" s="4">
        <f>67-11</f>
        <v>56</v>
      </c>
      <c r="F38" s="3">
        <f t="shared" si="0"/>
        <v>3.6486486486486487</v>
      </c>
      <c r="G38" s="2">
        <v>4</v>
      </c>
      <c r="H38" s="2">
        <f t="shared" si="2"/>
        <v>0.79056941504209488</v>
      </c>
    </row>
    <row r="39" spans="1:8" ht="13" x14ac:dyDescent="0.15">
      <c r="A39" s="2" t="s">
        <v>24</v>
      </c>
      <c r="B39" s="2">
        <v>9</v>
      </c>
      <c r="C39" s="2">
        <v>95</v>
      </c>
      <c r="D39" s="2">
        <v>85</v>
      </c>
      <c r="E39" s="2">
        <f>85-11</f>
        <v>74</v>
      </c>
      <c r="F39" s="3">
        <f t="shared" si="0"/>
        <v>3.6486486486486487</v>
      </c>
      <c r="G39" s="2">
        <v>4</v>
      </c>
      <c r="H39" s="2">
        <f t="shared" si="2"/>
        <v>0.79056941504209488</v>
      </c>
    </row>
    <row r="40" spans="1:8" ht="13" x14ac:dyDescent="0.15">
      <c r="A40" s="2" t="s">
        <v>24</v>
      </c>
      <c r="B40" s="2">
        <v>9</v>
      </c>
      <c r="C40" s="2">
        <v>91</v>
      </c>
      <c r="D40" s="2">
        <v>80</v>
      </c>
      <c r="E40" s="2">
        <f>80-15</f>
        <v>65</v>
      </c>
      <c r="F40" s="3">
        <f t="shared" si="0"/>
        <v>3.6486486486486487</v>
      </c>
      <c r="G40" s="2">
        <v>4</v>
      </c>
      <c r="H40" s="2">
        <f t="shared" si="2"/>
        <v>0.79056941504209488</v>
      </c>
    </row>
    <row r="41" spans="1:8" ht="13" x14ac:dyDescent="0.15">
      <c r="A41" s="2" t="s">
        <v>25</v>
      </c>
      <c r="B41" s="2">
        <v>7</v>
      </c>
      <c r="C41" s="2">
        <v>101</v>
      </c>
      <c r="D41" s="4">
        <v>82</v>
      </c>
      <c r="E41" s="4">
        <f>82-20</f>
        <v>62</v>
      </c>
      <c r="F41" s="3">
        <f t="shared" si="0"/>
        <v>2.8378378378378382</v>
      </c>
      <c r="G41" s="2">
        <v>3</v>
      </c>
      <c r="H41" s="2">
        <f t="shared" si="2"/>
        <v>0.81649658092772603</v>
      </c>
    </row>
    <row r="42" spans="1:8" ht="13" x14ac:dyDescent="0.15">
      <c r="A42" s="2" t="s">
        <v>25</v>
      </c>
      <c r="B42" s="2">
        <v>7</v>
      </c>
      <c r="C42" s="2">
        <v>98</v>
      </c>
      <c r="D42" s="2">
        <v>80</v>
      </c>
      <c r="E42" s="2">
        <f>80-13</f>
        <v>67</v>
      </c>
      <c r="F42" s="3">
        <f t="shared" si="0"/>
        <v>2.8378378378378382</v>
      </c>
      <c r="G42" s="2">
        <v>3</v>
      </c>
      <c r="H42" s="2">
        <f t="shared" si="2"/>
        <v>0.81649658092772603</v>
      </c>
    </row>
    <row r="43" spans="1:8" ht="13" x14ac:dyDescent="0.15">
      <c r="A43" s="2" t="s">
        <v>25</v>
      </c>
      <c r="B43" s="2">
        <v>7</v>
      </c>
      <c r="C43" s="2">
        <v>99</v>
      </c>
      <c r="D43" s="2">
        <v>87</v>
      </c>
      <c r="E43" s="2">
        <f>87-11</f>
        <v>76</v>
      </c>
      <c r="F43" s="3">
        <f t="shared" si="0"/>
        <v>2.8378378378378382</v>
      </c>
      <c r="G43" s="2">
        <v>3</v>
      </c>
      <c r="H43" s="2">
        <f t="shared" si="2"/>
        <v>0.81649658092772603</v>
      </c>
    </row>
    <row r="44" spans="1:8" ht="13" x14ac:dyDescent="0.15">
      <c r="A44" s="2" t="s">
        <v>26</v>
      </c>
      <c r="B44" s="2">
        <v>1</v>
      </c>
      <c r="C44" s="2">
        <v>105</v>
      </c>
      <c r="D44" s="2">
        <v>82</v>
      </c>
      <c r="E44" s="2">
        <f>82-9</f>
        <v>73</v>
      </c>
      <c r="F44" s="3">
        <f t="shared" si="0"/>
        <v>0.40540540540540543</v>
      </c>
      <c r="G44" s="2">
        <v>1</v>
      </c>
      <c r="H44" s="2">
        <v>1</v>
      </c>
    </row>
    <row r="45" spans="1:8" ht="13" x14ac:dyDescent="0.15">
      <c r="A45" s="2" t="s">
        <v>27</v>
      </c>
      <c r="B45" s="2">
        <v>4</v>
      </c>
      <c r="C45" s="2">
        <v>106</v>
      </c>
      <c r="D45" s="2">
        <v>78</v>
      </c>
      <c r="E45" s="2">
        <f>78-13</f>
        <v>65</v>
      </c>
      <c r="F45" s="3">
        <f t="shared" si="0"/>
        <v>1.6216216216216217</v>
      </c>
      <c r="G45" s="2">
        <v>2</v>
      </c>
      <c r="H45" s="2">
        <f t="shared" ref="H45:H46" si="3">SQRT((B45-G45)/(B45-1))</f>
        <v>0.81649658092772603</v>
      </c>
    </row>
    <row r="46" spans="1:8" ht="13" x14ac:dyDescent="0.15">
      <c r="A46" s="2" t="s">
        <v>27</v>
      </c>
      <c r="B46" s="2">
        <v>4</v>
      </c>
      <c r="C46" s="2">
        <v>107</v>
      </c>
      <c r="D46" s="4">
        <v>87</v>
      </c>
      <c r="E46" s="4">
        <f>87-14</f>
        <v>73</v>
      </c>
      <c r="F46" s="3">
        <f t="shared" si="0"/>
        <v>1.6216216216216217</v>
      </c>
      <c r="G46" s="2">
        <v>2</v>
      </c>
      <c r="H46" s="2">
        <f t="shared" si="3"/>
        <v>0.81649658092772603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Cassandra Garza</cp:lastModifiedBy>
  <dcterms:modified xsi:type="dcterms:W3CDTF">2023-12-11T22:17:31Z</dcterms:modified>
</cp:coreProperties>
</file>