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930" windowWidth="19440" windowHeight="9570" activeTab="1"/>
  </bookViews>
  <sheets>
    <sheet name="DELIVERABLES" sheetId="1" r:id="rId1"/>
    <sheet name="RESOURCE USAGE" sheetId="8" r:id="rId2"/>
    <sheet name="ISSUES" sheetId="5" r:id="rId3"/>
    <sheet name="PLANNING" sheetId="6" r:id="rId4"/>
    <sheet name="Contact point" sheetId="7" r:id="rId5"/>
  </sheets>
  <definedNames>
    <definedName name="_xlnm._FilterDatabase" localSheetId="0" hidden="1">DELIVERABLES!$B$1:$L$21</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8" l="1"/>
  <c r="D6" i="8" l="1"/>
  <c r="D5" i="8"/>
  <c r="D7" i="8"/>
  <c r="I21" i="1"/>
  <c r="I13" i="1" l="1"/>
  <c r="D9" i="8"/>
  <c r="I18" i="1"/>
  <c r="I17" i="1"/>
  <c r="D4" i="8" l="1"/>
  <c r="E7" i="8" l="1"/>
  <c r="D8" i="8" l="1"/>
  <c r="E4" i="8"/>
  <c r="E5" i="8" l="1"/>
  <c r="E6" i="8" l="1"/>
  <c r="E8" i="8"/>
  <c r="I18" i="6"/>
</calcChain>
</file>

<file path=xl/comments1.xml><?xml version="1.0" encoding="utf-8"?>
<comments xmlns="http://schemas.openxmlformats.org/spreadsheetml/2006/main">
  <authors>
    <author>Vinh. Vu Thi</author>
  </authors>
  <commentList>
    <comment ref="C7" authorId="0">
      <text>
        <r>
          <rPr>
            <b/>
            <sz val="9"/>
            <color indexed="81"/>
            <rFont val="Tahoma"/>
            <family val="2"/>
          </rPr>
          <t>Vinh. Vu Thi:</t>
        </r>
        <r>
          <rPr>
            <sz val="9"/>
            <color indexed="81"/>
            <rFont val="Tahoma"/>
            <family val="2"/>
          </rPr>
          <t xml:space="preserve">
( report, meeting, trainning, outing, các hoạt động chung của Cty, .)</t>
        </r>
      </text>
    </comment>
  </commentList>
</comments>
</file>

<file path=xl/sharedStrings.xml><?xml version="1.0" encoding="utf-8"?>
<sst xmlns="http://schemas.openxmlformats.org/spreadsheetml/2006/main" count="165" uniqueCount="103">
  <si>
    <t>No</t>
  </si>
  <si>
    <t>Name</t>
  </si>
  <si>
    <t>Request by</t>
  </si>
  <si>
    <t>Assign to</t>
  </si>
  <si>
    <t>Deadline</t>
  </si>
  <si>
    <t>Status</t>
  </si>
  <si>
    <t>Comment/Note</t>
  </si>
  <si>
    <t>Request date</t>
  </si>
  <si>
    <t>Effort(working days)</t>
  </si>
  <si>
    <t>SD Deliverables</t>
  </si>
  <si>
    <t>Resources usage</t>
  </si>
  <si>
    <t>No.</t>
  </si>
  <si>
    <t>VinhVT</t>
  </si>
  <si>
    <t>TyNB</t>
  </si>
  <si>
    <t>BinhLV</t>
  </si>
  <si>
    <t>Comment</t>
  </si>
  <si>
    <t>Who?</t>
  </si>
  <si>
    <t>Issue</t>
  </si>
  <si>
    <t>Description</t>
  </si>
  <si>
    <t>Action</t>
  </si>
  <si>
    <t>By: VinhVT</t>
  </si>
  <si>
    <t>SD Deliverables: NEXT MONTH</t>
  </si>
  <si>
    <t>Forum</t>
  </si>
  <si>
    <t>Vportal</t>
  </si>
  <si>
    <t>Done</t>
  </si>
  <si>
    <t>Finish Date</t>
  </si>
  <si>
    <t>SD Team</t>
  </si>
  <si>
    <r>
      <rPr>
        <b/>
        <i/>
        <u/>
        <sz val="11"/>
        <color theme="4" tint="-0.249977111117893"/>
        <rFont val="Calibri"/>
        <family val="2"/>
        <scheme val="minor"/>
      </rPr>
      <t>Incident:</t>
    </r>
    <r>
      <rPr>
        <b/>
        <i/>
        <sz val="11"/>
        <color theme="4" tint="-0.249977111117893"/>
        <rFont val="Calibri"/>
        <family val="2"/>
        <scheme val="minor"/>
      </rPr>
      <t xml:space="preserve">  </t>
    </r>
    <r>
      <rPr>
        <i/>
        <sz val="11"/>
        <color theme="4" tint="-0.249977111117893"/>
        <rFont val="Calibri"/>
        <family val="2"/>
        <scheme val="minor"/>
      </rPr>
      <t>Các incident xảy ra trong tháng</t>
    </r>
    <r>
      <rPr>
        <b/>
        <i/>
        <u/>
        <sz val="11"/>
        <color theme="4" tint="-0.249977111117893"/>
        <rFont val="Calibri"/>
        <family val="2"/>
        <scheme val="minor"/>
      </rPr>
      <t xml:space="preserve">
Orther:</t>
    </r>
    <r>
      <rPr>
        <i/>
        <sz val="11"/>
        <color theme="4" tint="-0.249977111117893"/>
        <rFont val="Calibri"/>
        <family val="2"/>
        <scheme val="minor"/>
      </rPr>
      <t xml:space="preserve"> đánh giá cá nhân và những vấn đề cần để xuất trong team(tất cả khía cạnh từ công việc đến ăn chơi)</t>
    </r>
  </si>
  <si>
    <t>CMS-Menu Portal hiển thị chập chờn ở trình duyệt Chrome</t>
  </si>
  <si>
    <t>Thông báo bảo trì =&gt; inform tới các contact point sau:</t>
  </si>
  <si>
    <t>Cc: Chuyen. Vo Dai; Binh. Le Van; Ty. Nguyen Ba; Thang. Nguyen Van</t>
  </si>
  <si>
    <t>PMTT</t>
  </si>
  <si>
    <t>Cuong. Nguyen Nhat &lt;cuongnn@vng.com.vn&gt;; Thang. Luu Quoc &lt;thanglq@vng.com.vn&gt;; Huong. Dinh Thi Xuan &lt;huongdtx@vng.com.vn&gt;; Thao. Le Song Tien &lt;thaolst@vng.com.vn&gt;</t>
  </si>
  <si>
    <t>DnD</t>
  </si>
  <si>
    <t>VNG site</t>
  </si>
  <si>
    <t xml:space="preserve">To: Tung. Nguyen Minh; Ngoc. Do Hong; Trang. Bui Thi Thu; Vinh. Pham Quoc; Tran. Nguyen Thi Bao; Khoa. Nguyen Tien; Vu. Le Hoang; Tuan. Nguyen Do Anh; Tam. Do Hieu; Quan. Nguyen Dong; </t>
  </si>
  <si>
    <t>Thi. Doan Do Ngoc;  Thao. Vo Thi Phuong (2);</t>
  </si>
  <si>
    <t xml:space="preserve"> Services Desk; Huy. Phan Minh; Thuong. Tran Minh</t>
  </si>
  <si>
    <t>SDK, TOM</t>
  </si>
  <si>
    <t>G6</t>
  </si>
  <si>
    <t>CSM</t>
  </si>
  <si>
    <t>Binh. Nguyen Thanh &lt;binhnt@vng.com.vn&gt;;Tung. Tran Ngo Thanh &lt;tungtnt@vng.com.vn&gt;;Son. Nguyen Phuong &lt;sonnp@vng.com.vn&gt;;Duc. Le Minh 2 &lt;duclm2@vng.com.vn&gt;; Minh. Ngo Thanh &lt;minhnt@vng.com.vn&gt;</t>
  </si>
  <si>
    <t>Game Zing</t>
  </si>
  <si>
    <t>Hai. Nguyen Hoang (2) &lt;hainh2@vng.com.vn&gt;; Lan. Thai Hong &lt;lanth@vng.com.vn&gt;</t>
  </si>
  <si>
    <t>Cộng đồng</t>
  </si>
  <si>
    <t>Vì trường Sa</t>
  </si>
  <si>
    <t>Firebat</t>
  </si>
  <si>
    <t>Zion</t>
  </si>
  <si>
    <t>Category name</t>
  </si>
  <si>
    <t>Working days</t>
  </si>
  <si>
    <t>Vportal-Daily support</t>
  </si>
  <si>
    <t>Vportal-Feature Dev</t>
  </si>
  <si>
    <t>Category</t>
  </si>
  <si>
    <t>%</t>
  </si>
  <si>
    <r>
      <rPr>
        <b/>
        <sz val="12"/>
        <color theme="4" tint="-0.249977111117893"/>
        <rFont val="Calibri"/>
        <family val="2"/>
        <scheme val="minor"/>
      </rPr>
      <t>Đánh giá, đối chiếu workload chung của team với KPIs để đánh giá xem mức độ phân bổ task có hợp lý hay chưa, mình dồn sức nhiều cho KPIs trọng tâm hay chưa</t>
    </r>
    <r>
      <rPr>
        <b/>
        <i/>
        <u/>
        <sz val="11"/>
        <color theme="4" tint="-0.249977111117893"/>
        <rFont val="Calibri"/>
        <family val="2"/>
        <scheme val="minor"/>
      </rPr>
      <t xml:space="preserve">
Workload:</t>
    </r>
    <r>
      <rPr>
        <i/>
        <sz val="11"/>
        <color theme="4" tint="-0.249977111117893"/>
        <rFont val="Calibri"/>
        <family val="2"/>
        <scheme val="minor"/>
      </rPr>
      <t xml:space="preserve"> workload của ai cao bất thường, ai thấp bất thường(so với phần còn lại của team) -&gt; nêu rõ nguyên nhân vì sao có sự khác biệt này
</t>
    </r>
    <r>
      <rPr>
        <b/>
        <i/>
        <u/>
        <sz val="11"/>
        <color theme="4" tint="-0.249977111117893"/>
        <rFont val="Calibri"/>
        <family val="2"/>
        <scheme val="minor"/>
      </rPr>
      <t xml:space="preserve">Quality: </t>
    </r>
    <r>
      <rPr>
        <i/>
        <sz val="11"/>
        <color theme="4" tint="-0.249977111117893"/>
        <rFont val="Calibri"/>
        <family val="2"/>
        <scheme val="minor"/>
      </rPr>
      <t xml:space="preserve">chất lượng công việc, ai có chất lượng làm việc không tốt hoặc có đóng góp tốt nhiều cho team, chỉ nêu những TH khác biệt
</t>
    </r>
    <r>
      <rPr>
        <b/>
        <i/>
        <u/>
        <sz val="11"/>
        <color theme="4" tint="-0.249977111117893"/>
        <rFont val="Calibri"/>
        <family val="2"/>
        <scheme val="minor"/>
      </rPr>
      <t>Teamwork:</t>
    </r>
    <r>
      <rPr>
        <i/>
        <sz val="11"/>
        <color theme="4" tint="-0.249977111117893"/>
        <rFont val="Calibri"/>
        <family val="2"/>
        <scheme val="minor"/>
      </rPr>
      <t xml:space="preserve"> có vấn đề gì trong việc giao tiếp, hỗ trợ công việc trong team với nhau không, ngoài ra cần lấy them thông tin từ các team có làm việc chung với SD đề feedbacks về thái độ hợp tác của nhân viên trong SD với các team này
</t>
    </r>
  </si>
  <si>
    <t>3D-Hướng dẫn tân thủ</t>
  </si>
  <si>
    <t>PhuLD</t>
  </si>
  <si>
    <t>Vportal-Support</t>
  </si>
  <si>
    <t>Others</t>
  </si>
  <si>
    <t>Vportal 2.0</t>
  </si>
  <si>
    <t>DND dept.</t>
  </si>
  <si>
    <t>Setup KPI 2014</t>
  </si>
  <si>
    <t>Task others</t>
  </si>
  <si>
    <t>Free</t>
  </si>
  <si>
    <t>Tính năng hướng dẫn tân thủ JX3</t>
  </si>
  <si>
    <t xml:space="preserve">Chưa có req rõ ràng và layout cho phần hiển thị với User ngoài.
Làm trước phần Tool nhập liệu: Done
Các phần còn lại: Pending </t>
  </si>
  <si>
    <t>Tournament Platform</t>
  </si>
  <si>
    <t>NamNT2</t>
  </si>
  <si>
    <t>DuyHT</t>
  </si>
  <si>
    <t>ChuyenVD</t>
  </si>
  <si>
    <t>NEW</t>
  </si>
  <si>
    <r>
      <t xml:space="preserve">26/12,2/1/2014: hungba.com.vn  hiển thị lỗi 503 service unvailable trong khoảng 7', 5'
</t>
    </r>
    <r>
      <rPr>
        <sz val="11"/>
        <color rgb="FFC00000"/>
        <rFont val="Calibri"/>
        <family val="2"/>
        <scheme val="minor"/>
      </rPr>
      <t>=&gt; Do network HCM-HL chậm, ảnh hưởng tới các tính năng: login, server list, bảng xếp hạng =&gt; gây ra lỗi trên</t>
    </r>
  </si>
  <si>
    <t>Nghiên cứu, tìm hiểu Symfony</t>
  </si>
  <si>
    <t>Vportal Daily support</t>
  </si>
  <si>
    <t>BinhLV, TyNB, VinhVT</t>
  </si>
  <si>
    <t>pending</t>
  </si>
  <si>
    <t>Prj "3Q giải đấu 2014"</t>
  </si>
  <si>
    <t>TyNB, VinhVT</t>
  </si>
  <si>
    <t>Prj "Tournament Platform"</t>
  </si>
  <si>
    <t>Prj "Vportal 2.0"</t>
  </si>
  <si>
    <t>BOOM: Update tool tin tức, sự kiện</t>
  </si>
  <si>
    <t>DucNV2</t>
  </si>
  <si>
    <t>Estimate Total ( 3 resources)</t>
  </si>
  <si>
    <r>
      <t xml:space="preserve">ChuyenVD đề nghị:
</t>
    </r>
    <r>
      <rPr>
        <sz val="11"/>
        <color rgb="FF00B050"/>
        <rFont val="Calibri"/>
        <family val="2"/>
        <scheme val="minor"/>
      </rPr>
      <t>Để giải quyết vấn đề một cách triệt để có hai cách:
1. Nhờ chị escalate lên DH, sau đó bên em sẽ mời</t>
    </r>
    <r>
      <rPr>
        <b/>
        <sz val="11"/>
        <color rgb="FF00B050"/>
        <rFont val="Calibri"/>
        <family val="2"/>
        <scheme val="minor"/>
      </rPr>
      <t xml:space="preserve"> team network ở DC vào xử lý cùng</t>
    </r>
    <r>
      <rPr>
        <sz val="11"/>
        <color rgb="FF00B050"/>
        <rFont val="Calibri"/>
        <family val="2"/>
        <scheme val="minor"/>
      </rPr>
      <t xml:space="preserve"> chứ bên em cũng đã raise lên mấy lần nhưng vẫn không dứt điểm. 
2. Giảm bớt các kết nối và chức năng của mainsite ở Hòa Lạc.</t>
    </r>
    <r>
      <rPr>
        <sz val="11"/>
        <color rgb="FFFF0000"/>
        <rFont val="Calibri"/>
        <family val="2"/>
        <scheme val="minor"/>
      </rPr>
      <t xml:space="preserve">
=&gt; KhoaNT xem có cần thêm tiếng nói của DND để push giải quyết triệt để việc này không nhé
=&gt; 7/1 CHuyenVD, PhuND đã làm việc với nhau, nhưng chưa có kết quả final</t>
    </r>
  </si>
  <si>
    <t>Đang chờ DungNT8 feedback quyết định cuối cùng là có tiếp tục hay không</t>
  </si>
  <si>
    <t>SD Monthly report - Jan 2013</t>
  </si>
  <si>
    <t>28/2: Public</t>
  </si>
  <si>
    <t>Block thư viện VNIF.vn</t>
  </si>
  <si>
    <t>KietDA</t>
  </si>
  <si>
    <t>Develop lại Block theo rule mới</t>
  </si>
  <si>
    <t>2S: Trang kết quả thi đấu</t>
  </si>
  <si>
    <t>Support deploy site farmery: Hướng dẫn deloy, fix bug</t>
  </si>
  <si>
    <t>Support launching</t>
  </si>
  <si>
    <t>*/VNIF: Public new version ( 28/2)
*/nhaico.vn: Host &amp; Vportal ( 27-28/2) Non-VNG ( PG3)</t>
  </si>
  <si>
    <t>Transfer CSM site cho Product: giai đoạn chuẩn bị</t>
  </si>
  <si>
    <t>Backup &amp; delete vip.play.zing.vn, app.play.zing.vn</t>
  </si>
  <si>
    <t>Transfer CSM site cho Product: giai đoạn tiến hành</t>
  </si>
  <si>
    <t>DungNT8</t>
  </si>
  <si>
    <t>Chuẩn bị để tham gia Prj Vportal 2.0</t>
  </si>
  <si>
    <t>BinhLV, VinhVT nghỉ phép 3+3 ngày</t>
  </si>
  <si>
    <t>giaidau.2s.zing.vn</t>
  </si>
  <si>
    <t>LuanCD-PG2</t>
  </si>
  <si>
    <r>
      <t>*/Forum: Không có workload support
*/Tổng workload toàn team</t>
    </r>
    <r>
      <rPr>
        <b/>
        <sz val="11"/>
        <color theme="1"/>
        <rFont val="Calibri"/>
        <family val="2"/>
        <scheme val="minor"/>
      </rPr>
      <t xml:space="preserve"> ít hơn</t>
    </r>
    <r>
      <rPr>
        <sz val="11"/>
        <color theme="1"/>
        <rFont val="Calibri"/>
        <family val="2"/>
        <scheme val="minor"/>
      </rPr>
      <t xml:space="preserve"> so với các tháng bình thường do có dịp Tết Nguyên Đán
*/Các request tiếp tục pending: Prj Tournament Platform, 3D hướng dẫn tân thủ
*/Transfer 4 sites về CSM Product
*/app.play.zing.vn, vip.play.zing.vn: Delete, không sử dụng nữa
*/Không có issues mới nào phát sinh. Issues raise trong report tháng 12 thì ChuyenVD và DC đã làm việc cùng nhau nhưng chưa có kết quả final
*/Tháng 3 tiếp tục phát triển giải đấu cho PG2( 2S, 3Q)
*/</t>
    </r>
    <r>
      <rPr>
        <b/>
        <sz val="11"/>
        <color theme="1"/>
        <rFont val="Calibri"/>
        <family val="2"/>
        <scheme val="minor"/>
      </rPr>
      <t xml:space="preserve">TyNB: </t>
    </r>
    <r>
      <rPr>
        <sz val="11"/>
        <color theme="1"/>
        <rFont val="Calibri"/>
        <family val="2"/>
        <scheme val="minor"/>
      </rPr>
      <t>Chất lượng công việc tốt. Làm việc năng nổ, trách nhiệm, điển hình như tối 28/1 về nhà vẫn online để hoàn thành nốt việc đền bù khách hàng VIP theo yêu cầu của Product cho ZingSpeed; Tập trung tìm hiểu Symfony.</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</si>
</sst>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d\-mmm\-yyyy;@"/>
    <numFmt numFmtId="165" formatCode="0.0"/>
    <numFmt numFmtId="166" formatCode="_(* #,##0_);_(* \(#,##0\);_(* &quot;-&quot;??_);_(@_)"/>
  </numFmts>
  <fonts count="38" x14ac:knownFonts="1">
    <font>
      <sz val="11"/>
      <color theme="1"/>
      <name val="Calibri"/>
      <family val="2"/>
      <scheme val="minor"/>
    </font>
    <font>
      <b/>
      <sz val="11"/>
      <color theme="1"/>
      <name val="Calibri"/>
      <family val="2"/>
      <scheme val="minor"/>
    </font>
    <font>
      <b/>
      <sz val="14"/>
      <color theme="4"/>
      <name val="Calibri"/>
      <family val="2"/>
      <scheme val="minor"/>
    </font>
    <font>
      <sz val="11"/>
      <color rgb="FFFF0000"/>
      <name val="Calibri"/>
      <family val="2"/>
      <scheme val="minor"/>
    </font>
    <font>
      <b/>
      <sz val="19"/>
      <color theme="8"/>
      <name val="Calibri"/>
      <family val="2"/>
      <scheme val="minor"/>
    </font>
    <font>
      <b/>
      <i/>
      <sz val="16"/>
      <color theme="8" tint="0.39997558519241921"/>
      <name val="Calibri"/>
      <family val="2"/>
      <scheme val="minor"/>
    </font>
    <font>
      <b/>
      <i/>
      <sz val="11"/>
      <color theme="1"/>
      <name val="Calibri"/>
      <family val="2"/>
      <scheme val="minor"/>
    </font>
    <font>
      <i/>
      <sz val="11"/>
      <color theme="4" tint="-0.249977111117893"/>
      <name val="Calibri"/>
      <family val="2"/>
      <scheme val="minor"/>
    </font>
    <font>
      <b/>
      <i/>
      <u/>
      <sz val="11"/>
      <color theme="4" tint="-0.249977111117893"/>
      <name val="Calibri"/>
      <family val="2"/>
      <scheme val="minor"/>
    </font>
    <font>
      <b/>
      <i/>
      <sz val="12"/>
      <color theme="1"/>
      <name val="Calibri"/>
      <family val="2"/>
      <scheme val="minor"/>
    </font>
    <font>
      <b/>
      <sz val="16"/>
      <color theme="4"/>
      <name val="Calibri"/>
      <family val="2"/>
      <scheme val="minor"/>
    </font>
    <font>
      <b/>
      <sz val="12"/>
      <color rgb="FF00B050"/>
      <name val="Calibri"/>
      <family val="2"/>
      <scheme val="minor"/>
    </font>
    <font>
      <b/>
      <sz val="11"/>
      <color rgb="FF00B050"/>
      <name val="Calibri"/>
      <family val="2"/>
      <scheme val="minor"/>
    </font>
    <font>
      <sz val="11"/>
      <color theme="0" tint="-0.499984740745262"/>
      <name val="Calibri"/>
      <family val="2"/>
      <scheme val="minor"/>
    </font>
    <font>
      <b/>
      <i/>
      <sz val="11"/>
      <color theme="4" tint="-0.249977111117893"/>
      <name val="Calibri"/>
      <family val="2"/>
      <scheme val="minor"/>
    </font>
    <font>
      <sz val="11"/>
      <name val="Calibri"/>
      <family val="2"/>
      <scheme val="minor"/>
    </font>
    <font>
      <b/>
      <sz val="11"/>
      <color rgb="FFFF0000"/>
      <name val="Calibri"/>
      <family val="2"/>
      <scheme val="minor"/>
    </font>
    <font>
      <sz val="11"/>
      <color rgb="FF00B0F0"/>
      <name val="Calibri"/>
      <family val="2"/>
      <scheme val="minor"/>
    </font>
    <font>
      <b/>
      <sz val="16"/>
      <color rgb="FFFF0000"/>
      <name val="Calibri"/>
      <family val="2"/>
      <scheme val="minor"/>
    </font>
    <font>
      <u/>
      <sz val="11"/>
      <color theme="10"/>
      <name val="Calibri"/>
      <family val="2"/>
      <scheme val="minor"/>
    </font>
    <font>
      <b/>
      <sz val="11"/>
      <color theme="5"/>
      <name val="Calibri"/>
      <family val="2"/>
      <scheme val="minor"/>
    </font>
    <font>
      <sz val="11"/>
      <name val="Calibri"/>
      <family val="2"/>
    </font>
    <font>
      <sz val="11"/>
      <color theme="1"/>
      <name val="Calibri"/>
      <family val="2"/>
      <scheme val="minor"/>
    </font>
    <font>
      <b/>
      <sz val="11"/>
      <color theme="0" tint="-0.499984740745262"/>
      <name val="Calibri"/>
      <family val="2"/>
      <scheme val="minor"/>
    </font>
    <font>
      <b/>
      <sz val="11"/>
      <color theme="7" tint="-0.249977111117893"/>
      <name val="Calibri"/>
      <family val="2"/>
      <scheme val="minor"/>
    </font>
    <font>
      <b/>
      <sz val="12"/>
      <color theme="4" tint="-0.249977111117893"/>
      <name val="Calibri"/>
      <family val="2"/>
      <scheme val="minor"/>
    </font>
    <font>
      <b/>
      <sz val="11"/>
      <color rgb="FFC00000"/>
      <name val="Calibri"/>
      <family val="2"/>
      <scheme val="minor"/>
    </font>
    <font>
      <sz val="11"/>
      <color rgb="FFC00000"/>
      <name val="Calibri"/>
      <family val="2"/>
      <scheme val="minor"/>
    </font>
    <font>
      <sz val="11"/>
      <color rgb="FFFF0000"/>
      <name val="Calibri"/>
      <family val="2"/>
    </font>
    <font>
      <b/>
      <sz val="11"/>
      <color rgb="FF0070C0"/>
      <name val="Calibri"/>
      <family val="2"/>
      <scheme val="minor"/>
    </font>
    <font>
      <sz val="9"/>
      <color indexed="81"/>
      <name val="Tahoma"/>
      <family val="2"/>
    </font>
    <font>
      <b/>
      <sz val="9"/>
      <color indexed="81"/>
      <name val="Tahoma"/>
      <family val="2"/>
    </font>
    <font>
      <sz val="11"/>
      <color rgb="FF00B050"/>
      <name val="Calibri"/>
      <family val="2"/>
      <scheme val="minor"/>
    </font>
    <font>
      <i/>
      <sz val="11"/>
      <color theme="0" tint="-0.499984740745262"/>
      <name val="Calibri"/>
      <family val="2"/>
      <scheme val="minor"/>
    </font>
    <font>
      <b/>
      <sz val="11"/>
      <name val="Calibri"/>
      <family val="2"/>
      <scheme val="minor"/>
    </font>
    <font>
      <i/>
      <sz val="11"/>
      <name val="Calibri"/>
      <family val="2"/>
      <scheme val="minor"/>
    </font>
    <font>
      <i/>
      <sz val="11"/>
      <color theme="1"/>
      <name val="Calibri"/>
      <family val="2"/>
      <scheme val="minor"/>
    </font>
    <font>
      <b/>
      <i/>
      <sz val="11"/>
      <color theme="7" tint="-0.249977111117893"/>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19" fillId="0" borderId="0" applyNumberFormat="0" applyFill="0" applyBorder="0" applyAlignment="0" applyProtection="0"/>
    <xf numFmtId="9" fontId="22" fillId="0" borderId="0" applyFont="0" applyFill="0" applyBorder="0" applyAlignment="0" applyProtection="0"/>
    <xf numFmtId="43" fontId="22" fillId="0" borderId="0" applyFont="0" applyFill="0" applyBorder="0" applyAlignment="0" applyProtection="0"/>
  </cellStyleXfs>
  <cellXfs count="106">
    <xf numFmtId="0" fontId="0" fillId="0" borderId="0" xfId="0"/>
    <xf numFmtId="0" fontId="0" fillId="0" borderId="1" xfId="0" applyBorder="1"/>
    <xf numFmtId="0" fontId="0" fillId="0" borderId="0" xfId="0" applyAlignment="1">
      <alignment horizontal="center"/>
    </xf>
    <xf numFmtId="0" fontId="1" fillId="0" borderId="0" xfId="0" applyFont="1" applyBorder="1" applyAlignment="1">
      <alignment horizontal="center" wrapText="1"/>
    </xf>
    <xf numFmtId="0" fontId="1" fillId="0" borderId="0" xfId="0" applyFont="1" applyBorder="1" applyAlignment="1">
      <alignment wrapText="1"/>
    </xf>
    <xf numFmtId="0" fontId="2" fillId="0" borderId="0" xfId="0" applyFont="1" applyBorder="1" applyAlignment="1">
      <alignment horizontal="left" vertical="center"/>
    </xf>
    <xf numFmtId="0" fontId="1" fillId="0" borderId="0" xfId="0" applyFont="1" applyBorder="1" applyAlignment="1">
      <alignment horizontal="left" wrapText="1"/>
    </xf>
    <xf numFmtId="0" fontId="4" fillId="0" borderId="0" xfId="0" applyFont="1" applyAlignment="1">
      <alignment horizontal="left"/>
    </xf>
    <xf numFmtId="0" fontId="5" fillId="0" borderId="0" xfId="0" applyFont="1" applyAlignment="1">
      <alignment horizontal="left"/>
    </xf>
    <xf numFmtId="0" fontId="1" fillId="0" borderId="0" xfId="0" applyFont="1" applyFill="1" applyBorder="1" applyAlignment="1">
      <alignment horizontal="center"/>
    </xf>
    <xf numFmtId="0" fontId="1" fillId="0" borderId="0" xfId="0" applyFont="1" applyFill="1" applyBorder="1"/>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0" fillId="0" borderId="1" xfId="0" quotePrefix="1" applyBorder="1" applyAlignment="1">
      <alignment vertical="center" wrapText="1"/>
    </xf>
    <xf numFmtId="0" fontId="0" fillId="0" borderId="1" xfId="0" applyBorder="1" applyAlignment="1">
      <alignment vertical="top" wrapText="1"/>
    </xf>
    <xf numFmtId="0" fontId="6" fillId="0" borderId="0" xfId="0" applyFont="1" applyFill="1" applyBorder="1"/>
    <xf numFmtId="0" fontId="1" fillId="0" borderId="0" xfId="0" applyFont="1"/>
    <xf numFmtId="0" fontId="0" fillId="0" borderId="1" xfId="0" applyBorder="1" applyAlignment="1">
      <alignment vertical="top"/>
    </xf>
    <xf numFmtId="0" fontId="4" fillId="0" borderId="0" xfId="0" applyFont="1" applyBorder="1" applyAlignment="1">
      <alignment horizontal="left" vertical="top"/>
    </xf>
    <xf numFmtId="0" fontId="9" fillId="0" borderId="0" xfId="0" applyFont="1" applyBorder="1" applyAlignment="1">
      <alignment horizontal="left" vertical="center"/>
    </xf>
    <xf numFmtId="0" fontId="9" fillId="0" borderId="0" xfId="0" applyFont="1" applyBorder="1" applyAlignment="1">
      <alignment horizontal="left" vertical="center" wrapText="1"/>
    </xf>
    <xf numFmtId="0" fontId="0" fillId="0" borderId="0" xfId="0" applyAlignment="1">
      <alignment wrapText="1"/>
    </xf>
    <xf numFmtId="0" fontId="0" fillId="2" borderId="1" xfId="0"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vertical="top"/>
    </xf>
    <xf numFmtId="16" fontId="0" fillId="0" borderId="1" xfId="0" applyNumberFormat="1" applyBorder="1" applyAlignment="1">
      <alignment horizontal="center" vertical="top"/>
    </xf>
    <xf numFmtId="16" fontId="0" fillId="0" borderId="1" xfId="0" applyNumberFormat="1" applyBorder="1" applyAlignment="1">
      <alignment vertical="top"/>
    </xf>
    <xf numFmtId="16" fontId="13" fillId="0" borderId="1" xfId="0" applyNumberFormat="1" applyFont="1" applyBorder="1" applyAlignment="1">
      <alignment vertical="top"/>
    </xf>
    <xf numFmtId="0" fontId="13" fillId="0" borderId="1" xfId="0" applyFont="1" applyBorder="1" applyAlignment="1">
      <alignment vertical="top"/>
    </xf>
    <xf numFmtId="0" fontId="0" fillId="0" borderId="1" xfId="0" applyFill="1" applyBorder="1" applyAlignment="1">
      <alignment horizontal="center" vertical="top"/>
    </xf>
    <xf numFmtId="0" fontId="0" fillId="0" borderId="1" xfId="0" applyBorder="1" applyAlignment="1">
      <alignment horizontal="left" vertical="center" wrapText="1"/>
    </xf>
    <xf numFmtId="0" fontId="3" fillId="0" borderId="1" xfId="0" applyFont="1" applyBorder="1" applyAlignment="1">
      <alignment vertical="center" wrapText="1"/>
    </xf>
    <xf numFmtId="0" fontId="1" fillId="0" borderId="0" xfId="0" applyFont="1" applyAlignment="1">
      <alignment horizontal="center"/>
    </xf>
    <xf numFmtId="0" fontId="1" fillId="0" borderId="1" xfId="0"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3" borderId="1" xfId="0" applyFill="1" applyBorder="1" applyAlignment="1">
      <alignment vertical="center"/>
    </xf>
    <xf numFmtId="0" fontId="0" fillId="0" borderId="0" xfId="0" applyFill="1" applyBorder="1" applyAlignment="1">
      <alignment vertical="center" wrapText="1"/>
    </xf>
    <xf numFmtId="0" fontId="3" fillId="3" borderId="1" xfId="0" applyFont="1" applyFill="1" applyBorder="1" applyAlignment="1">
      <alignment vertical="center" wrapText="1"/>
    </xf>
    <xf numFmtId="0" fontId="1" fillId="3" borderId="1" xfId="0" applyFont="1" applyFill="1" applyBorder="1" applyAlignment="1">
      <alignment horizontal="center" vertical="center"/>
    </xf>
    <xf numFmtId="0" fontId="17" fillId="3" borderId="1" xfId="0" applyFont="1" applyFill="1" applyBorder="1" applyAlignment="1">
      <alignment vertical="center" wrapText="1"/>
    </xf>
    <xf numFmtId="0" fontId="0" fillId="0" borderId="0" xfId="0" applyAlignment="1">
      <alignment vertical="top"/>
    </xf>
    <xf numFmtId="0" fontId="0" fillId="0" borderId="0" xfId="0" quotePrefix="1" applyAlignment="1">
      <alignment vertical="top" wrapText="1"/>
    </xf>
    <xf numFmtId="0" fontId="18" fillId="0" borderId="0" xfId="0" applyFont="1" applyFill="1" applyBorder="1" applyAlignment="1">
      <alignment vertical="center"/>
    </xf>
    <xf numFmtId="0" fontId="0" fillId="0" borderId="0" xfId="0" applyFont="1"/>
    <xf numFmtId="0" fontId="15" fillId="0" borderId="1" xfId="0" applyFont="1" applyBorder="1" applyAlignment="1">
      <alignment horizontal="center" vertical="top"/>
    </xf>
    <xf numFmtId="0" fontId="0" fillId="0" borderId="0" xfId="0" applyAlignment="1">
      <alignment vertical="top" wrapText="1"/>
    </xf>
    <xf numFmtId="0" fontId="0" fillId="0" borderId="2" xfId="0" applyBorder="1" applyAlignment="1">
      <alignment vertical="top"/>
    </xf>
    <xf numFmtId="0" fontId="12" fillId="0" borderId="1" xfId="0" applyFont="1" applyBorder="1" applyAlignment="1">
      <alignment horizontal="center" vertical="center"/>
    </xf>
    <xf numFmtId="0" fontId="15" fillId="0" borderId="1" xfId="0" applyFont="1" applyBorder="1" applyAlignment="1">
      <alignment vertical="top" wrapText="1"/>
    </xf>
    <xf numFmtId="165" fontId="0" fillId="0" borderId="1" xfId="0" applyNumberFormat="1" applyBorder="1" applyAlignment="1">
      <alignment horizontal="right" vertical="top"/>
    </xf>
    <xf numFmtId="165" fontId="1" fillId="0" borderId="0" xfId="0" applyNumberFormat="1" applyFont="1" applyAlignment="1">
      <alignment horizontal="center"/>
    </xf>
    <xf numFmtId="0" fontId="19" fillId="0" borderId="0" xfId="1" applyAlignment="1">
      <alignment wrapText="1"/>
    </xf>
    <xf numFmtId="0" fontId="20" fillId="0" borderId="1" xfId="0" applyFont="1" applyBorder="1" applyAlignment="1">
      <alignment horizontal="center" vertical="center"/>
    </xf>
    <xf numFmtId="0" fontId="16" fillId="0" borderId="1" xfId="0" applyFont="1" applyBorder="1" applyAlignment="1">
      <alignment vertical="center" wrapText="1"/>
    </xf>
    <xf numFmtId="0" fontId="21" fillId="0" borderId="1" xfId="0" applyFont="1" applyBorder="1" applyAlignment="1">
      <alignment horizontal="center" vertical="center"/>
    </xf>
    <xf numFmtId="0" fontId="15" fillId="0" borderId="1" xfId="0" applyFont="1" applyBorder="1" applyAlignment="1">
      <alignment vertical="center" wrapText="1"/>
    </xf>
    <xf numFmtId="0" fontId="15" fillId="3" borderId="1" xfId="0" applyFont="1" applyFill="1" applyBorder="1" applyAlignment="1">
      <alignment vertical="center" wrapText="1"/>
    </xf>
    <xf numFmtId="0" fontId="0" fillId="0" borderId="1" xfId="0" applyBorder="1" applyAlignment="1">
      <alignment horizontal="left" vertical="top"/>
    </xf>
    <xf numFmtId="0" fontId="0" fillId="0" borderId="1" xfId="0" applyFill="1" applyBorder="1" applyAlignment="1">
      <alignment vertical="center"/>
    </xf>
    <xf numFmtId="0" fontId="12"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1" fillId="0" borderId="1" xfId="0" quotePrefix="1" applyFont="1" applyBorder="1" applyAlignment="1">
      <alignment vertical="center" wrapText="1"/>
    </xf>
    <xf numFmtId="0" fontId="21" fillId="0" borderId="1" xfId="0" applyFont="1" applyBorder="1" applyAlignment="1">
      <alignment horizontal="left" vertical="center" wrapText="1"/>
    </xf>
    <xf numFmtId="0" fontId="21" fillId="0" borderId="1" xfId="0" applyFont="1" applyBorder="1" applyAlignment="1">
      <alignment horizontal="left" vertical="top" wrapText="1"/>
    </xf>
    <xf numFmtId="9" fontId="0" fillId="0" borderId="1" xfId="2" applyFont="1" applyBorder="1" applyAlignment="1">
      <alignment vertical="center"/>
    </xf>
    <xf numFmtId="0" fontId="0" fillId="0" borderId="1" xfId="0" applyBorder="1" applyAlignment="1">
      <alignment horizontal="left" vertical="top"/>
    </xf>
    <xf numFmtId="0" fontId="0" fillId="0" borderId="2" xfId="0" applyBorder="1" applyAlignment="1">
      <alignment horizontal="center" vertical="top"/>
    </xf>
    <xf numFmtId="0" fontId="26" fillId="0" borderId="1" xfId="0" applyFont="1" applyBorder="1" applyAlignment="1">
      <alignment horizontal="center" vertical="center" wrapText="1"/>
    </xf>
    <xf numFmtId="2" fontId="21" fillId="0" borderId="1" xfId="0" applyNumberFormat="1" applyFont="1" applyBorder="1" applyAlignment="1">
      <alignment horizontal="center" vertical="center"/>
    </xf>
    <xf numFmtId="43" fontId="0" fillId="0" borderId="0" xfId="3" applyFont="1"/>
    <xf numFmtId="0" fontId="0" fillId="0" borderId="1" xfId="0" applyBorder="1" applyAlignment="1">
      <alignment horizontal="right" vertical="top"/>
    </xf>
    <xf numFmtId="2" fontId="0" fillId="0" borderId="1" xfId="0" applyNumberFormat="1" applyBorder="1" applyAlignment="1">
      <alignment horizontal="right" vertical="top"/>
    </xf>
    <xf numFmtId="0" fontId="28" fillId="0" borderId="1" xfId="0" applyFont="1" applyBorder="1" applyAlignment="1">
      <alignment horizontal="center" vertical="center"/>
    </xf>
    <xf numFmtId="0" fontId="29" fillId="0" borderId="1" xfId="0" applyFont="1" applyBorder="1" applyAlignment="1">
      <alignment horizontal="center" vertical="center" wrapText="1"/>
    </xf>
    <xf numFmtId="166" fontId="0" fillId="0" borderId="0" xfId="3" applyNumberFormat="1" applyFont="1"/>
    <xf numFmtId="0" fontId="16" fillId="3" borderId="1" xfId="0" applyFont="1" applyFill="1" applyBorder="1" applyAlignment="1">
      <alignment horizontal="center" vertical="center"/>
    </xf>
    <xf numFmtId="16" fontId="33" fillId="0" borderId="1" xfId="0" applyNumberFormat="1" applyFont="1" applyBorder="1" applyAlignment="1">
      <alignment vertical="top"/>
    </xf>
    <xf numFmtId="0" fontId="33" fillId="0" borderId="1" xfId="0" applyFont="1" applyBorder="1" applyAlignment="1">
      <alignment vertical="top" wrapText="1"/>
    </xf>
    <xf numFmtId="0" fontId="33" fillId="0" borderId="1" xfId="0" applyFont="1" applyBorder="1" applyAlignment="1">
      <alignment vertical="top"/>
    </xf>
    <xf numFmtId="0" fontId="34" fillId="0" borderId="1" xfId="0" applyFont="1" applyBorder="1" applyAlignment="1">
      <alignment vertical="top" wrapText="1"/>
    </xf>
    <xf numFmtId="0" fontId="1" fillId="0" borderId="1" xfId="0" applyFont="1" applyBorder="1" applyAlignment="1">
      <alignment vertical="top"/>
    </xf>
    <xf numFmtId="16" fontId="1" fillId="0" borderId="1" xfId="0" applyNumberFormat="1" applyFont="1" applyBorder="1" applyAlignment="1">
      <alignment vertical="top"/>
    </xf>
    <xf numFmtId="16" fontId="23" fillId="0" borderId="1" xfId="0" applyNumberFormat="1" applyFont="1" applyBorder="1" applyAlignment="1">
      <alignment vertical="top"/>
    </xf>
    <xf numFmtId="2" fontId="33" fillId="0" borderId="1" xfId="0" applyNumberFormat="1" applyFont="1" applyBorder="1" applyAlignment="1">
      <alignment horizontal="right" vertical="top"/>
    </xf>
    <xf numFmtId="0" fontId="0" fillId="0" borderId="1" xfId="0" applyFont="1" applyBorder="1" applyAlignment="1">
      <alignment vertical="top"/>
    </xf>
    <xf numFmtId="16" fontId="0" fillId="0" borderId="1" xfId="0" applyNumberFormat="1" applyFont="1" applyBorder="1" applyAlignment="1">
      <alignment vertical="top"/>
    </xf>
    <xf numFmtId="0" fontId="35" fillId="0" borderId="1" xfId="0" applyFont="1" applyBorder="1" applyAlignment="1">
      <alignment vertical="top" wrapText="1"/>
    </xf>
    <xf numFmtId="0" fontId="36" fillId="0" borderId="1" xfId="0" applyFont="1" applyBorder="1" applyAlignment="1">
      <alignment vertical="top"/>
    </xf>
    <xf numFmtId="16" fontId="36" fillId="0" borderId="1" xfId="0" applyNumberFormat="1" applyFont="1" applyBorder="1" applyAlignment="1">
      <alignment vertical="top"/>
    </xf>
    <xf numFmtId="165" fontId="36" fillId="0" borderId="1" xfId="0" applyNumberFormat="1" applyFont="1" applyBorder="1" applyAlignment="1">
      <alignment horizontal="right" vertical="top"/>
    </xf>
    <xf numFmtId="0" fontId="37" fillId="0" borderId="1" xfId="0" applyFont="1" applyBorder="1" applyAlignment="1">
      <alignment horizontal="center" vertical="center" wrapText="1"/>
    </xf>
    <xf numFmtId="2" fontId="0" fillId="0" borderId="1" xfId="0" applyNumberFormat="1" applyFill="1" applyBorder="1" applyAlignment="1">
      <alignment horizontal="right" vertical="top"/>
    </xf>
    <xf numFmtId="9" fontId="6" fillId="0" borderId="0" xfId="2" applyFont="1" applyFill="1" applyBorder="1"/>
    <xf numFmtId="0" fontId="10" fillId="0" borderId="1" xfId="0" applyFont="1" applyBorder="1" applyAlignment="1">
      <alignment horizontal="left" vertical="center"/>
    </xf>
    <xf numFmtId="164" fontId="9" fillId="0" borderId="5" xfId="0" applyNumberFormat="1" applyFont="1" applyBorder="1" applyAlignment="1">
      <alignment horizontal="left" vertical="top"/>
    </xf>
    <xf numFmtId="0" fontId="11" fillId="2" borderId="2" xfId="0" applyFont="1" applyFill="1" applyBorder="1" applyAlignment="1">
      <alignment wrapText="1"/>
    </xf>
    <xf numFmtId="0" fontId="11" fillId="2" borderId="3" xfId="0" applyFont="1" applyFill="1" applyBorder="1" applyAlignment="1">
      <alignment wrapText="1"/>
    </xf>
    <xf numFmtId="0" fontId="11" fillId="2" borderId="4" xfId="0" applyFont="1" applyFill="1" applyBorder="1" applyAlignment="1">
      <alignment wrapText="1"/>
    </xf>
    <xf numFmtId="0" fontId="4" fillId="0" borderId="1" xfId="0" applyFont="1" applyBorder="1" applyAlignment="1">
      <alignment horizontal="left" vertical="top"/>
    </xf>
    <xf numFmtId="0" fontId="7" fillId="0" borderId="0" xfId="0" applyFont="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left" vertical="top"/>
    </xf>
    <xf numFmtId="0" fontId="0" fillId="0" borderId="5" xfId="0" applyBorder="1" applyAlignment="1">
      <alignment horizontal="left" wrapText="1"/>
    </xf>
    <xf numFmtId="0" fontId="0" fillId="0" borderId="0" xfId="0" applyAlignment="1">
      <alignment horizontal="lef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baseline="0">
                <a:effectLst/>
              </a:rPr>
              <a:t>Effort delivery: </a:t>
            </a:r>
            <a:r>
              <a:rPr lang="en-US"/>
              <a:t>SD Team </a:t>
            </a:r>
            <a:r>
              <a:rPr lang="en-US" baseline="0"/>
              <a:t>Feb-2014</a:t>
            </a:r>
            <a:endParaRPr lang="en-US"/>
          </a:p>
        </c:rich>
      </c:tx>
      <c:layout/>
      <c:overlay val="0"/>
    </c:title>
    <c:autoTitleDeleted val="0"/>
    <c:plotArea>
      <c:layout/>
      <c:pieChart>
        <c:varyColors val="1"/>
        <c:ser>
          <c:idx val="0"/>
          <c:order val="0"/>
          <c:dLbls>
            <c:showLegendKey val="0"/>
            <c:showVal val="1"/>
            <c:showCatName val="0"/>
            <c:showSerName val="0"/>
            <c:showPercent val="0"/>
            <c:showBubbleSize val="0"/>
            <c:showLeaderLines val="1"/>
          </c:dLbls>
          <c:cat>
            <c:strRef>
              <c:f>'RESOURCE USAGE'!$C$4:$C$8</c:f>
              <c:strCache>
                <c:ptCount val="5"/>
                <c:pt idx="0">
                  <c:v>Forum</c:v>
                </c:pt>
                <c:pt idx="1">
                  <c:v>Vportal-Daily support</c:v>
                </c:pt>
                <c:pt idx="2">
                  <c:v>Vportal-Feature Dev</c:v>
                </c:pt>
                <c:pt idx="3">
                  <c:v>Task others</c:v>
                </c:pt>
                <c:pt idx="4">
                  <c:v>Free</c:v>
                </c:pt>
              </c:strCache>
            </c:strRef>
          </c:cat>
          <c:val>
            <c:numRef>
              <c:f>'RESOURCE USAGE'!$E$4:$E$8</c:f>
              <c:numCache>
                <c:formatCode>0%</c:formatCode>
                <c:ptCount val="5"/>
                <c:pt idx="0">
                  <c:v>0</c:v>
                </c:pt>
                <c:pt idx="1">
                  <c:v>0.18055555555555555</c:v>
                </c:pt>
                <c:pt idx="2">
                  <c:v>0.6342592592592593</c:v>
                </c:pt>
                <c:pt idx="3">
                  <c:v>6.4814814814814811E-2</c:v>
                </c:pt>
                <c:pt idx="4">
                  <c:v>0.12037037037037036</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4166666666666672"/>
          <c:y val="0.23166666666666666"/>
          <c:w val="0.34166666666666667"/>
          <c:h val="0.7357518724793547"/>
        </c:manualLayou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599512</xdr:colOff>
      <xdr:row>2</xdr:row>
      <xdr:rowOff>354105</xdr:rowOff>
    </xdr:from>
    <xdr:to>
      <xdr:col>17</xdr:col>
      <xdr:colOff>190499</xdr:colOff>
      <xdr:row>12</xdr:row>
      <xdr:rowOff>295835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zoomScale="85" zoomScaleNormal="85" workbookViewId="0">
      <pane xSplit="1" ySplit="4" topLeftCell="B11" activePane="bottomRight" state="frozen"/>
      <selection pane="topRight" activeCell="B1" sqref="B1"/>
      <selection pane="bottomLeft" activeCell="A5" sqref="A5"/>
      <selection pane="bottomRight" activeCell="E12" sqref="E12"/>
    </sheetView>
  </sheetViews>
  <sheetFormatPr defaultRowHeight="15" x14ac:dyDescent="0.25"/>
  <cols>
    <col min="1" max="1" width="2.42578125" customWidth="1"/>
    <col min="2" max="2" width="6.85546875" style="2" customWidth="1"/>
    <col min="3" max="3" width="38" style="22" customWidth="1"/>
    <col min="4" max="4" width="11.42578125" customWidth="1"/>
    <col min="5" max="6" width="8.7109375" customWidth="1"/>
    <col min="7" max="7" width="9.42578125" customWidth="1"/>
    <col min="8" max="8" width="14.42578125" bestFit="1" customWidth="1"/>
    <col min="9" max="9" width="8.140625" style="2" customWidth="1"/>
    <col min="10" max="10" width="12.42578125" customWidth="1"/>
    <col min="11" max="11" width="23.140625" customWidth="1"/>
    <col min="12" max="12" width="46" customWidth="1"/>
  </cols>
  <sheetData>
    <row r="1" spans="2:12" ht="30" customHeight="1" x14ac:dyDescent="0.25">
      <c r="B1" s="95" t="s">
        <v>9</v>
      </c>
      <c r="C1" s="95"/>
      <c r="D1" s="95"/>
      <c r="E1" s="95"/>
      <c r="F1" s="95"/>
      <c r="G1" s="95"/>
      <c r="H1" s="95"/>
      <c r="I1" s="95"/>
      <c r="J1" s="95"/>
      <c r="K1" s="95"/>
      <c r="L1" s="95"/>
    </row>
    <row r="2" spans="2:12" ht="16.5" customHeight="1" x14ac:dyDescent="0.25">
      <c r="B2" s="96">
        <v>41698</v>
      </c>
      <c r="C2" s="96"/>
      <c r="D2" s="5"/>
      <c r="E2" s="5"/>
      <c r="F2" s="5"/>
      <c r="G2" s="5"/>
      <c r="H2" s="5"/>
      <c r="I2" s="5"/>
      <c r="J2" s="5"/>
      <c r="K2" s="5"/>
      <c r="L2" s="5"/>
    </row>
    <row r="3" spans="2:12" ht="16.5" customHeight="1" x14ac:dyDescent="0.25">
      <c r="B3" s="20" t="s">
        <v>20</v>
      </c>
      <c r="C3" s="21"/>
      <c r="D3" s="5"/>
      <c r="E3" s="5"/>
      <c r="F3" s="5"/>
      <c r="G3" s="5"/>
      <c r="H3" s="5"/>
      <c r="I3" s="5"/>
      <c r="J3" s="5"/>
      <c r="K3" s="5"/>
      <c r="L3" s="5"/>
    </row>
    <row r="4" spans="2:12" ht="45" x14ac:dyDescent="0.25">
      <c r="B4" s="3" t="s">
        <v>0</v>
      </c>
      <c r="C4" s="4" t="s">
        <v>1</v>
      </c>
      <c r="D4" s="4" t="s">
        <v>2</v>
      </c>
      <c r="E4" s="4" t="s">
        <v>7</v>
      </c>
      <c r="F4" s="6" t="s">
        <v>4</v>
      </c>
      <c r="G4" s="6" t="s">
        <v>25</v>
      </c>
      <c r="H4" s="4" t="s">
        <v>3</v>
      </c>
      <c r="I4" s="4" t="s">
        <v>8</v>
      </c>
      <c r="J4" s="3" t="s">
        <v>5</v>
      </c>
      <c r="K4" s="3" t="s">
        <v>52</v>
      </c>
      <c r="L4" s="4" t="s">
        <v>6</v>
      </c>
    </row>
    <row r="5" spans="2:12" ht="18" customHeight="1" x14ac:dyDescent="0.25">
      <c r="B5" s="23"/>
      <c r="C5" s="97" t="s">
        <v>22</v>
      </c>
      <c r="D5" s="98"/>
      <c r="E5" s="98"/>
      <c r="F5" s="98"/>
      <c r="G5" s="98"/>
      <c r="H5" s="98"/>
      <c r="I5" s="98"/>
      <c r="J5" s="98"/>
      <c r="K5" s="98"/>
      <c r="L5" s="99"/>
    </row>
    <row r="6" spans="2:12" x14ac:dyDescent="0.25">
      <c r="B6" s="11">
        <v>1</v>
      </c>
      <c r="C6" s="31"/>
      <c r="D6" s="67"/>
      <c r="E6" s="27"/>
      <c r="F6" s="28"/>
      <c r="G6" s="26"/>
      <c r="H6" s="15"/>
      <c r="I6" s="60"/>
      <c r="J6" s="49"/>
      <c r="K6" s="61"/>
      <c r="L6" s="12"/>
    </row>
    <row r="7" spans="2:12" ht="15.75" x14ac:dyDescent="0.25">
      <c r="B7" s="23"/>
      <c r="C7" s="97" t="s">
        <v>23</v>
      </c>
      <c r="D7" s="98"/>
      <c r="E7" s="98"/>
      <c r="F7" s="98"/>
      <c r="G7" s="98"/>
      <c r="H7" s="98"/>
      <c r="I7" s="98"/>
      <c r="J7" s="98"/>
      <c r="K7" s="98"/>
      <c r="L7" s="99"/>
    </row>
    <row r="8" spans="2:12" x14ac:dyDescent="0.25">
      <c r="B8" s="46">
        <v>1</v>
      </c>
      <c r="C8" s="81" t="s">
        <v>79</v>
      </c>
      <c r="D8" s="82" t="s">
        <v>60</v>
      </c>
      <c r="E8" s="83"/>
      <c r="F8" s="84"/>
      <c r="G8" s="83"/>
      <c r="H8" s="82" t="s">
        <v>14</v>
      </c>
      <c r="I8" s="51">
        <v>13</v>
      </c>
      <c r="J8" s="49" t="s">
        <v>24</v>
      </c>
      <c r="K8" s="62" t="s">
        <v>51</v>
      </c>
      <c r="L8" s="15"/>
    </row>
    <row r="9" spans="2:12" x14ac:dyDescent="0.25">
      <c r="B9" s="46">
        <v>2</v>
      </c>
      <c r="C9" s="50" t="s">
        <v>87</v>
      </c>
      <c r="D9" s="86" t="s">
        <v>88</v>
      </c>
      <c r="E9" s="87"/>
      <c r="F9" s="28"/>
      <c r="G9" s="87">
        <v>41684</v>
      </c>
      <c r="H9" s="86" t="s">
        <v>12</v>
      </c>
      <c r="I9" s="51">
        <v>1</v>
      </c>
      <c r="J9" s="49" t="s">
        <v>24</v>
      </c>
      <c r="K9" s="62" t="s">
        <v>51</v>
      </c>
      <c r="L9" s="15" t="s">
        <v>89</v>
      </c>
    </row>
    <row r="10" spans="2:12" x14ac:dyDescent="0.25">
      <c r="B10" s="46">
        <v>3</v>
      </c>
      <c r="C10" s="50" t="s">
        <v>90</v>
      </c>
      <c r="D10" s="18"/>
      <c r="E10" s="27"/>
      <c r="F10" s="28"/>
      <c r="G10" s="27">
        <v>41698</v>
      </c>
      <c r="H10" s="18" t="s">
        <v>13</v>
      </c>
      <c r="I10" s="51">
        <v>3</v>
      </c>
      <c r="J10" s="49" t="s">
        <v>24</v>
      </c>
      <c r="K10" s="62" t="s">
        <v>51</v>
      </c>
      <c r="L10" s="15"/>
    </row>
    <row r="11" spans="2:12" ht="30" x14ac:dyDescent="0.25">
      <c r="B11" s="46">
        <v>4</v>
      </c>
      <c r="C11" s="50" t="s">
        <v>91</v>
      </c>
      <c r="D11" s="18" t="s">
        <v>39</v>
      </c>
      <c r="E11" s="27"/>
      <c r="F11" s="28"/>
      <c r="G11" s="27"/>
      <c r="H11" s="18" t="s">
        <v>13</v>
      </c>
      <c r="I11" s="73">
        <v>0.75</v>
      </c>
      <c r="J11" s="49" t="s">
        <v>24</v>
      </c>
      <c r="K11" s="69" t="s">
        <v>57</v>
      </c>
      <c r="L11" s="15"/>
    </row>
    <row r="12" spans="2:12" ht="45" x14ac:dyDescent="0.25">
      <c r="B12" s="46">
        <v>5</v>
      </c>
      <c r="C12" s="50" t="s">
        <v>92</v>
      </c>
      <c r="D12" s="18"/>
      <c r="E12" s="18"/>
      <c r="F12" s="28"/>
      <c r="G12" s="27"/>
      <c r="H12" s="18" t="s">
        <v>12</v>
      </c>
      <c r="I12" s="73">
        <v>1</v>
      </c>
      <c r="J12" s="49" t="s">
        <v>24</v>
      </c>
      <c r="K12" s="69" t="s">
        <v>57</v>
      </c>
      <c r="L12" s="24" t="s">
        <v>93</v>
      </c>
    </row>
    <row r="13" spans="2:12" x14ac:dyDescent="0.25">
      <c r="B13" s="46">
        <v>6</v>
      </c>
      <c r="C13" s="15" t="s">
        <v>76</v>
      </c>
      <c r="D13" s="18" t="s">
        <v>68</v>
      </c>
      <c r="E13" s="27"/>
      <c r="F13" s="28"/>
      <c r="G13" s="26"/>
      <c r="H13" s="15" t="s">
        <v>77</v>
      </c>
      <c r="I13" s="93">
        <f>9+6.75</f>
        <v>15.75</v>
      </c>
      <c r="J13" s="49" t="s">
        <v>24</v>
      </c>
      <c r="K13" s="62" t="s">
        <v>51</v>
      </c>
      <c r="L13" s="15" t="s">
        <v>86</v>
      </c>
    </row>
    <row r="14" spans="2:12" ht="60" x14ac:dyDescent="0.25">
      <c r="B14" s="46">
        <v>7</v>
      </c>
      <c r="C14" s="79" t="s">
        <v>64</v>
      </c>
      <c r="D14" s="80" t="s">
        <v>56</v>
      </c>
      <c r="E14" s="78"/>
      <c r="F14" s="78"/>
      <c r="G14" s="78"/>
      <c r="H14" s="80" t="s">
        <v>13</v>
      </c>
      <c r="I14" s="85">
        <v>0</v>
      </c>
      <c r="J14" s="54" t="s">
        <v>75</v>
      </c>
      <c r="K14" s="62" t="s">
        <v>51</v>
      </c>
      <c r="L14" s="15" t="s">
        <v>65</v>
      </c>
    </row>
    <row r="15" spans="2:12" ht="30" x14ac:dyDescent="0.25">
      <c r="B15" s="46">
        <v>8</v>
      </c>
      <c r="C15" s="79" t="s">
        <v>78</v>
      </c>
      <c r="D15" s="80" t="s">
        <v>67</v>
      </c>
      <c r="E15" s="78"/>
      <c r="F15" s="78"/>
      <c r="G15" s="78"/>
      <c r="H15" s="80" t="s">
        <v>12</v>
      </c>
      <c r="I15" s="85">
        <v>0</v>
      </c>
      <c r="J15" s="54" t="s">
        <v>75</v>
      </c>
      <c r="K15" s="62" t="s">
        <v>51</v>
      </c>
      <c r="L15" s="15" t="s">
        <v>84</v>
      </c>
    </row>
    <row r="16" spans="2:12" x14ac:dyDescent="0.25">
      <c r="B16" s="46">
        <v>9</v>
      </c>
      <c r="C16" s="50" t="s">
        <v>80</v>
      </c>
      <c r="D16" s="18" t="s">
        <v>81</v>
      </c>
      <c r="E16" s="27"/>
      <c r="F16" s="28"/>
      <c r="G16" s="27"/>
      <c r="H16" s="18" t="s">
        <v>12</v>
      </c>
      <c r="I16" s="73">
        <v>1.5</v>
      </c>
      <c r="J16" s="49" t="s">
        <v>24</v>
      </c>
      <c r="K16" s="62" t="s">
        <v>51</v>
      </c>
      <c r="L16" s="15"/>
    </row>
    <row r="17" spans="2:12" ht="30" x14ac:dyDescent="0.25">
      <c r="B17" s="46">
        <v>10</v>
      </c>
      <c r="C17" s="50" t="s">
        <v>73</v>
      </c>
      <c r="D17" s="18"/>
      <c r="E17" s="27"/>
      <c r="F17" s="28"/>
      <c r="G17" s="27"/>
      <c r="H17" s="15" t="s">
        <v>74</v>
      </c>
      <c r="I17" s="51">
        <f>2+3+3</f>
        <v>8</v>
      </c>
      <c r="J17" s="49" t="s">
        <v>24</v>
      </c>
      <c r="K17" s="69" t="s">
        <v>57</v>
      </c>
      <c r="L17" s="15"/>
    </row>
    <row r="18" spans="2:12" x14ac:dyDescent="0.25">
      <c r="B18" s="46">
        <v>11</v>
      </c>
      <c r="C18" s="15" t="s">
        <v>85</v>
      </c>
      <c r="D18" s="18"/>
      <c r="E18" s="27"/>
      <c r="F18" s="28"/>
      <c r="G18" s="27">
        <v>41641</v>
      </c>
      <c r="H18" s="15" t="s">
        <v>12</v>
      </c>
      <c r="I18" s="72">
        <f>0.5</f>
        <v>0.5</v>
      </c>
      <c r="J18" s="49" t="s">
        <v>24</v>
      </c>
      <c r="K18" s="75" t="s">
        <v>58</v>
      </c>
      <c r="L18" s="15"/>
    </row>
    <row r="19" spans="2:12" ht="30" x14ac:dyDescent="0.25">
      <c r="B19" s="46">
        <v>12</v>
      </c>
      <c r="C19" s="15" t="s">
        <v>94</v>
      </c>
      <c r="D19" s="18"/>
      <c r="E19" s="27"/>
      <c r="F19" s="28"/>
      <c r="G19" s="27">
        <v>41689</v>
      </c>
      <c r="H19" s="15" t="s">
        <v>12</v>
      </c>
      <c r="I19" s="72">
        <v>1</v>
      </c>
      <c r="J19" s="49" t="s">
        <v>24</v>
      </c>
      <c r="K19" s="75" t="s">
        <v>58</v>
      </c>
      <c r="L19" s="15"/>
    </row>
    <row r="20" spans="2:12" x14ac:dyDescent="0.25">
      <c r="B20" s="46">
        <v>13</v>
      </c>
      <c r="C20" s="15" t="s">
        <v>72</v>
      </c>
      <c r="D20" s="18"/>
      <c r="E20" s="27"/>
      <c r="F20" s="28"/>
      <c r="G20" s="27"/>
      <c r="H20" s="15" t="s">
        <v>13</v>
      </c>
      <c r="I20" s="72">
        <v>2</v>
      </c>
      <c r="J20" s="49" t="s">
        <v>24</v>
      </c>
      <c r="K20" s="75" t="s">
        <v>58</v>
      </c>
      <c r="L20" s="15" t="s">
        <v>98</v>
      </c>
    </row>
    <row r="21" spans="2:12" x14ac:dyDescent="0.25">
      <c r="I21" s="52">
        <f>SUM(I6:I6,I8:I20)</f>
        <v>47.5</v>
      </c>
    </row>
    <row r="22" spans="2:12" x14ac:dyDescent="0.25">
      <c r="C22" s="53"/>
      <c r="I22" s="33"/>
    </row>
  </sheetData>
  <mergeCells count="4">
    <mergeCell ref="B1:L1"/>
    <mergeCell ref="B2:C2"/>
    <mergeCell ref="C5:L5"/>
    <mergeCell ref="C7:L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G22"/>
  <sheetViews>
    <sheetView tabSelected="1" zoomScale="85" zoomScaleNormal="85" workbookViewId="0">
      <pane xSplit="1" ySplit="3" topLeftCell="B10" activePane="bottomRight" state="frozen"/>
      <selection pane="topRight" activeCell="B1" sqref="B1"/>
      <selection pane="bottomLeft" activeCell="A4" sqref="A4"/>
      <selection pane="bottomRight" activeCell="L20" sqref="L20"/>
    </sheetView>
  </sheetViews>
  <sheetFormatPr defaultRowHeight="15" x14ac:dyDescent="0.25"/>
  <cols>
    <col min="2" max="2" width="17" style="2" bestFit="1" customWidth="1"/>
    <col min="3" max="3" width="23.5703125" customWidth="1"/>
    <col min="4" max="4" width="18" customWidth="1"/>
    <col min="5" max="5" width="16.140625" customWidth="1"/>
    <col min="6" max="6" width="33" customWidth="1"/>
    <col min="7" max="7" width="9.140625" customWidth="1"/>
  </cols>
  <sheetData>
    <row r="1" spans="2:7" ht="24.75" x14ac:dyDescent="0.25">
      <c r="B1" s="100" t="s">
        <v>10</v>
      </c>
      <c r="C1" s="100"/>
      <c r="D1" s="100"/>
      <c r="E1" s="100"/>
      <c r="F1" s="100"/>
      <c r="G1" s="100"/>
    </row>
    <row r="2" spans="2:7" ht="141" customHeight="1" x14ac:dyDescent="0.35">
      <c r="B2" s="8"/>
      <c r="C2" s="101" t="s">
        <v>54</v>
      </c>
      <c r="D2" s="101"/>
      <c r="E2" s="101"/>
      <c r="F2" s="101"/>
      <c r="G2" s="101"/>
    </row>
    <row r="3" spans="2:7" ht="29.25" customHeight="1" x14ac:dyDescent="0.25">
      <c r="B3" s="10" t="s">
        <v>11</v>
      </c>
      <c r="C3" s="10" t="s">
        <v>48</v>
      </c>
      <c r="D3" s="10" t="s">
        <v>49</v>
      </c>
      <c r="E3" s="10" t="s">
        <v>53</v>
      </c>
      <c r="F3" s="16" t="s">
        <v>15</v>
      </c>
      <c r="G3" s="16"/>
    </row>
    <row r="4" spans="2:7" ht="21.75" customHeight="1" x14ac:dyDescent="0.25">
      <c r="B4" s="56">
        <v>1</v>
      </c>
      <c r="C4" s="14" t="s">
        <v>22</v>
      </c>
      <c r="D4" s="56">
        <f>DELIVERABLES!I6</f>
        <v>0</v>
      </c>
      <c r="E4" s="66">
        <f>D4/D9</f>
        <v>0</v>
      </c>
      <c r="F4" s="64"/>
      <c r="G4" s="16"/>
    </row>
    <row r="5" spans="2:7" ht="21.75" customHeight="1" x14ac:dyDescent="0.25">
      <c r="B5" s="56">
        <v>2</v>
      </c>
      <c r="C5" s="14" t="s">
        <v>50</v>
      </c>
      <c r="D5" s="70">
        <f>SUM(DELIVERABLES!I11:I12,DELIVERABLES!I17)</f>
        <v>9.75</v>
      </c>
      <c r="E5" s="66">
        <f>D5/D9</f>
        <v>0.18055555555555555</v>
      </c>
      <c r="F5" s="56"/>
      <c r="G5" s="16"/>
    </row>
    <row r="6" spans="2:7" ht="21.75" customHeight="1" x14ac:dyDescent="0.25">
      <c r="B6" s="56">
        <v>3</v>
      </c>
      <c r="C6" s="14" t="s">
        <v>51</v>
      </c>
      <c r="D6" s="70">
        <f>SUM(DELIVERABLES!I8:I10,DELIVERABLES!I13,DELIVERABLES!I14:I16)</f>
        <v>34.25</v>
      </c>
      <c r="E6" s="66">
        <f>D6/D9</f>
        <v>0.6342592592592593</v>
      </c>
      <c r="F6" s="64"/>
      <c r="G6" s="16"/>
    </row>
    <row r="7" spans="2:7" ht="21.75" customHeight="1" x14ac:dyDescent="0.25">
      <c r="B7" s="56"/>
      <c r="C7" s="14" t="s">
        <v>62</v>
      </c>
      <c r="D7" s="70">
        <f>SUM(DELIVERABLES!I18:I20)</f>
        <v>3.5</v>
      </c>
      <c r="E7" s="66">
        <f>D7/D9</f>
        <v>6.4814814814814811E-2</v>
      </c>
      <c r="F7" s="64"/>
      <c r="G7" s="16"/>
    </row>
    <row r="8" spans="2:7" ht="21.75" customHeight="1" x14ac:dyDescent="0.25">
      <c r="B8" s="56">
        <v>4</v>
      </c>
      <c r="C8" s="14" t="s">
        <v>63</v>
      </c>
      <c r="D8" s="74">
        <f>D9-SUM(D4:D7)</f>
        <v>6.5</v>
      </c>
      <c r="E8" s="66">
        <f>D8/D9</f>
        <v>0.12037037037037036</v>
      </c>
      <c r="F8" s="65" t="s">
        <v>99</v>
      </c>
    </row>
    <row r="9" spans="2:7" ht="30" customHeight="1" x14ac:dyDescent="0.25">
      <c r="B9" s="56">
        <v>5</v>
      </c>
      <c r="C9" s="63" t="s">
        <v>82</v>
      </c>
      <c r="D9" s="56">
        <f>18*3</f>
        <v>54</v>
      </c>
      <c r="E9" s="66">
        <v>1</v>
      </c>
      <c r="F9" s="64"/>
      <c r="G9" s="94">
        <f>SUM(E4:E7)</f>
        <v>0.87962962962962965</v>
      </c>
    </row>
    <row r="10" spans="2:7" x14ac:dyDescent="0.25">
      <c r="B10" s="56">
        <v>6</v>
      </c>
      <c r="C10" s="13"/>
      <c r="D10" s="56"/>
      <c r="E10" s="1"/>
      <c r="F10" s="56"/>
      <c r="G10" s="16"/>
    </row>
    <row r="11" spans="2:7" x14ac:dyDescent="0.25">
      <c r="B11" s="56">
        <v>7</v>
      </c>
      <c r="C11" s="13"/>
      <c r="D11" s="56"/>
      <c r="E11" s="1"/>
      <c r="F11" s="56"/>
      <c r="G11" s="16"/>
    </row>
    <row r="13" spans="2:7" ht="24.75" x14ac:dyDescent="0.4">
      <c r="B13" s="7" t="s">
        <v>15</v>
      </c>
    </row>
    <row r="14" spans="2:7" x14ac:dyDescent="0.25">
      <c r="B14" s="102" t="s">
        <v>102</v>
      </c>
      <c r="C14" s="103"/>
      <c r="D14" s="103"/>
      <c r="E14" s="103"/>
      <c r="F14" s="103"/>
      <c r="G14" s="103"/>
    </row>
    <row r="15" spans="2:7" x14ac:dyDescent="0.25">
      <c r="B15" s="103"/>
      <c r="C15" s="103"/>
      <c r="D15" s="103"/>
      <c r="E15" s="103"/>
      <c r="F15" s="103"/>
      <c r="G15" s="103"/>
    </row>
    <row r="16" spans="2:7" x14ac:dyDescent="0.25">
      <c r="B16" s="103"/>
      <c r="C16" s="103"/>
      <c r="D16" s="103"/>
      <c r="E16" s="103"/>
      <c r="F16" s="103"/>
      <c r="G16" s="103"/>
    </row>
    <row r="17" spans="2:7" x14ac:dyDescent="0.25">
      <c r="B17" s="103"/>
      <c r="C17" s="103"/>
      <c r="D17" s="103"/>
      <c r="E17" s="103"/>
      <c r="F17" s="103"/>
      <c r="G17" s="103"/>
    </row>
    <row r="18" spans="2:7" x14ac:dyDescent="0.25">
      <c r="B18" s="103"/>
      <c r="C18" s="103"/>
      <c r="D18" s="103"/>
      <c r="E18" s="103"/>
      <c r="F18" s="103"/>
      <c r="G18" s="103"/>
    </row>
    <row r="19" spans="2:7" x14ac:dyDescent="0.25">
      <c r="B19" s="103"/>
      <c r="C19" s="103"/>
      <c r="D19" s="103"/>
      <c r="E19" s="103"/>
      <c r="F19" s="103"/>
      <c r="G19" s="103"/>
    </row>
    <row r="20" spans="2:7" ht="66" customHeight="1" x14ac:dyDescent="0.25">
      <c r="B20" s="103"/>
      <c r="C20" s="103"/>
      <c r="D20" s="103"/>
      <c r="E20" s="103"/>
      <c r="F20" s="103"/>
      <c r="G20" s="103"/>
    </row>
    <row r="21" spans="2:7" x14ac:dyDescent="0.25">
      <c r="B21" s="35"/>
      <c r="C21" s="104"/>
      <c r="D21" s="104"/>
      <c r="E21" s="104"/>
      <c r="F21" s="104"/>
      <c r="G21" s="104"/>
    </row>
    <row r="22" spans="2:7" x14ac:dyDescent="0.25">
      <c r="B22" s="35"/>
      <c r="C22" s="105"/>
      <c r="D22" s="105"/>
      <c r="E22" s="105"/>
      <c r="F22" s="105"/>
      <c r="G22" s="105"/>
    </row>
  </sheetData>
  <mergeCells count="5">
    <mergeCell ref="B1:G1"/>
    <mergeCell ref="C2:G2"/>
    <mergeCell ref="B14:G20"/>
    <mergeCell ref="C21:G21"/>
    <mergeCell ref="C22:G22"/>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zoomScale="85" zoomScaleNormal="85" workbookViewId="0">
      <pane xSplit="1" ySplit="3" topLeftCell="B4" activePane="bottomRight" state="frozen"/>
      <selection pane="topRight" activeCell="B1" sqref="B1"/>
      <selection pane="bottomLeft" activeCell="A3" sqref="A3"/>
      <selection pane="bottomRight" activeCell="C4" sqref="C4"/>
    </sheetView>
  </sheetViews>
  <sheetFormatPr defaultRowHeight="15" x14ac:dyDescent="0.25"/>
  <cols>
    <col min="3" max="3" width="58.7109375" customWidth="1"/>
    <col min="4" max="4" width="16.5703125" bestFit="1" customWidth="1"/>
    <col min="5" max="5" width="51.5703125" customWidth="1"/>
    <col min="6" max="6" width="17.42578125" style="35" customWidth="1"/>
  </cols>
  <sheetData>
    <row r="1" spans="2:7" ht="24.75" x14ac:dyDescent="0.25">
      <c r="B1" s="100" t="s">
        <v>17</v>
      </c>
      <c r="C1" s="100"/>
      <c r="D1" s="100"/>
      <c r="E1" s="100"/>
    </row>
    <row r="2" spans="2:7" ht="35.25" customHeight="1" x14ac:dyDescent="0.25">
      <c r="B2" s="19"/>
      <c r="C2" s="101" t="s">
        <v>27</v>
      </c>
      <c r="D2" s="101"/>
      <c r="E2" s="101"/>
      <c r="F2" s="101"/>
      <c r="G2" s="101"/>
    </row>
    <row r="3" spans="2:7" x14ac:dyDescent="0.25">
      <c r="B3" s="9" t="s">
        <v>11</v>
      </c>
      <c r="C3" s="10" t="s">
        <v>18</v>
      </c>
      <c r="D3" s="10" t="s">
        <v>16</v>
      </c>
      <c r="E3" s="17" t="s">
        <v>19</v>
      </c>
      <c r="F3" s="36" t="s">
        <v>5</v>
      </c>
    </row>
    <row r="4" spans="2:7" ht="180" x14ac:dyDescent="0.25">
      <c r="B4" s="11">
        <v>1</v>
      </c>
      <c r="C4" s="41" t="s">
        <v>71</v>
      </c>
      <c r="D4" s="37" t="s">
        <v>69</v>
      </c>
      <c r="E4" s="39" t="s">
        <v>83</v>
      </c>
      <c r="F4" s="77" t="s">
        <v>70</v>
      </c>
    </row>
    <row r="5" spans="2:7" x14ac:dyDescent="0.25">
      <c r="B5" s="11">
        <v>2</v>
      </c>
      <c r="C5" s="41"/>
      <c r="D5" s="37"/>
      <c r="E5" s="58"/>
      <c r="F5" s="40"/>
    </row>
    <row r="6" spans="2:7" x14ac:dyDescent="0.25">
      <c r="B6" s="11">
        <v>3</v>
      </c>
      <c r="C6" s="41"/>
      <c r="D6" s="37"/>
      <c r="E6" s="58"/>
      <c r="F6" s="40"/>
    </row>
    <row r="7" spans="2:7" x14ac:dyDescent="0.25">
      <c r="B7" s="11">
        <v>4</v>
      </c>
      <c r="C7" s="41"/>
      <c r="D7" s="37"/>
      <c r="E7" s="39"/>
      <c r="F7" s="40"/>
    </row>
    <row r="8" spans="2:7" x14ac:dyDescent="0.25">
      <c r="B8" s="11">
        <v>5</v>
      </c>
      <c r="C8" s="41"/>
      <c r="D8" s="37"/>
      <c r="E8" s="39"/>
      <c r="F8" s="77"/>
    </row>
    <row r="9" spans="2:7" x14ac:dyDescent="0.25">
      <c r="B9" s="11">
        <v>6</v>
      </c>
      <c r="C9" s="13"/>
      <c r="D9" s="12"/>
      <c r="E9" s="57"/>
      <c r="F9" s="34"/>
    </row>
    <row r="10" spans="2:7" x14ac:dyDescent="0.25">
      <c r="B10" s="11">
        <v>7</v>
      </c>
      <c r="C10" s="13"/>
      <c r="D10" s="12"/>
      <c r="E10" s="32"/>
      <c r="F10" s="34"/>
    </row>
    <row r="11" spans="2:7" x14ac:dyDescent="0.25">
      <c r="B11" s="11">
        <v>8</v>
      </c>
      <c r="C11" s="13"/>
      <c r="D11" s="12"/>
      <c r="E11" s="32"/>
      <c r="F11" s="34"/>
    </row>
    <row r="12" spans="2:7" x14ac:dyDescent="0.25">
      <c r="B12" s="11">
        <v>9</v>
      </c>
      <c r="C12" s="55"/>
      <c r="D12" s="12"/>
      <c r="E12" s="32"/>
      <c r="F12" s="34"/>
    </row>
    <row r="13" spans="2:7" x14ac:dyDescent="0.25">
      <c r="B13" s="11">
        <v>10</v>
      </c>
      <c r="C13" s="13"/>
      <c r="D13" s="12"/>
      <c r="E13" s="32"/>
      <c r="F13" s="34"/>
    </row>
    <row r="14" spans="2:7" x14ac:dyDescent="0.25">
      <c r="B14" s="11">
        <v>11</v>
      </c>
      <c r="C14" s="13"/>
      <c r="D14" s="12"/>
      <c r="E14" s="32"/>
      <c r="F14" s="34"/>
    </row>
    <row r="16" spans="2:7" x14ac:dyDescent="0.25">
      <c r="C16" s="38"/>
    </row>
    <row r="18" spans="5:5" x14ac:dyDescent="0.25">
      <c r="E18" s="71"/>
    </row>
  </sheetData>
  <mergeCells count="2">
    <mergeCell ref="B1:E1"/>
    <mergeCell ref="C2:G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
  <sheetViews>
    <sheetView zoomScale="85" zoomScaleNormal="85" workbookViewId="0">
      <pane xSplit="1" ySplit="4" topLeftCell="B5" activePane="bottomRight" state="frozen"/>
      <selection pane="topRight" activeCell="B1" sqref="B1"/>
      <selection pane="bottomLeft" activeCell="A5" sqref="A5"/>
      <selection pane="bottomRight" activeCell="C20" sqref="C20"/>
    </sheetView>
  </sheetViews>
  <sheetFormatPr defaultRowHeight="15" x14ac:dyDescent="0.25"/>
  <cols>
    <col min="1" max="1" width="2.42578125" customWidth="1"/>
    <col min="2" max="2" width="6.85546875" style="2" customWidth="1"/>
    <col min="3" max="3" width="37.85546875" style="22" customWidth="1"/>
    <col min="4" max="4" width="16.28515625" customWidth="1"/>
    <col min="5" max="5" width="8.7109375" customWidth="1"/>
    <col min="6" max="6" width="10.85546875" bestFit="1" customWidth="1"/>
    <col min="7" max="7" width="9.42578125" customWidth="1"/>
    <col min="8" max="8" width="20.42578125" bestFit="1" customWidth="1"/>
    <col min="9" max="9" width="8.140625" style="2" customWidth="1"/>
    <col min="10" max="10" width="12.28515625" customWidth="1"/>
    <col min="11" max="11" width="22.7109375" customWidth="1"/>
    <col min="12" max="12" width="98.5703125" customWidth="1"/>
  </cols>
  <sheetData>
    <row r="1" spans="2:12" ht="30" customHeight="1" x14ac:dyDescent="0.25">
      <c r="B1" s="95" t="s">
        <v>21</v>
      </c>
      <c r="C1" s="95"/>
      <c r="D1" s="95"/>
      <c r="E1" s="95"/>
      <c r="F1" s="95"/>
      <c r="G1" s="95"/>
      <c r="H1" s="95"/>
      <c r="I1" s="95"/>
      <c r="J1" s="95"/>
      <c r="K1" s="95"/>
      <c r="L1" s="95"/>
    </row>
    <row r="2" spans="2:12" ht="16.5" customHeight="1" x14ac:dyDescent="0.25">
      <c r="B2" s="96">
        <v>41670</v>
      </c>
      <c r="C2" s="96"/>
      <c r="D2" s="5"/>
      <c r="E2" s="5"/>
      <c r="F2" s="5"/>
      <c r="G2" s="5"/>
      <c r="H2" s="5"/>
      <c r="I2" s="5"/>
      <c r="J2" s="5"/>
      <c r="K2" s="5"/>
      <c r="L2" s="5"/>
    </row>
    <row r="3" spans="2:12" ht="16.5" customHeight="1" x14ac:dyDescent="0.25">
      <c r="B3" s="20" t="s">
        <v>20</v>
      </c>
      <c r="C3" s="21"/>
      <c r="D3" s="5"/>
      <c r="E3" s="5"/>
      <c r="F3" s="5"/>
      <c r="G3" s="5"/>
      <c r="H3" s="5"/>
      <c r="I3" s="5"/>
      <c r="J3" s="5"/>
      <c r="K3" s="5"/>
      <c r="L3" s="5"/>
    </row>
    <row r="4" spans="2:12" ht="45" x14ac:dyDescent="0.25">
      <c r="B4" s="3" t="s">
        <v>0</v>
      </c>
      <c r="C4" s="4" t="s">
        <v>1</v>
      </c>
      <c r="D4" s="4" t="s">
        <v>2</v>
      </c>
      <c r="E4" s="4" t="s">
        <v>7</v>
      </c>
      <c r="F4" s="6" t="s">
        <v>4</v>
      </c>
      <c r="G4" s="6" t="s">
        <v>25</v>
      </c>
      <c r="H4" s="4" t="s">
        <v>3</v>
      </c>
      <c r="I4" s="4" t="s">
        <v>8</v>
      </c>
      <c r="J4" s="3" t="s">
        <v>5</v>
      </c>
      <c r="K4" s="3"/>
      <c r="L4" s="4" t="s">
        <v>6</v>
      </c>
    </row>
    <row r="5" spans="2:12" ht="18" customHeight="1" x14ac:dyDescent="0.25">
      <c r="B5" s="23"/>
      <c r="C5" s="97" t="s">
        <v>22</v>
      </c>
      <c r="D5" s="98"/>
      <c r="E5" s="98"/>
      <c r="F5" s="98"/>
      <c r="G5" s="98"/>
      <c r="H5" s="98"/>
      <c r="I5" s="98"/>
      <c r="J5" s="98"/>
      <c r="K5" s="98"/>
      <c r="L5" s="99"/>
    </row>
    <row r="6" spans="2:12" x14ac:dyDescent="0.25">
      <c r="B6" s="11">
        <v>1</v>
      </c>
      <c r="C6" s="31"/>
      <c r="D6" s="59"/>
      <c r="E6" s="27"/>
      <c r="F6" s="28"/>
      <c r="G6" s="26"/>
      <c r="H6" s="15"/>
      <c r="I6" s="60"/>
      <c r="J6" s="54"/>
      <c r="K6" s="54"/>
      <c r="L6" s="1"/>
    </row>
    <row r="7" spans="2:12" ht="15.75" x14ac:dyDescent="0.25">
      <c r="B7" s="23"/>
      <c r="C7" s="97" t="s">
        <v>23</v>
      </c>
      <c r="D7" s="98"/>
      <c r="E7" s="98"/>
      <c r="F7" s="98"/>
      <c r="G7" s="98"/>
      <c r="H7" s="98"/>
      <c r="I7" s="98"/>
      <c r="J7" s="98"/>
      <c r="K7" s="98"/>
      <c r="L7" s="99"/>
    </row>
    <row r="8" spans="2:12" x14ac:dyDescent="0.25">
      <c r="B8" s="46">
        <v>1</v>
      </c>
      <c r="C8" s="88" t="s">
        <v>55</v>
      </c>
      <c r="D8" s="89" t="s">
        <v>56</v>
      </c>
      <c r="E8" s="90"/>
      <c r="F8" s="78"/>
      <c r="G8" s="89"/>
      <c r="H8" s="89" t="s">
        <v>13</v>
      </c>
      <c r="I8" s="91"/>
      <c r="J8" s="89"/>
      <c r="K8" s="92" t="s">
        <v>51</v>
      </c>
      <c r="L8" s="15"/>
    </row>
    <row r="9" spans="2:12" x14ac:dyDescent="0.25">
      <c r="B9" s="46">
        <v>2</v>
      </c>
      <c r="C9" s="50" t="s">
        <v>59</v>
      </c>
      <c r="D9" s="18" t="s">
        <v>60</v>
      </c>
      <c r="E9" s="27"/>
      <c r="F9" s="28"/>
      <c r="G9" s="18"/>
      <c r="H9" s="18" t="s">
        <v>14</v>
      </c>
      <c r="I9" s="51"/>
      <c r="J9" s="18"/>
      <c r="K9" s="62" t="s">
        <v>51</v>
      </c>
      <c r="L9" s="15"/>
    </row>
    <row r="10" spans="2:12" x14ac:dyDescent="0.25">
      <c r="B10" s="46">
        <v>3</v>
      </c>
      <c r="C10" s="50" t="s">
        <v>61</v>
      </c>
      <c r="D10" s="18"/>
      <c r="E10" s="27"/>
      <c r="F10" s="28"/>
      <c r="G10" s="18"/>
      <c r="H10" s="18"/>
      <c r="I10" s="51"/>
      <c r="J10" s="18"/>
      <c r="K10" s="75" t="s">
        <v>58</v>
      </c>
      <c r="L10" s="15"/>
    </row>
    <row r="11" spans="2:12" x14ac:dyDescent="0.25">
      <c r="B11" s="46">
        <v>4</v>
      </c>
      <c r="C11" s="88" t="s">
        <v>66</v>
      </c>
      <c r="D11" s="89" t="s">
        <v>97</v>
      </c>
      <c r="E11" s="90"/>
      <c r="F11" s="78"/>
      <c r="G11" s="89"/>
      <c r="H11" s="89"/>
      <c r="I11" s="91"/>
      <c r="J11" s="89"/>
      <c r="K11" s="92" t="s">
        <v>51</v>
      </c>
      <c r="L11" s="15"/>
    </row>
    <row r="12" spans="2:12" ht="30" x14ac:dyDescent="0.25">
      <c r="B12" s="46">
        <v>5</v>
      </c>
      <c r="C12" s="50" t="s">
        <v>95</v>
      </c>
      <c r="D12" s="18"/>
      <c r="E12" s="27"/>
      <c r="F12" s="28"/>
      <c r="G12" s="18"/>
      <c r="H12" s="18" t="s">
        <v>12</v>
      </c>
      <c r="I12" s="51"/>
      <c r="J12" s="18"/>
      <c r="K12" s="69" t="s">
        <v>57</v>
      </c>
      <c r="L12" s="15"/>
    </row>
    <row r="13" spans="2:12" ht="30" x14ac:dyDescent="0.25">
      <c r="B13" s="46">
        <v>6</v>
      </c>
      <c r="C13" s="50" t="s">
        <v>96</v>
      </c>
      <c r="D13" s="18"/>
      <c r="E13" s="27"/>
      <c r="F13" s="28"/>
      <c r="G13" s="27"/>
      <c r="H13" s="18" t="s">
        <v>12</v>
      </c>
      <c r="I13" s="51"/>
      <c r="J13" s="18"/>
      <c r="K13" s="75" t="s">
        <v>58</v>
      </c>
      <c r="L13" s="15"/>
    </row>
    <row r="14" spans="2:12" ht="30" x14ac:dyDescent="0.25">
      <c r="B14" s="46">
        <v>7</v>
      </c>
      <c r="C14" s="15" t="s">
        <v>28</v>
      </c>
      <c r="D14" s="18" t="s">
        <v>26</v>
      </c>
      <c r="E14" s="27"/>
      <c r="F14" s="28"/>
      <c r="G14" s="26"/>
      <c r="H14" s="15"/>
      <c r="I14" s="18"/>
      <c r="J14" s="30"/>
      <c r="K14" s="62" t="s">
        <v>51</v>
      </c>
      <c r="L14" s="18"/>
    </row>
    <row r="15" spans="2:12" x14ac:dyDescent="0.25">
      <c r="B15" s="46">
        <v>8</v>
      </c>
      <c r="C15" s="15" t="s">
        <v>100</v>
      </c>
      <c r="D15" s="18" t="s">
        <v>101</v>
      </c>
      <c r="E15" s="18"/>
      <c r="F15" s="29"/>
      <c r="G15" s="25"/>
      <c r="H15" s="15" t="s">
        <v>12</v>
      </c>
      <c r="I15" s="18"/>
      <c r="J15" s="25"/>
      <c r="K15" s="25"/>
      <c r="L15" s="18"/>
    </row>
    <row r="16" spans="2:12" x14ac:dyDescent="0.25">
      <c r="B16" s="46"/>
      <c r="C16" s="47"/>
      <c r="D16" s="18"/>
      <c r="E16" s="18"/>
      <c r="F16" s="28"/>
      <c r="G16" s="25"/>
      <c r="H16" s="15"/>
      <c r="I16" s="18"/>
      <c r="J16" s="25"/>
      <c r="K16" s="68"/>
      <c r="L16" s="48"/>
    </row>
    <row r="17" spans="2:12" x14ac:dyDescent="0.25">
      <c r="B17" s="46"/>
      <c r="C17" s="15"/>
      <c r="D17" s="18"/>
      <c r="E17" s="27"/>
      <c r="F17" s="28"/>
      <c r="G17" s="25"/>
      <c r="H17" s="15"/>
      <c r="I17" s="18"/>
      <c r="J17" s="25"/>
      <c r="K17" s="68"/>
      <c r="L17" s="48"/>
    </row>
    <row r="18" spans="2:12" ht="24.75" customHeight="1" x14ac:dyDescent="0.25">
      <c r="I18" s="52">
        <f>SUM(I6:I6,I8:I17)</f>
        <v>0</v>
      </c>
    </row>
    <row r="20" spans="2:12" x14ac:dyDescent="0.25">
      <c r="K20" s="76"/>
    </row>
  </sheetData>
  <mergeCells count="4">
    <mergeCell ref="B1:L1"/>
    <mergeCell ref="B2:C2"/>
    <mergeCell ref="C5:L5"/>
    <mergeCell ref="C7:L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F25" sqref="F25"/>
    </sheetView>
  </sheetViews>
  <sheetFormatPr defaultRowHeight="15" x14ac:dyDescent="0.25"/>
  <cols>
    <col min="1" max="1" width="12.5703125" customWidth="1"/>
  </cols>
  <sheetData>
    <row r="1" spans="1:3" ht="21" x14ac:dyDescent="0.25">
      <c r="B1" s="44" t="s">
        <v>29</v>
      </c>
    </row>
    <row r="2" spans="1:3" x14ac:dyDescent="0.25">
      <c r="A2" t="s">
        <v>33</v>
      </c>
      <c r="B2" t="s">
        <v>35</v>
      </c>
    </row>
    <row r="3" spans="1:3" x14ac:dyDescent="0.25">
      <c r="B3" t="s">
        <v>30</v>
      </c>
    </row>
    <row r="4" spans="1:3" x14ac:dyDescent="0.25">
      <c r="A4" t="s">
        <v>38</v>
      </c>
      <c r="B4" t="s">
        <v>37</v>
      </c>
    </row>
    <row r="5" spans="1:3" x14ac:dyDescent="0.25">
      <c r="A5" t="s">
        <v>34</v>
      </c>
      <c r="B5" t="s">
        <v>36</v>
      </c>
    </row>
    <row r="6" spans="1:3" x14ac:dyDescent="0.25">
      <c r="A6" s="42" t="s">
        <v>31</v>
      </c>
      <c r="B6" t="s">
        <v>32</v>
      </c>
      <c r="C6" s="43"/>
    </row>
    <row r="7" spans="1:3" x14ac:dyDescent="0.25">
      <c r="A7" t="s">
        <v>40</v>
      </c>
      <c r="B7" t="s">
        <v>41</v>
      </c>
    </row>
    <row r="8" spans="1:3" x14ac:dyDescent="0.25">
      <c r="A8" t="s">
        <v>42</v>
      </c>
      <c r="B8" s="45" t="s">
        <v>43</v>
      </c>
    </row>
    <row r="9" spans="1:3" x14ac:dyDescent="0.25">
      <c r="A9" t="s">
        <v>44</v>
      </c>
    </row>
    <row r="10" spans="1:3" x14ac:dyDescent="0.25">
      <c r="A10" t="s">
        <v>45</v>
      </c>
    </row>
    <row r="11" spans="1:3" x14ac:dyDescent="0.25">
      <c r="A11" t="s">
        <v>46</v>
      </c>
    </row>
    <row r="12" spans="1:3" x14ac:dyDescent="0.25">
      <c r="A12" t="s">
        <v>47</v>
      </c>
    </row>
    <row r="13" spans="1:3" x14ac:dyDescent="0.25">
      <c r="A13" t="s">
        <v>39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DELIVERABLES</vt:lpstr>
      <vt:lpstr>RESOURCE USAGE</vt:lpstr>
      <vt:lpstr>ISSUES</vt:lpstr>
      <vt:lpstr>PLANNING</vt:lpstr>
      <vt:lpstr>Contact point</vt:lpstr>
    </vt:vector>
  </TitlesOfParts>
  <Company>VNG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KhoaNT</dc:creator>
  <cp:lastModifiedBy>Vinh. Vu Thi</cp:lastModifiedBy>
  <dcterms:created xsi:type="dcterms:W3CDTF">2013-05-10T02:04:26Z</dcterms:created>
  <dcterms:modified xsi:type="dcterms:W3CDTF">2014-03-04T08:51:05Z</dcterms:modified>
</cp:coreProperties>
</file>