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6f13fb4ff788bc/Documents/"/>
    </mc:Choice>
  </mc:AlternateContent>
  <xr:revisionPtr revIDLastSave="0" documentId="13_ncr:40009_{CD2C944B-683E-4C4E-BA47-4EA208311E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35" i="1"/>
  <c r="G24" i="1"/>
  <c r="I24" i="1" s="1"/>
  <c r="G38" i="1"/>
  <c r="I38" i="1" s="1"/>
  <c r="G33" i="1"/>
  <c r="I33" i="1" s="1"/>
  <c r="G20" i="1"/>
  <c r="I20" i="1" s="1"/>
  <c r="G6" i="1"/>
  <c r="I6" i="1" s="1"/>
  <c r="G39" i="1"/>
  <c r="I39" i="1" s="1"/>
  <c r="G31" i="1"/>
  <c r="I31" i="1" s="1"/>
  <c r="G36" i="1"/>
  <c r="I36" i="1" s="1"/>
  <c r="G34" i="1"/>
  <c r="I34" i="1" s="1"/>
  <c r="G10" i="1"/>
  <c r="I10" i="1" s="1"/>
  <c r="G11" i="1"/>
  <c r="I11" i="1" s="1"/>
  <c r="G30" i="1"/>
  <c r="I30" i="1" s="1"/>
  <c r="G8" i="1"/>
  <c r="I8" i="1" s="1"/>
  <c r="G7" i="1"/>
  <c r="I7" i="1" s="1"/>
  <c r="F44" i="1"/>
  <c r="F24" i="1"/>
  <c r="F35" i="1"/>
  <c r="G35" i="1" s="1"/>
  <c r="F38" i="1"/>
  <c r="F40" i="1"/>
  <c r="G40" i="1" s="1"/>
  <c r="I40" i="1" s="1"/>
  <c r="F33" i="1"/>
  <c r="F28" i="1"/>
  <c r="G28" i="1" s="1"/>
  <c r="I28" i="1" s="1"/>
  <c r="F4" i="1"/>
  <c r="G4" i="1" s="1"/>
  <c r="I4" i="1" s="1"/>
  <c r="F5" i="1"/>
  <c r="F20" i="1"/>
  <c r="F6" i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F39" i="1"/>
  <c r="F31" i="1"/>
  <c r="F36" i="1"/>
  <c r="F34" i="1"/>
  <c r="F41" i="1"/>
  <c r="G41" i="1" s="1"/>
  <c r="I41" i="1" s="1"/>
  <c r="F15" i="1"/>
  <c r="G15" i="1" s="1"/>
  <c r="I15" i="1" s="1"/>
  <c r="F47" i="1"/>
  <c r="F29" i="1"/>
  <c r="G29" i="1" s="1"/>
  <c r="I29" i="1" s="1"/>
  <c r="F2" i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F10" i="1"/>
  <c r="F11" i="1"/>
  <c r="F30" i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F8" i="1"/>
  <c r="F7" i="1"/>
  <c r="F53" i="1"/>
  <c r="G53" i="1" s="1"/>
  <c r="I53" i="1" s="1"/>
  <c r="E4" i="1"/>
  <c r="E3" i="1"/>
  <c r="E23" i="1"/>
  <c r="E47" i="1"/>
  <c r="E52" i="1"/>
  <c r="E21" i="1"/>
  <c r="E49" i="1"/>
  <c r="E32" i="1"/>
  <c r="E37" i="1"/>
  <c r="E42" i="1"/>
  <c r="E25" i="1"/>
  <c r="D44" i="1"/>
  <c r="E44" i="1" s="1"/>
  <c r="D24" i="1"/>
  <c r="E24" i="1" s="1"/>
  <c r="D35" i="1"/>
  <c r="D38" i="1"/>
  <c r="E38" i="1" s="1"/>
  <c r="D40" i="1"/>
  <c r="E40" i="1" s="1"/>
  <c r="D33" i="1"/>
  <c r="E33" i="1" s="1"/>
  <c r="D28" i="1"/>
  <c r="E28" i="1" s="1"/>
  <c r="D4" i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D23" i="1"/>
  <c r="D50" i="1"/>
  <c r="E50" i="1" s="1"/>
  <c r="D39" i="1"/>
  <c r="E39" i="1" s="1"/>
  <c r="D31" i="1"/>
  <c r="D36" i="1"/>
  <c r="E36" i="1" s="1"/>
  <c r="D34" i="1"/>
  <c r="E34" i="1" s="1"/>
  <c r="D41" i="1"/>
  <c r="E41" i="1" s="1"/>
  <c r="D15" i="1"/>
  <c r="E15" i="1" s="1"/>
  <c r="D47" i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D21" i="1"/>
  <c r="D16" i="1"/>
  <c r="E16" i="1" s="1"/>
  <c r="D10" i="1"/>
  <c r="E10" i="1" s="1"/>
  <c r="D11" i="1"/>
  <c r="D30" i="1"/>
  <c r="E30" i="1" s="1"/>
  <c r="D26" i="1"/>
  <c r="E26" i="1" s="1"/>
  <c r="D27" i="1"/>
  <c r="E27" i="1" s="1"/>
  <c r="D22" i="1"/>
  <c r="E22" i="1" s="1"/>
  <c r="D32" i="1"/>
  <c r="D37" i="1"/>
  <c r="D18" i="1"/>
  <c r="E18" i="1" s="1"/>
  <c r="D48" i="1"/>
  <c r="E48" i="1" s="1"/>
  <c r="D42" i="1"/>
  <c r="D25" i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44" i="1"/>
  <c r="C24" i="1"/>
  <c r="C35" i="1"/>
  <c r="C5" i="1"/>
  <c r="C50" i="1"/>
  <c r="C39" i="1"/>
  <c r="C31" i="1"/>
  <c r="C29" i="1"/>
  <c r="C16" i="1"/>
  <c r="C10" i="1"/>
  <c r="C11" i="1"/>
  <c r="C13" i="1"/>
  <c r="C8" i="1"/>
  <c r="C7" i="1"/>
  <c r="C53" i="1"/>
  <c r="B44" i="1"/>
  <c r="B24" i="1"/>
  <c r="B35" i="1"/>
  <c r="B38" i="1"/>
  <c r="B40" i="1"/>
  <c r="B33" i="1"/>
  <c r="B28" i="1"/>
  <c r="N28" i="1" s="1"/>
  <c r="B4" i="1"/>
  <c r="N4" i="1" s="1"/>
  <c r="B5" i="1"/>
  <c r="B20" i="1"/>
  <c r="C20" i="1" s="1"/>
  <c r="B6" i="1"/>
  <c r="C6" i="1" s="1"/>
  <c r="B12" i="1"/>
  <c r="B46" i="1"/>
  <c r="B19" i="1"/>
  <c r="B3" i="1"/>
  <c r="N3" i="1" s="1"/>
  <c r="B23" i="1"/>
  <c r="N23" i="1" s="1"/>
  <c r="B50" i="1"/>
  <c r="B39" i="1"/>
  <c r="B31" i="1"/>
  <c r="B36" i="1"/>
  <c r="B34" i="1"/>
  <c r="B41" i="1"/>
  <c r="B15" i="1"/>
  <c r="C15" i="1" s="1"/>
  <c r="B47" i="1"/>
  <c r="C47" i="1" s="1"/>
  <c r="B29" i="1"/>
  <c r="B2" i="1"/>
  <c r="C2" i="1" s="1"/>
  <c r="B9" i="1"/>
  <c r="C9" i="1" s="1"/>
  <c r="B14" i="1"/>
  <c r="B43" i="1"/>
  <c r="B45" i="1"/>
  <c r="B52" i="1"/>
  <c r="N52" i="1" s="1"/>
  <c r="B21" i="1"/>
  <c r="N21" i="1" s="1"/>
  <c r="B16" i="1"/>
  <c r="B10" i="1"/>
  <c r="B11" i="1"/>
  <c r="B30" i="1"/>
  <c r="B26" i="1"/>
  <c r="B27" i="1"/>
  <c r="B49" i="1"/>
  <c r="C49" i="1" s="1"/>
  <c r="B22" i="1"/>
  <c r="N22" i="1" s="1"/>
  <c r="B32" i="1"/>
  <c r="C32" i="1" s="1"/>
  <c r="B37" i="1"/>
  <c r="C37" i="1" s="1"/>
  <c r="B18" i="1"/>
  <c r="C18" i="1" s="1"/>
  <c r="B48" i="1"/>
  <c r="C48" i="1" s="1"/>
  <c r="B42" i="1"/>
  <c r="B25" i="1"/>
  <c r="B51" i="1"/>
  <c r="C51" i="1" s="1"/>
  <c r="B17" i="1"/>
  <c r="C17" i="1" s="1"/>
  <c r="B13" i="1"/>
  <c r="B8" i="1"/>
  <c r="N8" i="1" s="1"/>
  <c r="B7" i="1"/>
  <c r="N7" i="1" s="1"/>
  <c r="B53" i="1"/>
  <c r="N19" i="1" l="1"/>
  <c r="N45" i="1"/>
  <c r="N41" i="1"/>
  <c r="C41" i="1"/>
  <c r="C52" i="1"/>
  <c r="N37" i="1"/>
  <c r="N27" i="1"/>
  <c r="N33" i="1"/>
  <c r="C21" i="1"/>
  <c r="C45" i="1"/>
  <c r="N2" i="1"/>
  <c r="G2" i="1"/>
  <c r="I2" i="1" s="1"/>
  <c r="N49" i="1"/>
  <c r="N20" i="1"/>
  <c r="G16" i="1"/>
  <c r="I16" i="1" s="1"/>
  <c r="N16" i="1"/>
  <c r="G13" i="1"/>
  <c r="I13" i="1" s="1"/>
  <c r="N13" i="1"/>
  <c r="G32" i="1"/>
  <c r="I32" i="1" s="1"/>
  <c r="N32" i="1"/>
  <c r="G50" i="1"/>
  <c r="I50" i="1" s="1"/>
  <c r="N50" i="1"/>
  <c r="G5" i="1"/>
  <c r="I5" i="1" s="1"/>
  <c r="N5" i="1"/>
  <c r="G44" i="1"/>
  <c r="I44" i="1" s="1"/>
  <c r="N44" i="1"/>
  <c r="G47" i="1"/>
  <c r="I47" i="1" s="1"/>
  <c r="N47" i="1"/>
  <c r="E11" i="1"/>
  <c r="N11" i="1"/>
  <c r="E31" i="1"/>
  <c r="N31" i="1"/>
  <c r="N35" i="1"/>
  <c r="E35" i="1"/>
  <c r="N29" i="1"/>
  <c r="N6" i="1"/>
  <c r="N9" i="1"/>
  <c r="N17" i="1"/>
  <c r="N10" i="1"/>
  <c r="N15" i="1"/>
  <c r="C4" i="1"/>
  <c r="N51" i="1"/>
  <c r="C25" i="1"/>
  <c r="N25" i="1"/>
  <c r="C22" i="1"/>
  <c r="C28" i="1"/>
  <c r="N18" i="1"/>
  <c r="N39" i="1"/>
  <c r="C42" i="1"/>
  <c r="N42" i="1"/>
  <c r="N26" i="1"/>
  <c r="C26" i="1"/>
  <c r="N43" i="1"/>
  <c r="C43" i="1"/>
  <c r="N34" i="1"/>
  <c r="C34" i="1"/>
  <c r="N46" i="1"/>
  <c r="C46" i="1"/>
  <c r="N40" i="1"/>
  <c r="C40" i="1"/>
  <c r="C27" i="1"/>
  <c r="C23" i="1"/>
  <c r="C33" i="1"/>
  <c r="N53" i="1"/>
  <c r="N48" i="1"/>
  <c r="N30" i="1"/>
  <c r="C30" i="1"/>
  <c r="N14" i="1"/>
  <c r="C14" i="1"/>
  <c r="N36" i="1"/>
  <c r="C36" i="1"/>
  <c r="N12" i="1"/>
  <c r="C12" i="1"/>
  <c r="N38" i="1"/>
  <c r="C38" i="1"/>
  <c r="C3" i="1"/>
  <c r="N24" i="1"/>
  <c r="C19" i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<sst xmlns="http://schemas.openxmlformats.org/spreadsheetml/2006/main" count="226" uniqueCount="126">
  <si>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</si>
  <si>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</si>
  <si>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</si>
  <si>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</si>
  <si>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</si>
  <si>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</si>
  <si>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</si>
  <si>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</si>
  <si>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</si>
  <si>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</si>
  <si>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</si>
  <si>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</si>
  <si>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</si>
  <si>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</si>
  <si>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</si>
  <si>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</si>
  <si>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</si>
  <si>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</si>
  <si>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</si>
  <si>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</si>
  <si>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</si>
  <si>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</si>
  <si>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</si>
  <si>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</si>
  <si>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</si>
  <si>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</si>
  <si>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</si>
  <si>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</si>
  <si>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</si>
  <si>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</si>
  <si>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</si>
  <si>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</si>
  <si>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</si>
  <si>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</si>
  <si>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</si>
  <si>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</si>
  <si>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</si>
  <si>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</si>
  <si>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</si>
  <si>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</si>
  <si>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</si>
  <si>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</si>
  <si>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</si>
  <si>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</si>
  <si>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</si>
  <si>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</si>
  <si>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</si>
  <si>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</si>
  <si>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</si>
  <si>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</si>
  <si>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</si>
  <si>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</si>
  <si>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</si>
  <si>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</si>
  <si>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</si>
  <si>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</si>
  <si>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</si>
  <si>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</si>
  <si>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</si>
  <si>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</si>
  <si>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</si>
  <si>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</si>
  <si>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</si>
  <si>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</si>
  <si>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</si>
  <si>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</si>
  <si>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</si>
  <si>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</si>
  <si>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</si>
  <si>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</si>
  <si>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</si>
  <si>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</si>
  <si>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</si>
  <si>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</si>
  <si>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</si>
  <si>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</si>
  <si>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</si>
  <si>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</si>
  <si>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</si>
  <si>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</si>
  <si>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</si>
  <si>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</si>
  <si>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</si>
  <si>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</si>
  <si>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</si>
  <si>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</si>
  <si>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</si>
  <si>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</si>
  <si>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</si>
  <si>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</si>
  <si>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</si>
  <si>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</si>
  <si>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</si>
  <si>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</si>
  <si>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</si>
  <si>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</si>
  <si>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</si>
  <si>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</si>
  <si>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</si>
  <si>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</si>
  <si>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</si>
  <si>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</si>
  <si>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</si>
  <si>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</si>
  <si>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</si>
  <si>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</si>
  <si>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</si>
  <si>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</si>
  <si>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</si>
  <si>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Odyssey</t>
  </si>
  <si>
    <t>Mustang</t>
  </si>
  <si>
    <t>Civic</t>
  </si>
  <si>
    <t>Caravan</t>
  </si>
  <si>
    <t>Corolla</t>
  </si>
  <si>
    <t>Camero</t>
  </si>
  <si>
    <t>Focus</t>
  </si>
  <si>
    <t>Elantra</t>
  </si>
  <si>
    <t>Camrey</t>
  </si>
  <si>
    <t>HO01ODY040</t>
  </si>
  <si>
    <t>HO05ODY037</t>
  </si>
  <si>
    <t>GM09CMR014</t>
  </si>
  <si>
    <t>FD06FCS006</t>
  </si>
  <si>
    <t xml:space="preserve"> 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</si>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</sst>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 4.xlsx]Sheet1!PivotTable2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D-402F-8C55-E11E1CCB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728559"/>
        <c:axId val="852014239"/>
      </c:barChart>
      <c:catAx>
        <c:axId val="9317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4239"/>
        <c:crosses val="autoZero"/>
        <c:auto val="1"/>
        <c:lblAlgn val="ctr"/>
        <c:lblOffset val="100"/>
        <c:noMultiLvlLbl val="0"/>
      </c:catAx>
      <c:valAx>
        <c:axId val="8520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0.00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F-4F1F-B9B6-EF52AE03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25183"/>
        <c:axId val="851976159"/>
      </c:scatterChart>
      <c:valAx>
        <c:axId val="7891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6159"/>
        <c:crosses val="autoZero"/>
        <c:crossBetween val="midCat"/>
      </c:valAx>
      <c:valAx>
        <c:axId val="851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2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127000</xdr:rowOff>
    </xdr:from>
    <xdr:to>
      <xdr:col>10</xdr:col>
      <xdr:colOff>139700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4B4A-71E8-7D02-C147-A58E19FF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174625</xdr:colOff>
      <xdr:row>0</xdr:row>
      <xdr:rowOff>158750</xdr:rowOff>
    </xdr:from>
    <xdr:to>
      <xdr:col>21</xdr:col>
      <xdr:colOff>479425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67F5E-E083-1865-C605-F274A44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Peswani" refreshedDate="45217.667410069444" createdVersion="8" refreshedVersion="8" minRefreshableVersion="3" recordCount="52" xr:uid="{00000000-000A-0000-FFFF-FFFF06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2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la"/>
    <s v="14"/>
    <n v="0"/>
    <n v="17556.3"/>
    <n v="35112.6"/>
    <s v="Blue"/>
    <x v="6"/>
    <n v="100000"/>
    <s v="Y"/>
    <s v="TY14CORBLU027"/>
  </r>
  <r>
    <s v="TY12COR028"/>
    <s v="TY"/>
    <s v="Toyota"/>
    <s v="COR"/>
    <s v="Corol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K12" sqref="K12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" t="s">
        <v>123</v>
      </c>
      <c r="B3" t="s">
        <v>125</v>
      </c>
    </row>
    <row r="4" spans="1:2" x14ac:dyDescent="0.35">
      <c r="A4" s="4" t="s">
        <v>41</v>
      </c>
      <c r="B4">
        <v>144647.69999999998</v>
      </c>
    </row>
    <row r="5" spans="1:2" x14ac:dyDescent="0.35">
      <c r="A5" s="4" t="s">
        <v>50</v>
      </c>
      <c r="B5">
        <v>150656.40000000002</v>
      </c>
    </row>
    <row r="6" spans="1:2" x14ac:dyDescent="0.35">
      <c r="A6" s="4" t="s">
        <v>26</v>
      </c>
      <c r="B6">
        <v>154427.9</v>
      </c>
    </row>
    <row r="7" spans="1:2" x14ac:dyDescent="0.35">
      <c r="A7" s="4" t="s">
        <v>58</v>
      </c>
      <c r="B7">
        <v>179986</v>
      </c>
    </row>
    <row r="8" spans="1:2" x14ac:dyDescent="0.35">
      <c r="A8" s="4" t="s">
        <v>29</v>
      </c>
      <c r="B8">
        <v>143640.70000000001</v>
      </c>
    </row>
    <row r="9" spans="1:2" x14ac:dyDescent="0.35">
      <c r="A9" s="4" t="s">
        <v>45</v>
      </c>
      <c r="B9">
        <v>135078.20000000001</v>
      </c>
    </row>
    <row r="10" spans="1:2" x14ac:dyDescent="0.35">
      <c r="A10" s="4" t="s">
        <v>24</v>
      </c>
      <c r="B10">
        <v>184693.8</v>
      </c>
    </row>
    <row r="11" spans="1:2" x14ac:dyDescent="0.35">
      <c r="A11" s="4" t="s">
        <v>22</v>
      </c>
      <c r="B11">
        <v>127731.3</v>
      </c>
    </row>
    <row r="12" spans="1:2" x14ac:dyDescent="0.35">
      <c r="A12" s="4" t="s">
        <v>19</v>
      </c>
      <c r="B12">
        <v>70964.899999999994</v>
      </c>
    </row>
    <row r="13" spans="1:2" x14ac:dyDescent="0.35">
      <c r="A13" s="4" t="s">
        <v>32</v>
      </c>
      <c r="B13">
        <v>65315</v>
      </c>
    </row>
    <row r="14" spans="1:2" x14ac:dyDescent="0.35">
      <c r="A14" s="4" t="s">
        <v>38</v>
      </c>
      <c r="B14">
        <v>138561.5</v>
      </c>
    </row>
    <row r="15" spans="1:2" x14ac:dyDescent="0.35">
      <c r="A15" s="4" t="s">
        <v>39</v>
      </c>
      <c r="B15">
        <v>141229.4</v>
      </c>
    </row>
    <row r="16" spans="1:2" x14ac:dyDescent="0.35">
      <c r="A16" s="4" t="s">
        <v>16</v>
      </c>
      <c r="B16">
        <v>305432.40000000002</v>
      </c>
    </row>
    <row r="17" spans="1:2" x14ac:dyDescent="0.35">
      <c r="A17" s="4" t="s">
        <v>52</v>
      </c>
      <c r="B17">
        <v>177713.9</v>
      </c>
    </row>
    <row r="18" spans="1:2" x14ac:dyDescent="0.35">
      <c r="A18" s="4" t="s">
        <v>43</v>
      </c>
      <c r="B18">
        <v>65964.899999999994</v>
      </c>
    </row>
    <row r="19" spans="1:2" x14ac:dyDescent="0.35">
      <c r="A19" s="4" t="s">
        <v>36</v>
      </c>
      <c r="B19">
        <v>130601.59999999999</v>
      </c>
    </row>
    <row r="20" spans="1:2" x14ac:dyDescent="0.35">
      <c r="A20" s="4" t="s">
        <v>34</v>
      </c>
      <c r="B20">
        <v>19341.7</v>
      </c>
    </row>
    <row r="21" spans="1:2" x14ac:dyDescent="0.35">
      <c r="A21" s="4" t="s">
        <v>124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tabSelected="1" topLeftCell="A38" workbookViewId="0">
      <selection activeCell="A2" sqref="A2:N53"/>
    </sheetView>
  </sheetViews>
  <sheetFormatPr defaultRowHeight="14.5" x14ac:dyDescent="0.35"/>
  <cols>
    <col min="1" max="1" width="13.1796875" bestFit="1" customWidth="1"/>
    <col min="3" max="3" width="15.54296875" bestFit="1" customWidth="1"/>
    <col min="5" max="5" width="16.26953125" bestFit="1" customWidth="1"/>
    <col min="6" max="6" width="15.90625" bestFit="1" customWidth="1"/>
    <col min="8" max="8" width="9.36328125" bestFit="1" customWidth="1"/>
    <col min="9" max="9" width="11.81640625" bestFit="1" customWidth="1"/>
    <col min="14" max="14" width="16.453125" bestFit="1" customWidth="1"/>
  </cols>
  <sheetData>
    <row r="1" spans="1:15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5">
      <c r="A2" t="s">
        <v>60</v>
      </c>
      <c r="B2" t="str">
        <f t="shared" ref="B2:B33" si="0">LEFT(A2,2)</f>
        <v>TY</v>
      </c>
      <c r="C2" t="str">
        <f t="shared" ref="C2:C33" si="1">VLOOKUP(B2,B$57:C$62,2)</f>
        <v>Toyota</v>
      </c>
      <c r="D2" t="str">
        <f t="shared" ref="D2:D48" si="2">MID(A2,5,3)</f>
        <v>COR</v>
      </c>
      <c r="E2" t="str">
        <f t="shared" ref="E2:E33" si="3">VLOOKUP(D2,D$57:E$67,2)</f>
        <v>Corolla</v>
      </c>
      <c r="F2" t="str">
        <f t="shared" ref="F2:F33" si="4">MID(A2,3,2)</f>
        <v>14</v>
      </c>
      <c r="G2">
        <f t="shared" ref="G2:G33" si="5">IF(F2&gt;"14",100-F2+14,14-F2)</f>
        <v>0</v>
      </c>
      <c r="H2" s="2">
        <v>17556.3</v>
      </c>
      <c r="I2" s="2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IF(H2&lt;=L2,"Y","N")</f>
        <v>Y</v>
      </c>
      <c r="N2" t="str">
        <f t="shared" ref="N2:N33" si="8">CONCATENATE(B2,F2,D2,UPPER(LEFT(J2,3)),RIGHT(A2,3))</f>
        <v>TY14CORBLU027</v>
      </c>
    </row>
    <row r="3" spans="1:15" x14ac:dyDescent="0.35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2">
        <v>14289.6</v>
      </c>
      <c r="I3" s="2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5" x14ac:dyDescent="0.35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2">
        <v>27637.1</v>
      </c>
      <c r="I4" s="2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5" x14ac:dyDescent="0.35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2">
        <v>27534.799999999999</v>
      </c>
      <c r="I5" s="2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5" x14ac:dyDescent="0.35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2">
        <v>22521.599999999999</v>
      </c>
      <c r="I6" s="2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5" x14ac:dyDescent="0.35">
      <c r="A7" t="s">
        <v>83</v>
      </c>
      <c r="B7" t="str">
        <f t="shared" si="0"/>
        <v>HY</v>
      </c>
      <c r="C7" t="str">
        <f t="shared" si="1"/>
        <v>Hyundai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2">
        <v>22188.5</v>
      </c>
      <c r="I7" s="2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5" x14ac:dyDescent="0.35">
      <c r="A8" t="s">
        <v>82</v>
      </c>
      <c r="B8" t="str">
        <f t="shared" si="0"/>
        <v>HY</v>
      </c>
      <c r="C8" t="str">
        <f t="shared" si="1"/>
        <v>Hyundai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2">
        <v>20223.900000000001</v>
      </c>
      <c r="I8" s="2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  <c r="O8" t="s">
        <v>122</v>
      </c>
    </row>
    <row r="9" spans="1:15" x14ac:dyDescent="0.35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Corolla</v>
      </c>
      <c r="F9" t="str">
        <f t="shared" si="4"/>
        <v>12</v>
      </c>
      <c r="G9">
        <f t="shared" si="5"/>
        <v>2</v>
      </c>
      <c r="H9" s="2">
        <v>29601.9</v>
      </c>
      <c r="I9" s="2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5" x14ac:dyDescent="0.35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2">
        <v>24513.200000000001</v>
      </c>
      <c r="I10" s="2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5" x14ac:dyDescent="0.35">
      <c r="A1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2">
        <v>13867.6</v>
      </c>
      <c r="I11" s="2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5" x14ac:dyDescent="0.35">
      <c r="A12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2">
        <v>13682.9</v>
      </c>
      <c r="I12" s="2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5" x14ac:dyDescent="0.35">
      <c r="A13" t="s">
        <v>81</v>
      </c>
      <c r="B13" t="str">
        <f t="shared" si="0"/>
        <v>HY</v>
      </c>
      <c r="C13" t="str">
        <f t="shared" si="1"/>
        <v>Hyundai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2">
        <v>22282</v>
      </c>
      <c r="I13" s="2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5" x14ac:dyDescent="0.35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2">
        <v>22128.2</v>
      </c>
      <c r="I14" s="2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5" x14ac:dyDescent="0.35">
      <c r="A15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2">
        <v>48114.2</v>
      </c>
      <c r="I15" s="2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5" x14ac:dyDescent="0.35">
      <c r="A16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2">
        <v>30555.3</v>
      </c>
      <c r="I16" s="2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35">
      <c r="A17" t="s">
        <v>80</v>
      </c>
      <c r="B17" t="str">
        <f t="shared" si="0"/>
        <v>HY</v>
      </c>
      <c r="C17" t="str">
        <f t="shared" si="1"/>
        <v>Hyundai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2">
        <v>29102.3</v>
      </c>
      <c r="I17" s="2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35">
      <c r="A18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2">
        <v>27394.2</v>
      </c>
      <c r="I18" s="2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35">
      <c r="A19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2">
        <v>19421.099999999999</v>
      </c>
      <c r="I19" s="2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35">
      <c r="A20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2">
        <v>19341.7</v>
      </c>
      <c r="I20" s="2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35">
      <c r="A2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2">
        <v>33477.199999999997</v>
      </c>
      <c r="I21" s="2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35">
      <c r="A22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2">
        <v>3708.1</v>
      </c>
      <c r="I22" s="2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35">
      <c r="A23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2">
        <v>31144.400000000001</v>
      </c>
      <c r="I23" s="2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3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2">
        <v>44946.5</v>
      </c>
      <c r="I24" s="2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35">
      <c r="A25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2">
        <v>72527.199999999997</v>
      </c>
      <c r="I25" s="2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35">
      <c r="A26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2">
        <v>50854.1</v>
      </c>
      <c r="I26" s="2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35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2">
        <v>42504.6</v>
      </c>
      <c r="I27" s="2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35">
      <c r="A28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2">
        <v>35137</v>
      </c>
      <c r="I28" s="2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35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03</v>
      </c>
      <c r="G29">
        <f t="shared" si="5"/>
        <v>11</v>
      </c>
      <c r="H29" s="2">
        <v>73444.399999999994</v>
      </c>
      <c r="I29" s="2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35">
      <c r="A30" t="s">
        <v>119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2">
        <v>60389.5</v>
      </c>
      <c r="I30" s="2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35">
      <c r="A3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2">
        <v>114660.6</v>
      </c>
      <c r="I31" s="2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</v>
      </c>
      <c r="N31" t="str">
        <f t="shared" si="8"/>
        <v>TY96CAMGRE020</v>
      </c>
    </row>
    <row r="32" spans="1:14" x14ac:dyDescent="0.35">
      <c r="A32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2">
        <v>64542</v>
      </c>
      <c r="I32" s="2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35">
      <c r="A33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2">
        <v>52229.5</v>
      </c>
      <c r="I33" s="2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35">
      <c r="A34" t="s">
        <v>53</v>
      </c>
      <c r="B34" t="str">
        <f t="shared" ref="B34:B65" si="9">LEFT(A34,2)</f>
        <v>TY</v>
      </c>
      <c r="C34" t="str">
        <f t="shared" ref="C34:C65" si="10">VLOOKUP(B34,B$57:C$62,2)</f>
        <v>Toyota</v>
      </c>
      <c r="D34" t="str">
        <f t="shared" si="2"/>
        <v>CAM</v>
      </c>
      <c r="E34" t="str">
        <f t="shared" ref="E34:E65" si="11">VLOOKUP(D34,D$57:E$67,2)</f>
        <v>Camrey</v>
      </c>
      <c r="F34" t="str">
        <f t="shared" ref="F34:F53" si="12">MID(A34,3,2)</f>
        <v>00</v>
      </c>
      <c r="G34">
        <f t="shared" ref="G34:G65" si="13">IF(F34&gt;"14",100-F34+14,14-F34)</f>
        <v>14</v>
      </c>
      <c r="H34" s="2">
        <v>85928</v>
      </c>
      <c r="I34" s="2">
        <f t="shared" ref="I34:I65" si="14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5">IF(H34&lt;=L34,"Y","N")</f>
        <v>Y</v>
      </c>
      <c r="N34" t="str">
        <f t="shared" ref="N34:N53" si="16">CONCATENATE(B34,F34,D34,UPPER(LEFT(J34,3)),RIGHT(A34,3))</f>
        <v>TY00CAMGRE022</v>
      </c>
    </row>
    <row r="35" spans="1:14" x14ac:dyDescent="0.35">
      <c r="A35" t="s">
        <v>23</v>
      </c>
      <c r="B35" t="str">
        <f t="shared" si="9"/>
        <v>FD</v>
      </c>
      <c r="C35" t="str">
        <f t="shared" si="10"/>
        <v>Ford</v>
      </c>
      <c r="D35" t="str">
        <f t="shared" si="2"/>
        <v>MTG</v>
      </c>
      <c r="E35" t="str">
        <f t="shared" si="11"/>
        <v>Mustang</v>
      </c>
      <c r="F35" t="str">
        <f t="shared" si="12"/>
        <v>08</v>
      </c>
      <c r="G35">
        <f t="shared" si="13"/>
        <v>6</v>
      </c>
      <c r="H35" s="2">
        <v>37558.800000000003</v>
      </c>
      <c r="I35" s="2">
        <f t="shared" si="14"/>
        <v>5778.2769230769236</v>
      </c>
      <c r="J35" t="s">
        <v>15</v>
      </c>
      <c r="K35" t="s">
        <v>24</v>
      </c>
      <c r="L35">
        <v>50000</v>
      </c>
      <c r="M35" t="str">
        <f t="shared" si="15"/>
        <v>Y</v>
      </c>
      <c r="N35" t="str">
        <f t="shared" si="16"/>
        <v>FD08MTGBLA004</v>
      </c>
    </row>
    <row r="36" spans="1:14" x14ac:dyDescent="0.35">
      <c r="A36" t="s">
        <v>51</v>
      </c>
      <c r="B36" t="str">
        <f t="shared" si="9"/>
        <v>TY</v>
      </c>
      <c r="C36" t="str">
        <f t="shared" si="10"/>
        <v>Toyota</v>
      </c>
      <c r="D36" t="str">
        <f t="shared" si="2"/>
        <v>CAM</v>
      </c>
      <c r="E36" t="str">
        <f t="shared" si="11"/>
        <v>Camrey</v>
      </c>
      <c r="F36" t="str">
        <f t="shared" si="12"/>
        <v>98</v>
      </c>
      <c r="G36">
        <f t="shared" si="13"/>
        <v>16</v>
      </c>
      <c r="H36" s="2">
        <v>93382.6</v>
      </c>
      <c r="I36" s="2">
        <f t="shared" si="14"/>
        <v>5659.5515151515156</v>
      </c>
      <c r="J36" t="s">
        <v>15</v>
      </c>
      <c r="K36" t="s">
        <v>52</v>
      </c>
      <c r="L36">
        <v>100000</v>
      </c>
      <c r="M36" t="str">
        <f t="shared" si="15"/>
        <v>Y</v>
      </c>
      <c r="N36" t="str">
        <f t="shared" si="16"/>
        <v>TY98CAMBLA021</v>
      </c>
    </row>
    <row r="37" spans="1:14" x14ac:dyDescent="0.35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2"/>
        <v>PTC</v>
      </c>
      <c r="E37" t="str">
        <f t="shared" si="11"/>
        <v>PT Cruiser</v>
      </c>
      <c r="F37" t="str">
        <f t="shared" si="12"/>
        <v>07</v>
      </c>
      <c r="G37">
        <f t="shared" si="13"/>
        <v>7</v>
      </c>
      <c r="H37" s="2">
        <v>42074.2</v>
      </c>
      <c r="I37" s="2">
        <f t="shared" si="14"/>
        <v>5609.8933333333325</v>
      </c>
      <c r="J37" t="s">
        <v>21</v>
      </c>
      <c r="K37" t="s">
        <v>58</v>
      </c>
      <c r="L37">
        <v>75000</v>
      </c>
      <c r="M37" t="str">
        <f t="shared" si="15"/>
        <v>Y</v>
      </c>
      <c r="N37" t="str">
        <f t="shared" si="16"/>
        <v>CR07PTCGRE043</v>
      </c>
    </row>
    <row r="38" spans="1:14" x14ac:dyDescent="0.35">
      <c r="A38" t="s">
        <v>25</v>
      </c>
      <c r="B38" t="str">
        <f t="shared" si="9"/>
        <v>FD</v>
      </c>
      <c r="C38" t="str">
        <f t="shared" si="10"/>
        <v>Ford</v>
      </c>
      <c r="D38" t="str">
        <f t="shared" si="2"/>
        <v>MTG</v>
      </c>
      <c r="E38" t="str">
        <f t="shared" si="11"/>
        <v>Mustang</v>
      </c>
      <c r="F38" t="str">
        <f t="shared" si="12"/>
        <v>08</v>
      </c>
      <c r="G38">
        <f t="shared" si="13"/>
        <v>6</v>
      </c>
      <c r="H38" s="2">
        <v>36438.5</v>
      </c>
      <c r="I38" s="2">
        <f t="shared" si="14"/>
        <v>5605.9230769230771</v>
      </c>
      <c r="J38" t="s">
        <v>18</v>
      </c>
      <c r="K38" t="s">
        <v>16</v>
      </c>
      <c r="L38">
        <v>50000</v>
      </c>
      <c r="M38" t="str">
        <f t="shared" si="15"/>
        <v>Y</v>
      </c>
      <c r="N38" t="str">
        <f t="shared" si="16"/>
        <v>FD08MTGWHI005</v>
      </c>
    </row>
    <row r="39" spans="1:14" x14ac:dyDescent="0.35">
      <c r="A39" t="s">
        <v>47</v>
      </c>
      <c r="B39" t="str">
        <f t="shared" si="9"/>
        <v>GM</v>
      </c>
      <c r="C39" t="str">
        <f t="shared" si="10"/>
        <v>General Motors</v>
      </c>
      <c r="D39" t="str">
        <f t="shared" si="2"/>
        <v>SLV</v>
      </c>
      <c r="E39" t="str">
        <f t="shared" si="11"/>
        <v>Silverado</v>
      </c>
      <c r="F39" t="str">
        <f t="shared" si="12"/>
        <v>00</v>
      </c>
      <c r="G39">
        <f t="shared" si="13"/>
        <v>14</v>
      </c>
      <c r="H39" s="2">
        <v>80685.8</v>
      </c>
      <c r="I39" s="2">
        <f t="shared" si="14"/>
        <v>5564.5379310344833</v>
      </c>
      <c r="J39" t="s">
        <v>48</v>
      </c>
      <c r="K39" t="s">
        <v>36</v>
      </c>
      <c r="L39">
        <v>100000</v>
      </c>
      <c r="M39" t="str">
        <f t="shared" si="15"/>
        <v>Y</v>
      </c>
      <c r="N39" t="str">
        <f t="shared" si="16"/>
        <v>GM00SLVBLU019</v>
      </c>
    </row>
    <row r="40" spans="1:14" x14ac:dyDescent="0.35">
      <c r="A40" t="s">
        <v>121</v>
      </c>
      <c r="B40" t="str">
        <f t="shared" si="9"/>
        <v>FD</v>
      </c>
      <c r="C40" t="str">
        <f t="shared" si="10"/>
        <v>Ford</v>
      </c>
      <c r="D40" t="str">
        <f t="shared" si="2"/>
        <v>FCS</v>
      </c>
      <c r="E40" t="str">
        <f t="shared" si="11"/>
        <v>Focus</v>
      </c>
      <c r="F40" t="str">
        <f t="shared" si="12"/>
        <v>06</v>
      </c>
      <c r="G40">
        <f t="shared" si="13"/>
        <v>8</v>
      </c>
      <c r="H40" s="2">
        <v>46311.4</v>
      </c>
      <c r="I40" s="2">
        <f t="shared" si="14"/>
        <v>5448.4000000000005</v>
      </c>
      <c r="J40" t="s">
        <v>21</v>
      </c>
      <c r="K40" t="s">
        <v>26</v>
      </c>
      <c r="L40">
        <v>75000</v>
      </c>
      <c r="M40" t="str">
        <f t="shared" si="15"/>
        <v>Y</v>
      </c>
      <c r="N40" t="str">
        <f t="shared" si="16"/>
        <v>FD06FCSGRE006</v>
      </c>
    </row>
    <row r="41" spans="1:14" x14ac:dyDescent="0.35">
      <c r="A41" t="s">
        <v>54</v>
      </c>
      <c r="B41" t="str">
        <f t="shared" si="9"/>
        <v>TY</v>
      </c>
      <c r="C41" t="str">
        <f t="shared" si="10"/>
        <v>Toyota</v>
      </c>
      <c r="D41" t="str">
        <f t="shared" si="2"/>
        <v>CAM</v>
      </c>
      <c r="E41" t="str">
        <f t="shared" si="11"/>
        <v>Camrey</v>
      </c>
      <c r="F41" t="str">
        <f t="shared" si="12"/>
        <v>02</v>
      </c>
      <c r="G41">
        <f t="shared" si="13"/>
        <v>12</v>
      </c>
      <c r="H41" s="2">
        <v>67829.100000000006</v>
      </c>
      <c r="I41" s="2">
        <f t="shared" si="14"/>
        <v>5426.3280000000004</v>
      </c>
      <c r="J41" t="s">
        <v>15</v>
      </c>
      <c r="K41" t="s">
        <v>16</v>
      </c>
      <c r="L41">
        <v>100000</v>
      </c>
      <c r="M41" t="str">
        <f t="shared" si="15"/>
        <v>Y</v>
      </c>
      <c r="N41" t="str">
        <f t="shared" si="16"/>
        <v>TY02CAMBLA023</v>
      </c>
    </row>
    <row r="42" spans="1:14" x14ac:dyDescent="0.35">
      <c r="A42" t="s">
        <v>77</v>
      </c>
      <c r="B42" t="str">
        <f t="shared" si="9"/>
        <v>CR</v>
      </c>
      <c r="C42" t="str">
        <f t="shared" si="10"/>
        <v>Chrysler</v>
      </c>
      <c r="D42" t="str">
        <f t="shared" si="2"/>
        <v>CAR</v>
      </c>
      <c r="E42" t="str">
        <f t="shared" si="11"/>
        <v>Caravan</v>
      </c>
      <c r="F42" t="str">
        <f t="shared" si="12"/>
        <v>00</v>
      </c>
      <c r="G42">
        <f t="shared" si="13"/>
        <v>14</v>
      </c>
      <c r="H42" s="2">
        <v>77243.100000000006</v>
      </c>
      <c r="I42" s="2">
        <f t="shared" si="14"/>
        <v>5327.1103448275862</v>
      </c>
      <c r="J42" t="s">
        <v>15</v>
      </c>
      <c r="K42" t="s">
        <v>24</v>
      </c>
      <c r="L42">
        <v>75000</v>
      </c>
      <c r="M42" t="str">
        <f t="shared" si="15"/>
        <v>N</v>
      </c>
      <c r="N42" t="str">
        <f t="shared" si="16"/>
        <v>CR00CARBLA046</v>
      </c>
    </row>
    <row r="43" spans="1:14" x14ac:dyDescent="0.35">
      <c r="A43" t="s">
        <v>63</v>
      </c>
      <c r="B43" t="str">
        <f t="shared" si="9"/>
        <v>HO</v>
      </c>
      <c r="C43" t="str">
        <f t="shared" si="10"/>
        <v>Honda</v>
      </c>
      <c r="D43" t="str">
        <f t="shared" si="2"/>
        <v>CIV</v>
      </c>
      <c r="E43" t="str">
        <f t="shared" si="11"/>
        <v>Civic</v>
      </c>
      <c r="F43" t="str">
        <f t="shared" si="12"/>
        <v>99</v>
      </c>
      <c r="G43">
        <f t="shared" si="13"/>
        <v>15</v>
      </c>
      <c r="H43" s="2">
        <v>82374</v>
      </c>
      <c r="I43" s="2">
        <f t="shared" si="14"/>
        <v>5314.4516129032254</v>
      </c>
      <c r="J43" t="s">
        <v>18</v>
      </c>
      <c r="K43" t="s">
        <v>38</v>
      </c>
      <c r="L43">
        <v>75000</v>
      </c>
      <c r="M43" t="str">
        <f t="shared" si="15"/>
        <v>N</v>
      </c>
      <c r="N43" t="str">
        <f t="shared" si="16"/>
        <v>HO99CIVWHI030</v>
      </c>
    </row>
    <row r="44" spans="1:14" x14ac:dyDescent="0.35">
      <c r="A44" t="s">
        <v>17</v>
      </c>
      <c r="B44" t="str">
        <f t="shared" si="9"/>
        <v>FD</v>
      </c>
      <c r="C44" t="str">
        <f t="shared" si="10"/>
        <v>Ford</v>
      </c>
      <c r="D44" t="str">
        <f t="shared" si="2"/>
        <v>MTG</v>
      </c>
      <c r="E44" t="str">
        <f t="shared" si="11"/>
        <v>Mustang</v>
      </c>
      <c r="F44" t="str">
        <f t="shared" si="12"/>
        <v>06</v>
      </c>
      <c r="G44">
        <f t="shared" si="13"/>
        <v>8</v>
      </c>
      <c r="H44" s="2">
        <v>44974.8</v>
      </c>
      <c r="I44" s="2">
        <f t="shared" si="14"/>
        <v>5291.1529411764714</v>
      </c>
      <c r="J44" t="s">
        <v>18</v>
      </c>
      <c r="K44" t="s">
        <v>19</v>
      </c>
      <c r="L44">
        <v>50000</v>
      </c>
      <c r="M44" t="str">
        <f t="shared" si="15"/>
        <v>Y</v>
      </c>
      <c r="N44" t="str">
        <f t="shared" si="16"/>
        <v>FD06MTGWHI002</v>
      </c>
    </row>
    <row r="45" spans="1:14" x14ac:dyDescent="0.35">
      <c r="A45" t="s">
        <v>64</v>
      </c>
      <c r="B45" t="str">
        <f t="shared" si="9"/>
        <v>HO</v>
      </c>
      <c r="C45" t="str">
        <f t="shared" si="10"/>
        <v>Honda</v>
      </c>
      <c r="D45" t="str">
        <f t="shared" si="2"/>
        <v>CIV</v>
      </c>
      <c r="E45" t="str">
        <f t="shared" si="11"/>
        <v>Civic</v>
      </c>
      <c r="F45" t="str">
        <f t="shared" si="12"/>
        <v>01</v>
      </c>
      <c r="G45">
        <f t="shared" si="13"/>
        <v>13</v>
      </c>
      <c r="H45" s="2">
        <v>69891.899999999994</v>
      </c>
      <c r="I45" s="2">
        <f t="shared" si="14"/>
        <v>5177.177777777777</v>
      </c>
      <c r="J45" t="s">
        <v>48</v>
      </c>
      <c r="K45" t="s">
        <v>24</v>
      </c>
      <c r="L45">
        <v>75000</v>
      </c>
      <c r="M45" t="str">
        <f t="shared" si="15"/>
        <v>Y</v>
      </c>
      <c r="N45" t="str">
        <f t="shared" si="16"/>
        <v>HO01CIVBLU031</v>
      </c>
    </row>
    <row r="46" spans="1:14" x14ac:dyDescent="0.35">
      <c r="A46" t="s">
        <v>120</v>
      </c>
      <c r="B46" t="str">
        <f t="shared" si="9"/>
        <v>GM</v>
      </c>
      <c r="C46" t="str">
        <f t="shared" si="10"/>
        <v>General Motors</v>
      </c>
      <c r="D46" t="str">
        <f t="shared" si="2"/>
        <v>CMR</v>
      </c>
      <c r="E46" t="str">
        <f t="shared" si="11"/>
        <v>Camero</v>
      </c>
      <c r="F46" t="str">
        <f t="shared" si="12"/>
        <v>09</v>
      </c>
      <c r="G46">
        <f t="shared" si="13"/>
        <v>5</v>
      </c>
      <c r="H46" s="2">
        <v>28464.799999999999</v>
      </c>
      <c r="I46" s="2">
        <f t="shared" si="14"/>
        <v>5175.4181818181814</v>
      </c>
      <c r="J46" t="s">
        <v>18</v>
      </c>
      <c r="K46" t="s">
        <v>39</v>
      </c>
      <c r="L46">
        <v>100000</v>
      </c>
      <c r="M46" t="str">
        <f t="shared" si="15"/>
        <v>Y</v>
      </c>
      <c r="N46" t="str">
        <f t="shared" si="16"/>
        <v>GM09CMRWHI014</v>
      </c>
    </row>
    <row r="47" spans="1:14" x14ac:dyDescent="0.35">
      <c r="A47" t="s">
        <v>56</v>
      </c>
      <c r="B47" t="str">
        <f t="shared" si="9"/>
        <v>TY</v>
      </c>
      <c r="C47" t="str">
        <f t="shared" si="10"/>
        <v>Toyota</v>
      </c>
      <c r="D47" t="str">
        <f t="shared" si="2"/>
        <v>COR</v>
      </c>
      <c r="E47" t="str">
        <f t="shared" si="11"/>
        <v>Corolla</v>
      </c>
      <c r="F47" t="str">
        <f t="shared" si="12"/>
        <v>02</v>
      </c>
      <c r="G47">
        <f t="shared" si="13"/>
        <v>12</v>
      </c>
      <c r="H47" s="2">
        <v>64467.4</v>
      </c>
      <c r="I47" s="2">
        <f t="shared" si="14"/>
        <v>5157.3919999999998</v>
      </c>
      <c r="J47" t="s">
        <v>57</v>
      </c>
      <c r="K47" t="s">
        <v>58</v>
      </c>
      <c r="L47">
        <v>100000</v>
      </c>
      <c r="M47" t="str">
        <f t="shared" si="15"/>
        <v>Y</v>
      </c>
      <c r="N47" t="str">
        <f t="shared" si="16"/>
        <v>TY02CORRED025</v>
      </c>
    </row>
    <row r="48" spans="1:14" x14ac:dyDescent="0.35">
      <c r="A48" t="s">
        <v>76</v>
      </c>
      <c r="B48" t="str">
        <f t="shared" si="9"/>
        <v>CR</v>
      </c>
      <c r="C48" t="str">
        <f t="shared" si="10"/>
        <v>Chrysler</v>
      </c>
      <c r="D48" t="str">
        <f t="shared" si="2"/>
        <v>CAR</v>
      </c>
      <c r="E48" t="str">
        <f t="shared" si="11"/>
        <v>Caravan</v>
      </c>
      <c r="F48" t="str">
        <f t="shared" si="12"/>
        <v>99</v>
      </c>
      <c r="G48">
        <f t="shared" si="13"/>
        <v>15</v>
      </c>
      <c r="H48" s="2">
        <v>79420.600000000006</v>
      </c>
      <c r="I48" s="2">
        <f t="shared" si="14"/>
        <v>5123.9096774193549</v>
      </c>
      <c r="J48" t="s">
        <v>21</v>
      </c>
      <c r="K48" t="s">
        <v>45</v>
      </c>
      <c r="L48">
        <v>75000</v>
      </c>
      <c r="M48" t="str">
        <f t="shared" si="15"/>
        <v>N</v>
      </c>
      <c r="N48" t="str">
        <f t="shared" si="16"/>
        <v>CR99CARGRE045</v>
      </c>
    </row>
    <row r="49" spans="1:14" x14ac:dyDescent="0.35">
      <c r="A49" t="s">
        <v>118</v>
      </c>
      <c r="B49" t="str">
        <f t="shared" si="9"/>
        <v>HO</v>
      </c>
      <c r="C49" t="str">
        <f t="shared" si="10"/>
        <v>Honda</v>
      </c>
      <c r="D49" t="s">
        <v>104</v>
      </c>
      <c r="E49" t="str">
        <f t="shared" si="11"/>
        <v>Odyssey</v>
      </c>
      <c r="F49" t="str">
        <f t="shared" si="12"/>
        <v>01</v>
      </c>
      <c r="G49">
        <f t="shared" si="13"/>
        <v>13</v>
      </c>
      <c r="H49" s="2">
        <v>68658.899999999994</v>
      </c>
      <c r="I49" s="2">
        <f t="shared" si="14"/>
        <v>5085.844444444444</v>
      </c>
      <c r="J49" t="s">
        <v>15</v>
      </c>
      <c r="K49" t="s">
        <v>16</v>
      </c>
      <c r="L49">
        <v>100000</v>
      </c>
      <c r="M49" t="str">
        <f t="shared" si="15"/>
        <v>Y</v>
      </c>
      <c r="N49" t="str">
        <f t="shared" si="16"/>
        <v>HO01ODYBLA040</v>
      </c>
    </row>
    <row r="50" spans="1:14" x14ac:dyDescent="0.35">
      <c r="A50" t="s">
        <v>46</v>
      </c>
      <c r="B50" t="str">
        <f t="shared" si="9"/>
        <v>GM</v>
      </c>
      <c r="C50" t="str">
        <f t="shared" si="10"/>
        <v>General Motors</v>
      </c>
      <c r="D50" t="str">
        <f>MID(A50,5,3)</f>
        <v>SLV</v>
      </c>
      <c r="E50" t="str">
        <f t="shared" si="11"/>
        <v>Silverado</v>
      </c>
      <c r="F50" t="str">
        <f t="shared" si="12"/>
        <v>98</v>
      </c>
      <c r="G50">
        <f t="shared" si="13"/>
        <v>16</v>
      </c>
      <c r="H50" s="2">
        <v>83162.7</v>
      </c>
      <c r="I50" s="2">
        <f t="shared" si="14"/>
        <v>5040.1636363636362</v>
      </c>
      <c r="J50" t="s">
        <v>15</v>
      </c>
      <c r="K50" t="s">
        <v>39</v>
      </c>
      <c r="L50">
        <v>100000</v>
      </c>
      <c r="M50" t="str">
        <f t="shared" si="15"/>
        <v>Y</v>
      </c>
      <c r="N50" t="str">
        <f t="shared" si="16"/>
        <v>GM98SLVBLA018</v>
      </c>
    </row>
    <row r="51" spans="1:14" x14ac:dyDescent="0.35">
      <c r="A51" t="s">
        <v>79</v>
      </c>
      <c r="B51" t="str">
        <f t="shared" si="9"/>
        <v>CR</v>
      </c>
      <c r="C51" t="str">
        <f t="shared" si="10"/>
        <v>Chrysler</v>
      </c>
      <c r="D51" t="str">
        <f>MID(A51,5,3)</f>
        <v>CAR</v>
      </c>
      <c r="E51" t="str">
        <f t="shared" si="11"/>
        <v>Caravan</v>
      </c>
      <c r="F51" t="str">
        <f t="shared" si="12"/>
        <v>04</v>
      </c>
      <c r="G51">
        <f t="shared" si="13"/>
        <v>10</v>
      </c>
      <c r="H51" s="2">
        <v>52699.4</v>
      </c>
      <c r="I51" s="2">
        <f t="shared" si="14"/>
        <v>5018.9904761904763</v>
      </c>
      <c r="J51" t="s">
        <v>57</v>
      </c>
      <c r="K51" t="s">
        <v>41</v>
      </c>
      <c r="L51">
        <v>75000</v>
      </c>
      <c r="M51" t="str">
        <f t="shared" si="15"/>
        <v>Y</v>
      </c>
      <c r="N51" t="str">
        <f t="shared" si="16"/>
        <v>CR04CARRED048</v>
      </c>
    </row>
    <row r="52" spans="1:14" x14ac:dyDescent="0.35">
      <c r="A52" t="s">
        <v>65</v>
      </c>
      <c r="B52" t="str">
        <f t="shared" si="9"/>
        <v>HO</v>
      </c>
      <c r="C52" t="str">
        <f t="shared" si="10"/>
        <v>Honda</v>
      </c>
      <c r="D52" t="str">
        <f>MID(A52,5,3)</f>
        <v>CIV</v>
      </c>
      <c r="E52" t="str">
        <f t="shared" si="11"/>
        <v>Civic</v>
      </c>
      <c r="F52" t="str">
        <f t="shared" si="12"/>
        <v>10</v>
      </c>
      <c r="G52">
        <f t="shared" si="13"/>
        <v>4</v>
      </c>
      <c r="H52" s="2">
        <v>22573</v>
      </c>
      <c r="I52" s="2">
        <f t="shared" si="14"/>
        <v>5016.2222222222226</v>
      </c>
      <c r="J52" t="s">
        <v>48</v>
      </c>
      <c r="K52" t="s">
        <v>43</v>
      </c>
      <c r="L52">
        <v>75000</v>
      </c>
      <c r="M52" t="str">
        <f t="shared" si="15"/>
        <v>Y</v>
      </c>
      <c r="N52" t="str">
        <f t="shared" si="16"/>
        <v>HO10CIVBLU032</v>
      </c>
    </row>
    <row r="53" spans="1:14" x14ac:dyDescent="0.35">
      <c r="A53" t="s">
        <v>14</v>
      </c>
      <c r="B53" t="str">
        <f t="shared" si="9"/>
        <v>FD</v>
      </c>
      <c r="C53" t="str">
        <f t="shared" si="10"/>
        <v>Ford</v>
      </c>
      <c r="D53" t="str">
        <f>MID(A53,5,3)</f>
        <v>MTG</v>
      </c>
      <c r="E53" t="str">
        <f t="shared" si="11"/>
        <v>Mustang</v>
      </c>
      <c r="F53" t="str">
        <f t="shared" si="12"/>
        <v>06</v>
      </c>
      <c r="G53">
        <f t="shared" si="13"/>
        <v>8</v>
      </c>
      <c r="H53" s="2">
        <v>40326.800000000003</v>
      </c>
      <c r="I53" s="2">
        <f t="shared" si="14"/>
        <v>4744.3294117647065</v>
      </c>
      <c r="J53" t="s">
        <v>15</v>
      </c>
      <c r="K53" t="s">
        <v>16</v>
      </c>
      <c r="L53">
        <v>50000</v>
      </c>
      <c r="M53" t="str">
        <f t="shared" si="15"/>
        <v>Y</v>
      </c>
      <c r="N53" t="str">
        <f t="shared" si="16"/>
        <v>FD06MTGBLA001</v>
      </c>
    </row>
    <row r="57" spans="1:14" x14ac:dyDescent="0.35">
      <c r="B57" t="s">
        <v>84</v>
      </c>
      <c r="C57" t="s">
        <v>90</v>
      </c>
      <c r="D57" t="s">
        <v>96</v>
      </c>
      <c r="E57" t="s">
        <v>117</v>
      </c>
    </row>
    <row r="58" spans="1:14" x14ac:dyDescent="0.35">
      <c r="B58" t="s">
        <v>89</v>
      </c>
      <c r="C58" t="s">
        <v>95</v>
      </c>
      <c r="D58" t="s">
        <v>101</v>
      </c>
      <c r="E58" t="s">
        <v>112</v>
      </c>
    </row>
    <row r="59" spans="1:14" x14ac:dyDescent="0.35">
      <c r="B59" t="s">
        <v>88</v>
      </c>
      <c r="C59" t="s">
        <v>94</v>
      </c>
      <c r="D59" t="s">
        <v>102</v>
      </c>
      <c r="E59" t="s">
        <v>111</v>
      </c>
    </row>
    <row r="60" spans="1:14" x14ac:dyDescent="0.35">
      <c r="B60" t="s">
        <v>87</v>
      </c>
      <c r="C60" t="s">
        <v>93</v>
      </c>
      <c r="D60" t="s">
        <v>99</v>
      </c>
      <c r="E60" t="s">
        <v>114</v>
      </c>
    </row>
    <row r="61" spans="1:14" x14ac:dyDescent="0.35">
      <c r="B61" t="s">
        <v>85</v>
      </c>
      <c r="C61" t="s">
        <v>91</v>
      </c>
      <c r="D61" t="s">
        <v>100</v>
      </c>
      <c r="E61" t="s">
        <v>113</v>
      </c>
    </row>
    <row r="62" spans="1:14" x14ac:dyDescent="0.35">
      <c r="B62" t="s">
        <v>86</v>
      </c>
      <c r="C62" t="s">
        <v>92</v>
      </c>
      <c r="D62" t="s">
        <v>97</v>
      </c>
      <c r="E62" t="s">
        <v>116</v>
      </c>
    </row>
    <row r="63" spans="1:14" x14ac:dyDescent="0.35">
      <c r="D63" t="s">
        <v>98</v>
      </c>
      <c r="E63" t="s">
        <v>115</v>
      </c>
    </row>
    <row r="64" spans="1:14" x14ac:dyDescent="0.35">
      <c r="D64" t="s">
        <v>103</v>
      </c>
      <c r="E64" t="s">
        <v>110</v>
      </c>
    </row>
    <row r="65" spans="4:5" x14ac:dyDescent="0.35">
      <c r="D65" t="s">
        <v>104</v>
      </c>
      <c r="E65" t="s">
        <v>109</v>
      </c>
    </row>
    <row r="66" spans="4:5" x14ac:dyDescent="0.35">
      <c r="D66" t="s">
        <v>105</v>
      </c>
      <c r="E66" t="s">
        <v>108</v>
      </c>
    </row>
    <row r="67" spans="4:5" x14ac:dyDescent="0.35">
      <c r="D67" t="s">
        <v>106</v>
      </c>
      <c r="E67" t="s">
        <v>107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Peswani</cp:lastModifiedBy>
  <dcterms:modified xsi:type="dcterms:W3CDTF">2023-10-18T10:46:33Z</dcterms:modified>
</cp:coreProperties>
</file>