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ocuments\"/>
    </mc:Choice>
  </mc:AlternateContent>
  <xr:revisionPtr revIDLastSave="0" documentId="8_{03571E58-C503-49C1-8435-852E44363456}" xr6:coauthVersionLast="47" xr6:coauthVersionMax="47" xr10:uidLastSave="{00000000-0000-0000-0000-000000000000}"/>
  <bookViews>
    <workbookView xWindow="-120" yWindow="-120" windowWidth="24240" windowHeight="13020" xr2:uid="{02053662-A93B-4F93-9CFE-4A884E721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4" i="1" l="1"/>
  <c r="F84" i="1"/>
  <c r="F83" i="1"/>
  <c r="I80" i="1"/>
  <c r="I79" i="1"/>
  <c r="I78" i="1"/>
  <c r="I77" i="1"/>
  <c r="I76" i="1"/>
  <c r="D77" i="1"/>
  <c r="D76" i="1"/>
  <c r="D75" i="1"/>
  <c r="L63" i="1"/>
  <c r="L64" i="1"/>
  <c r="L65" i="1"/>
  <c r="L66" i="1"/>
  <c r="L62" i="1"/>
  <c r="G26" i="1" l="1"/>
  <c r="K25" i="1" l="1"/>
  <c r="K24" i="1"/>
  <c r="K23" i="1"/>
  <c r="K22" i="1"/>
  <c r="K21" i="1"/>
  <c r="G27" i="1"/>
  <c r="J25" i="1"/>
  <c r="J24" i="1"/>
  <c r="J23" i="1"/>
  <c r="J22" i="1"/>
  <c r="J21" i="1"/>
  <c r="K27" i="1"/>
  <c r="G18" i="1"/>
  <c r="G17" i="1"/>
  <c r="G16" i="1"/>
  <c r="L5" i="1"/>
  <c r="L2" i="1"/>
  <c r="L6" i="1"/>
  <c r="K5" i="1" l="1"/>
  <c r="K6" i="1"/>
  <c r="K2" i="1"/>
  <c r="J3" i="1"/>
  <c r="K3" i="1" s="1"/>
  <c r="L3" i="1" s="1"/>
  <c r="J4" i="1"/>
  <c r="K4" i="1" s="1"/>
  <c r="L4" i="1" s="1"/>
  <c r="J5" i="1"/>
  <c r="J6" i="1"/>
  <c r="J2" i="1"/>
</calcChain>
</file>

<file path=xl/sharedStrings.xml><?xml version="1.0" encoding="utf-8"?>
<sst xmlns="http://schemas.openxmlformats.org/spreadsheetml/2006/main" count="99" uniqueCount="64">
  <si>
    <t>NAME</t>
  </si>
  <si>
    <t>ENGLISH</t>
  </si>
  <si>
    <t>MATH</t>
  </si>
  <si>
    <t>S.S.T</t>
  </si>
  <si>
    <t>TM</t>
  </si>
  <si>
    <t>GAURAV</t>
  </si>
  <si>
    <t>PK</t>
  </si>
  <si>
    <t>TARUN</t>
  </si>
  <si>
    <t>VIPIN</t>
  </si>
  <si>
    <t>DEV</t>
  </si>
  <si>
    <t>HINDI</t>
  </si>
  <si>
    <t>SCIENCE</t>
  </si>
  <si>
    <t>PER(%)</t>
  </si>
  <si>
    <t>GRADE</t>
  </si>
  <si>
    <r>
      <t xml:space="preserve"> </t>
    </r>
    <r>
      <rPr>
        <sz val="18"/>
        <color theme="1"/>
        <rFont val="Calibri"/>
        <family val="2"/>
        <scheme val="minor"/>
      </rPr>
      <t xml:space="preserve"> REPORT CARD</t>
    </r>
    <r>
      <rPr>
        <sz val="11"/>
        <color theme="1"/>
        <rFont val="Calibri"/>
        <family val="2"/>
        <scheme val="minor"/>
      </rPr>
      <t xml:space="preserve">      </t>
    </r>
  </si>
  <si>
    <t>ROLL NO.</t>
  </si>
  <si>
    <t>FATHER NAME</t>
  </si>
  <si>
    <t>MOTHER NAME</t>
  </si>
  <si>
    <t>ROLL  NO.</t>
  </si>
  <si>
    <t>SATRUDHAN</t>
  </si>
  <si>
    <t>SHASHIKANT</t>
  </si>
  <si>
    <t>BARURAM</t>
  </si>
  <si>
    <t>RAMU</t>
  </si>
  <si>
    <t>SHYAM</t>
  </si>
  <si>
    <t>RITA DEVI</t>
  </si>
  <si>
    <t>GEETA DEVI</t>
  </si>
  <si>
    <t>LATA DEVI</t>
  </si>
  <si>
    <t>SEEMA DEVI</t>
  </si>
  <si>
    <t>UASHA DEVI</t>
  </si>
  <si>
    <t>SUB</t>
  </si>
  <si>
    <t>TOTAL MARKS</t>
  </si>
  <si>
    <t>math</t>
  </si>
  <si>
    <t>science</t>
  </si>
  <si>
    <t>sst</t>
  </si>
  <si>
    <t>passing marks</t>
  </si>
  <si>
    <t>total marks</t>
  </si>
  <si>
    <t>percentage</t>
  </si>
  <si>
    <t>grade</t>
  </si>
  <si>
    <t xml:space="preserve">obtain marks        </t>
  </si>
  <si>
    <t>obtain marks</t>
  </si>
  <si>
    <t>Result</t>
  </si>
  <si>
    <t>pass</t>
  </si>
  <si>
    <t xml:space="preserve">ROLL NO. </t>
  </si>
  <si>
    <t xml:space="preserve">MOTHER NAME </t>
  </si>
  <si>
    <t>MATHS</t>
  </si>
  <si>
    <t xml:space="preserve">GAURAV </t>
  </si>
  <si>
    <t xml:space="preserve">REETA </t>
  </si>
  <si>
    <t xml:space="preserve">UMA </t>
  </si>
  <si>
    <t>SHEEMA</t>
  </si>
  <si>
    <t>GEETA</t>
  </si>
  <si>
    <t>SUNITA</t>
  </si>
  <si>
    <t>SHATRUDHAN</t>
  </si>
  <si>
    <t>SHASHI KANT</t>
  </si>
  <si>
    <t>RAM</t>
  </si>
  <si>
    <t>DEVENDER</t>
  </si>
  <si>
    <r>
      <t xml:space="preserve">                                                                                                                                                          </t>
    </r>
    <r>
      <rPr>
        <sz val="26"/>
        <color theme="1"/>
        <rFont val="Calibri"/>
        <family val="2"/>
        <scheme val="minor"/>
      </rPr>
      <t xml:space="preserve">    MARKSHEET   </t>
    </r>
  </si>
  <si>
    <r>
      <t xml:space="preserve">                                                                                </t>
    </r>
    <r>
      <rPr>
        <sz val="20"/>
        <color theme="1"/>
        <rFont val="Calibri"/>
        <family val="2"/>
        <scheme val="minor"/>
      </rPr>
      <t xml:space="preserve">    REPORT CARD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</t>
    </r>
  </si>
  <si>
    <t>FATHER  NAME</t>
  </si>
  <si>
    <t xml:space="preserve">SCIENCE </t>
  </si>
  <si>
    <t>PASSING MARKS</t>
  </si>
  <si>
    <t>OBTAIN MARKS</t>
  </si>
  <si>
    <t>PERCENTAGE</t>
  </si>
  <si>
    <t>OBTAIN MAEKS</t>
  </si>
  <si>
    <t>RESULT=PASS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</si>
</sst>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6" fillId="7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2" borderId="1" xfId="0" applyFont="1" applyFill="1" applyBorder="1"/>
    <xf numFmtId="0" fontId="4" fillId="12" borderId="2" xfId="0" applyFont="1" applyFill="1" applyBorder="1"/>
    <xf numFmtId="0" fontId="0" fillId="9" borderId="6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2" borderId="9" xfId="0" applyFill="1" applyBorder="1"/>
    <xf numFmtId="0" fontId="0" fillId="8" borderId="3" xfId="0" applyFill="1" applyBorder="1"/>
    <xf numFmtId="0" fontId="1" fillId="2" borderId="4" xfId="0" applyFont="1" applyFill="1" applyBorder="1"/>
    <xf numFmtId="0" fontId="3" fillId="2" borderId="4" xfId="0" applyFont="1" applyFill="1" applyBorder="1"/>
    <xf numFmtId="0" fontId="1" fillId="2" borderId="11" xfId="0" applyFont="1" applyFill="1" applyBorder="1"/>
    <xf numFmtId="0" fontId="6" fillId="7" borderId="4" xfId="0" applyFont="1" applyFill="1" applyBorder="1"/>
    <xf numFmtId="0" fontId="1" fillId="2" borderId="12" xfId="0" applyFont="1" applyFill="1" applyBorder="1"/>
    <xf numFmtId="0" fontId="0" fillId="8" borderId="6" xfId="0" applyFill="1" applyBorder="1"/>
    <xf numFmtId="0" fontId="0" fillId="13" borderId="13" xfId="0" applyFill="1" applyBorder="1"/>
    <xf numFmtId="0" fontId="0" fillId="8" borderId="8" xfId="0" applyFill="1" applyBorder="1"/>
    <xf numFmtId="0" fontId="2" fillId="3" borderId="9" xfId="0" applyFont="1" applyFill="1" applyBorder="1"/>
    <xf numFmtId="0" fontId="2" fillId="4" borderId="9" xfId="0" applyFont="1" applyFill="1" applyBorder="1"/>
    <xf numFmtId="0" fontId="2" fillId="6" borderId="9" xfId="0" applyFont="1" applyFill="1" applyBorder="1"/>
    <xf numFmtId="0" fontId="2" fillId="5" borderId="9" xfId="0" applyFont="1" applyFill="1" applyBorder="1"/>
    <xf numFmtId="0" fontId="4" fillId="12" borderId="14" xfId="0" applyFont="1" applyFill="1" applyBorder="1"/>
    <xf numFmtId="0" fontId="6" fillId="7" borderId="9" xfId="0" applyFont="1" applyFill="1" applyBorder="1"/>
    <xf numFmtId="0" fontId="0" fillId="13" borderId="15" xfId="0" applyFill="1" applyBorder="1"/>
    <xf numFmtId="0" fontId="0" fillId="14" borderId="1" xfId="0" applyFill="1" applyBorder="1"/>
    <xf numFmtId="0" fontId="0" fillId="14" borderId="7" xfId="0" applyFill="1" applyBorder="1"/>
    <xf numFmtId="0" fontId="0" fillId="14" borderId="6" xfId="0" applyFill="1" applyBorder="1"/>
    <xf numFmtId="0" fontId="2" fillId="14" borderId="1" xfId="0" applyFont="1" applyFill="1" applyBorder="1"/>
    <xf numFmtId="0" fontId="2" fillId="14" borderId="7" xfId="0" applyFont="1" applyFill="1" applyBorder="1"/>
    <xf numFmtId="0" fontId="0" fillId="14" borderId="9" xfId="0" applyFill="1" applyBorder="1"/>
    <xf numFmtId="0" fontId="0" fillId="14" borderId="10" xfId="0" applyFill="1" applyBorder="1"/>
    <xf numFmtId="0" fontId="0" fillId="0" borderId="1" xfId="0" applyBorder="1"/>
    <xf numFmtId="0" fontId="2" fillId="15" borderId="1" xfId="0" applyFont="1" applyFill="1" applyBorder="1"/>
    <xf numFmtId="0" fontId="8" fillId="12" borderId="1" xfId="0" applyFont="1" applyFill="1" applyBorder="1"/>
    <xf numFmtId="0" fontId="7" fillId="15" borderId="1" xfId="0" applyFont="1" applyFill="1" applyBorder="1"/>
    <xf numFmtId="0" fontId="0" fillId="16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/>
    <xf numFmtId="0" fontId="0" fillId="0" borderId="16" xfId="0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7169-6FF1-413A-8204-95688FF9F06B}">
  <dimension ref="A1:N88"/>
  <sheetViews>
    <sheetView tabSelected="1" topLeftCell="A60" workbookViewId="0">
      <selection activeCell="I85" sqref="I85"/>
    </sheetView>
  </sheetViews>
  <sheetFormatPr defaultRowHeight="15" x14ac:dyDescent="0.25"/>
  <cols>
    <col min="1" max="2" width="11.42578125" customWidth="1"/>
    <col min="3" max="3" width="15.5703125" customWidth="1"/>
    <col min="4" max="4" width="14.5703125" bestFit="1" customWidth="1"/>
    <col min="5" max="5" width="13.5703125" customWidth="1"/>
    <col min="6" max="6" width="14.5703125" bestFit="1" customWidth="1"/>
    <col min="7" max="7" width="15.140625" customWidth="1"/>
    <col min="8" max="8" width="15" customWidth="1"/>
    <col min="9" max="9" width="14.85546875" customWidth="1"/>
    <col min="10" max="10" width="14.140625" bestFit="1" customWidth="1"/>
    <col min="11" max="11" width="11.42578125" customWidth="1"/>
    <col min="12" max="12" width="9.7109375" customWidth="1"/>
  </cols>
  <sheetData>
    <row r="1" spans="1:14" ht="15.75" x14ac:dyDescent="0.25">
      <c r="A1" s="17" t="s">
        <v>15</v>
      </c>
      <c r="B1" s="18" t="s">
        <v>0</v>
      </c>
      <c r="C1" s="18" t="s">
        <v>16</v>
      </c>
      <c r="D1" s="18" t="s">
        <v>17</v>
      </c>
      <c r="E1" s="19" t="s">
        <v>10</v>
      </c>
      <c r="F1" s="18" t="s">
        <v>1</v>
      </c>
      <c r="G1" s="18" t="s">
        <v>2</v>
      </c>
      <c r="H1" s="18" t="s">
        <v>11</v>
      </c>
      <c r="I1" s="18" t="s">
        <v>3</v>
      </c>
      <c r="J1" s="18" t="s">
        <v>4</v>
      </c>
      <c r="K1" s="20" t="s">
        <v>12</v>
      </c>
      <c r="L1" s="21" t="s">
        <v>13</v>
      </c>
      <c r="M1" s="22" t="s">
        <v>40</v>
      </c>
    </row>
    <row r="2" spans="1:14" x14ac:dyDescent="0.25">
      <c r="A2" s="23">
        <v>1</v>
      </c>
      <c r="B2" s="1" t="s">
        <v>5</v>
      </c>
      <c r="C2" s="1" t="s">
        <v>19</v>
      </c>
      <c r="D2" s="2" t="s">
        <v>24</v>
      </c>
      <c r="E2" s="4">
        <v>92</v>
      </c>
      <c r="F2" s="4">
        <v>92</v>
      </c>
      <c r="G2" s="4">
        <v>92</v>
      </c>
      <c r="H2" s="4">
        <v>92</v>
      </c>
      <c r="I2" s="4">
        <v>92</v>
      </c>
      <c r="J2" s="1">
        <f>SUM(E2,F2,G2,H2,I2)</f>
        <v>460</v>
      </c>
      <c r="K2" s="11">
        <f>J2/5</f>
        <v>92</v>
      </c>
      <c r="L2" s="5" t="str">
        <f>IF(K2&gt;90,"A",IF(K2&gt;80,"B",IF(K2&gt;70,"C",IF(K2&gt;65,"D",IF(K2&gt;60,"E")))))</f>
        <v>A</v>
      </c>
      <c r="M2" s="24" t="s">
        <v>41</v>
      </c>
    </row>
    <row r="3" spans="1:14" x14ac:dyDescent="0.25">
      <c r="A3" s="23">
        <v>2</v>
      </c>
      <c r="B3" s="1" t="s">
        <v>6</v>
      </c>
      <c r="C3" s="1" t="s">
        <v>20</v>
      </c>
      <c r="D3" s="2" t="s">
        <v>25</v>
      </c>
      <c r="E3" s="4">
        <v>80</v>
      </c>
      <c r="F3" s="2">
        <v>80</v>
      </c>
      <c r="G3" s="1">
        <v>94</v>
      </c>
      <c r="H3" s="3">
        <v>71</v>
      </c>
      <c r="I3" s="3">
        <v>80</v>
      </c>
      <c r="J3" s="1">
        <f t="shared" ref="J3:J6" si="0">SUM(E3,F3,G3,H3,I3)</f>
        <v>405</v>
      </c>
      <c r="K3" s="11">
        <f t="shared" ref="K3:K6" si="1">J3/5</f>
        <v>81</v>
      </c>
      <c r="L3" s="5" t="str">
        <f t="shared" ref="L3:L6" si="2">IF(K3&gt;90,"A",IF(K3&gt;80,"B",IF(K3&gt;70,"C",IF(K3&gt;60,"D",IF(K3&gt;50,"E")))))</f>
        <v>B</v>
      </c>
      <c r="M3" s="24" t="s">
        <v>41</v>
      </c>
    </row>
    <row r="4" spans="1:14" x14ac:dyDescent="0.25">
      <c r="A4" s="23">
        <v>3</v>
      </c>
      <c r="B4" s="1" t="s">
        <v>7</v>
      </c>
      <c r="C4" s="1" t="s">
        <v>21</v>
      </c>
      <c r="D4" s="2" t="s">
        <v>26</v>
      </c>
      <c r="E4" s="4">
        <v>71</v>
      </c>
      <c r="F4" s="2">
        <v>90</v>
      </c>
      <c r="G4" s="1">
        <v>61</v>
      </c>
      <c r="H4" s="3">
        <v>90</v>
      </c>
      <c r="I4" s="3">
        <v>74</v>
      </c>
      <c r="J4" s="1">
        <f t="shared" si="0"/>
        <v>386</v>
      </c>
      <c r="K4" s="11">
        <f t="shared" si="1"/>
        <v>77.2</v>
      </c>
      <c r="L4" s="5" t="str">
        <f t="shared" si="2"/>
        <v>C</v>
      </c>
      <c r="M4" s="24" t="s">
        <v>41</v>
      </c>
    </row>
    <row r="5" spans="1:14" x14ac:dyDescent="0.25">
      <c r="A5" s="23">
        <v>4</v>
      </c>
      <c r="B5" s="1" t="s">
        <v>8</v>
      </c>
      <c r="C5" s="1" t="s">
        <v>22</v>
      </c>
      <c r="D5" s="2" t="s">
        <v>27</v>
      </c>
      <c r="E5" s="4">
        <v>65</v>
      </c>
      <c r="F5" s="2">
        <v>48</v>
      </c>
      <c r="G5" s="1">
        <v>70</v>
      </c>
      <c r="H5" s="3">
        <v>41</v>
      </c>
      <c r="I5" s="3">
        <v>65</v>
      </c>
      <c r="J5" s="1">
        <f t="shared" si="0"/>
        <v>289</v>
      </c>
      <c r="K5" s="11">
        <f t="shared" si="1"/>
        <v>57.8</v>
      </c>
      <c r="L5" s="5" t="str">
        <f>IF(K5&gt;90,"A",IF(K5&gt;80,"B",IF(K5&gt;70,"C",IF(K5&gt;60,"D",IF(K5&gt;50,"E")))))</f>
        <v>E</v>
      </c>
      <c r="M5" s="24" t="s">
        <v>41</v>
      </c>
    </row>
    <row r="6" spans="1:14" ht="15.75" thickBot="1" x14ac:dyDescent="0.3">
      <c r="A6" s="25">
        <v>5</v>
      </c>
      <c r="B6" s="26" t="s">
        <v>9</v>
      </c>
      <c r="C6" s="26" t="s">
        <v>23</v>
      </c>
      <c r="D6" s="27" t="s">
        <v>28</v>
      </c>
      <c r="E6" s="28">
        <v>62</v>
      </c>
      <c r="F6" s="27">
        <v>63</v>
      </c>
      <c r="G6" s="26">
        <v>50</v>
      </c>
      <c r="H6" s="29">
        <v>87</v>
      </c>
      <c r="I6" s="29">
        <v>54</v>
      </c>
      <c r="J6" s="26">
        <f t="shared" si="0"/>
        <v>316</v>
      </c>
      <c r="K6" s="30">
        <f t="shared" si="1"/>
        <v>63.2</v>
      </c>
      <c r="L6" s="31" t="str">
        <f t="shared" si="2"/>
        <v>D</v>
      </c>
      <c r="M6" s="32" t="s">
        <v>41</v>
      </c>
    </row>
    <row r="11" spans="1:14" ht="15.75" thickBot="1" x14ac:dyDescent="0.3"/>
    <row r="12" spans="1:14" ht="15" customHeight="1" x14ac:dyDescent="0.25">
      <c r="F12" s="45" t="s">
        <v>14</v>
      </c>
      <c r="G12" s="46"/>
      <c r="H12" s="46"/>
      <c r="I12" s="46"/>
      <c r="J12" s="46"/>
      <c r="K12" s="46"/>
      <c r="L12" s="46"/>
      <c r="M12" s="46"/>
      <c r="N12" s="47"/>
    </row>
    <row r="13" spans="1:14" x14ac:dyDescent="0.25">
      <c r="F13" s="48"/>
      <c r="G13" s="49"/>
      <c r="H13" s="49"/>
      <c r="I13" s="49"/>
      <c r="J13" s="49"/>
      <c r="K13" s="49"/>
      <c r="L13" s="49"/>
      <c r="M13" s="49"/>
      <c r="N13" s="50"/>
    </row>
    <row r="14" spans="1:14" x14ac:dyDescent="0.25">
      <c r="F14" s="48"/>
      <c r="G14" s="49"/>
      <c r="H14" s="49"/>
      <c r="I14" s="49"/>
      <c r="J14" s="49"/>
      <c r="K14" s="49"/>
      <c r="L14" s="49"/>
      <c r="M14" s="49"/>
      <c r="N14" s="50"/>
    </row>
    <row r="15" spans="1:14" x14ac:dyDescent="0.25">
      <c r="F15" s="12" t="s">
        <v>18</v>
      </c>
      <c r="G15" s="7">
        <v>1</v>
      </c>
      <c r="H15" s="33"/>
      <c r="I15" s="33"/>
      <c r="J15" s="33"/>
      <c r="K15" s="33"/>
      <c r="L15" s="33"/>
      <c r="M15" s="33"/>
      <c r="N15" s="34"/>
    </row>
    <row r="16" spans="1:14" x14ac:dyDescent="0.25">
      <c r="F16" s="12" t="s">
        <v>0</v>
      </c>
      <c r="G16" s="7" t="str">
        <f>VLOOKUP(G15,A1:L6,2,FALSE)</f>
        <v>GAURAV</v>
      </c>
      <c r="H16" s="33"/>
      <c r="I16" s="33"/>
      <c r="J16" s="33"/>
      <c r="K16" s="33"/>
      <c r="L16" s="33"/>
      <c r="M16" s="33"/>
      <c r="N16" s="34"/>
    </row>
    <row r="17" spans="6:14" x14ac:dyDescent="0.25">
      <c r="F17" s="12" t="s">
        <v>16</v>
      </c>
      <c r="G17" s="7" t="str">
        <f>VLOOKUP(G15,A1:L6,3,FALSE)</f>
        <v>SATRUDHAN</v>
      </c>
      <c r="H17" s="33"/>
      <c r="I17" s="33"/>
      <c r="J17" s="33"/>
      <c r="K17" s="33"/>
      <c r="L17" s="33"/>
      <c r="M17" s="33"/>
      <c r="N17" s="34"/>
    </row>
    <row r="18" spans="6:14" x14ac:dyDescent="0.25">
      <c r="F18" s="12" t="s">
        <v>17</v>
      </c>
      <c r="G18" s="7" t="str">
        <f>VLOOKUP(G15,A1:L6,4,)</f>
        <v>RITA DEVI</v>
      </c>
      <c r="H18" s="33"/>
      <c r="I18" s="33"/>
      <c r="J18" s="33"/>
      <c r="K18" s="33"/>
      <c r="L18" s="33"/>
      <c r="M18" s="33"/>
      <c r="N18" s="34"/>
    </row>
    <row r="19" spans="6:14" x14ac:dyDescent="0.25">
      <c r="F19" s="35"/>
      <c r="G19" s="33"/>
      <c r="H19" s="33"/>
      <c r="I19" s="33"/>
      <c r="J19" s="33"/>
      <c r="K19" s="33"/>
      <c r="L19" s="33"/>
      <c r="M19" s="33"/>
      <c r="N19" s="34"/>
    </row>
    <row r="20" spans="6:14" x14ac:dyDescent="0.25">
      <c r="F20" s="35"/>
      <c r="G20" s="8" t="s">
        <v>29</v>
      </c>
      <c r="H20" s="6" t="s">
        <v>30</v>
      </c>
      <c r="I20" s="7" t="s">
        <v>34</v>
      </c>
      <c r="J20" s="9" t="s">
        <v>38</v>
      </c>
      <c r="K20" s="9" t="s">
        <v>40</v>
      </c>
      <c r="L20" s="33"/>
      <c r="M20" s="33"/>
      <c r="N20" s="34"/>
    </row>
    <row r="21" spans="6:14" x14ac:dyDescent="0.25">
      <c r="F21" s="35"/>
      <c r="G21" s="8" t="s">
        <v>10</v>
      </c>
      <c r="H21" s="6">
        <v>100</v>
      </c>
      <c r="I21" s="7">
        <v>33</v>
      </c>
      <c r="J21" s="10">
        <f>VLOOKUP(G15,A1:L6,5,)</f>
        <v>92</v>
      </c>
      <c r="K21" s="10" t="str">
        <f>VLOOKUP(G15,A1:M6,13,)</f>
        <v>pass</v>
      </c>
      <c r="L21" s="36"/>
      <c r="M21" s="36"/>
      <c r="N21" s="37"/>
    </row>
    <row r="22" spans="6:14" x14ac:dyDescent="0.25">
      <c r="F22" s="35"/>
      <c r="G22" s="8" t="s">
        <v>1</v>
      </c>
      <c r="H22" s="6">
        <v>100</v>
      </c>
      <c r="I22" s="7">
        <v>33</v>
      </c>
      <c r="J22" s="10">
        <f>VLOOKUP(G15,A1:L6,6,)</f>
        <v>92</v>
      </c>
      <c r="K22" s="9" t="str">
        <f>VLOOKUP(G15,A1:M6,13,)</f>
        <v>pass</v>
      </c>
      <c r="L22" s="36"/>
      <c r="M22" s="33"/>
      <c r="N22" s="34"/>
    </row>
    <row r="23" spans="6:14" x14ac:dyDescent="0.25">
      <c r="F23" s="35"/>
      <c r="G23" s="8" t="s">
        <v>31</v>
      </c>
      <c r="H23" s="6">
        <v>100</v>
      </c>
      <c r="I23" s="7">
        <v>33</v>
      </c>
      <c r="J23" s="10">
        <f>VLOOKUP(G15,A1:L6,7,)</f>
        <v>92</v>
      </c>
      <c r="K23" s="9" t="str">
        <f>VLOOKUP(G15,A1:M6,13,)</f>
        <v>pass</v>
      </c>
      <c r="L23" s="36"/>
      <c r="M23" s="33"/>
      <c r="N23" s="34"/>
    </row>
    <row r="24" spans="6:14" x14ac:dyDescent="0.25">
      <c r="F24" s="35"/>
      <c r="G24" s="8" t="s">
        <v>32</v>
      </c>
      <c r="H24" s="6">
        <v>100</v>
      </c>
      <c r="I24" s="7">
        <v>33</v>
      </c>
      <c r="J24" s="10">
        <f>VLOOKUP(G15,A1:L6,8, )</f>
        <v>92</v>
      </c>
      <c r="K24" s="9" t="str">
        <f>VLOOKUP(G15,A1:M6,13,)</f>
        <v>pass</v>
      </c>
      <c r="L24" s="36"/>
      <c r="M24" s="33"/>
      <c r="N24" s="34"/>
    </row>
    <row r="25" spans="6:14" x14ac:dyDescent="0.25">
      <c r="F25" s="35"/>
      <c r="G25" s="8" t="s">
        <v>33</v>
      </c>
      <c r="H25" s="6">
        <v>100</v>
      </c>
      <c r="I25" s="7">
        <v>33</v>
      </c>
      <c r="J25" s="10">
        <f>VLOOKUP(G15,A1:L6, 9,)</f>
        <v>92</v>
      </c>
      <c r="K25" s="9" t="str">
        <f>VLOOKUP(G15,A1:M6,13,)</f>
        <v>pass</v>
      </c>
      <c r="L25" s="36"/>
      <c r="M25" s="33"/>
      <c r="N25" s="34"/>
    </row>
    <row r="26" spans="6:14" x14ac:dyDescent="0.25">
      <c r="F26" s="13" t="s">
        <v>36</v>
      </c>
      <c r="G26" s="8">
        <f>VLOOKUP(G15,A1:L6,11,)</f>
        <v>92</v>
      </c>
      <c r="H26" s="33"/>
      <c r="I26" s="33"/>
      <c r="J26" s="9" t="s">
        <v>35</v>
      </c>
      <c r="K26" s="9">
        <v>500</v>
      </c>
      <c r="L26" s="33"/>
      <c r="M26" s="33"/>
      <c r="N26" s="34"/>
    </row>
    <row r="27" spans="6:14" ht="15.75" thickBot="1" x14ac:dyDescent="0.3">
      <c r="F27" s="14" t="s">
        <v>37</v>
      </c>
      <c r="G27" s="15" t="str">
        <f>VLOOKUP(G15,A1:L6,12,)</f>
        <v>A</v>
      </c>
      <c r="H27" s="38"/>
      <c r="I27" s="38"/>
      <c r="J27" s="16" t="s">
        <v>39</v>
      </c>
      <c r="K27" s="16">
        <f>VLOOKUP(G15,A1:L6,10,)</f>
        <v>460</v>
      </c>
      <c r="L27" s="38"/>
      <c r="M27" s="38"/>
      <c r="N27" s="39"/>
    </row>
    <row r="58" spans="1:12" x14ac:dyDescent="0.25">
      <c r="A58" s="51" t="s">
        <v>55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</row>
    <row r="59" spans="1:12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</row>
    <row r="60" spans="1:12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 spans="1:12" x14ac:dyDescent="0.25">
      <c r="A61" s="42" t="s">
        <v>42</v>
      </c>
      <c r="B61" s="42" t="s">
        <v>0</v>
      </c>
      <c r="C61" s="42" t="s">
        <v>43</v>
      </c>
      <c r="D61" s="42" t="s">
        <v>16</v>
      </c>
      <c r="E61" s="42" t="s">
        <v>10</v>
      </c>
      <c r="F61" s="42" t="s">
        <v>1</v>
      </c>
      <c r="G61" s="42" t="s">
        <v>44</v>
      </c>
      <c r="H61" s="42" t="s">
        <v>11</v>
      </c>
      <c r="I61" s="42" t="s">
        <v>3</v>
      </c>
      <c r="J61" s="42" t="s">
        <v>30</v>
      </c>
      <c r="K61" s="9" t="s">
        <v>12</v>
      </c>
      <c r="L61" s="9" t="s">
        <v>13</v>
      </c>
    </row>
    <row r="62" spans="1:12" x14ac:dyDescent="0.25">
      <c r="A62" s="43">
        <v>1</v>
      </c>
      <c r="B62" s="43" t="s">
        <v>45</v>
      </c>
      <c r="C62" s="43" t="s">
        <v>46</v>
      </c>
      <c r="D62" s="43" t="s">
        <v>51</v>
      </c>
      <c r="E62" s="43">
        <v>80</v>
      </c>
      <c r="F62" s="43">
        <v>80</v>
      </c>
      <c r="G62" s="43">
        <v>90</v>
      </c>
      <c r="H62" s="43">
        <v>98</v>
      </c>
      <c r="I62" s="43">
        <v>78</v>
      </c>
      <c r="J62" s="43">
        <v>425</v>
      </c>
      <c r="K62" s="41">
        <v>85</v>
      </c>
      <c r="L62" s="41" t="str">
        <f>IF(K62&gt;=90,"A",IF(K62&gt;=80,"b",IF(K62&gt;=60,"c","f")))</f>
        <v>b</v>
      </c>
    </row>
    <row r="63" spans="1:12" x14ac:dyDescent="0.25">
      <c r="A63" s="43">
        <v>2</v>
      </c>
      <c r="B63" s="43" t="s">
        <v>9</v>
      </c>
      <c r="C63" s="43" t="s">
        <v>47</v>
      </c>
      <c r="D63" s="43" t="s">
        <v>54</v>
      </c>
      <c r="E63" s="43">
        <v>92</v>
      </c>
      <c r="F63" s="43">
        <v>94</v>
      </c>
      <c r="G63" s="43">
        <v>64</v>
      </c>
      <c r="H63" s="43">
        <v>75</v>
      </c>
      <c r="I63" s="43">
        <v>93</v>
      </c>
      <c r="J63" s="43">
        <v>418</v>
      </c>
      <c r="K63" s="41">
        <v>83.6</v>
      </c>
      <c r="L63" s="41" t="str">
        <f t="shared" ref="L63:L66" si="3">IF(K63&gt;=90,"A",IF(K63&gt;=80,"b",IF(K63&gt;=60,"c","f")))</f>
        <v>b</v>
      </c>
    </row>
    <row r="64" spans="1:12" x14ac:dyDescent="0.25">
      <c r="A64" s="43">
        <v>3</v>
      </c>
      <c r="B64" s="43" t="s">
        <v>6</v>
      </c>
      <c r="C64" s="43" t="s">
        <v>48</v>
      </c>
      <c r="D64" s="43" t="s">
        <v>52</v>
      </c>
      <c r="E64" s="43">
        <v>73</v>
      </c>
      <c r="F64" s="43">
        <v>43</v>
      </c>
      <c r="G64" s="43">
        <v>67</v>
      </c>
      <c r="H64" s="43">
        <v>93</v>
      </c>
      <c r="I64" s="43">
        <v>78</v>
      </c>
      <c r="J64" s="43">
        <v>354</v>
      </c>
      <c r="K64" s="41">
        <v>70.8</v>
      </c>
      <c r="L64" s="41" t="str">
        <f t="shared" si="3"/>
        <v>c</v>
      </c>
    </row>
    <row r="65" spans="1:14" x14ac:dyDescent="0.25">
      <c r="A65" s="43">
        <v>4</v>
      </c>
      <c r="B65" s="43" t="s">
        <v>8</v>
      </c>
      <c r="C65" s="43" t="s">
        <v>49</v>
      </c>
      <c r="D65" s="43" t="s">
        <v>53</v>
      </c>
      <c r="E65" s="43">
        <v>42</v>
      </c>
      <c r="F65" s="43">
        <v>52</v>
      </c>
      <c r="G65" s="43">
        <v>77</v>
      </c>
      <c r="H65" s="43">
        <v>38</v>
      </c>
      <c r="I65" s="43">
        <v>59</v>
      </c>
      <c r="J65" s="43">
        <v>268</v>
      </c>
      <c r="K65" s="41">
        <v>53.6</v>
      </c>
      <c r="L65" s="41" t="str">
        <f t="shared" si="3"/>
        <v>f</v>
      </c>
    </row>
    <row r="66" spans="1:14" x14ac:dyDescent="0.25">
      <c r="A66" s="43">
        <v>5</v>
      </c>
      <c r="B66" s="43" t="s">
        <v>7</v>
      </c>
      <c r="C66" s="43" t="s">
        <v>50</v>
      </c>
      <c r="D66" s="43" t="s">
        <v>21</v>
      </c>
      <c r="E66" s="43">
        <v>77</v>
      </c>
      <c r="F66" s="43">
        <v>53</v>
      </c>
      <c r="G66" s="43">
        <v>49</v>
      </c>
      <c r="H66" s="43">
        <v>33</v>
      </c>
      <c r="I66" s="43">
        <v>99</v>
      </c>
      <c r="J66" s="43">
        <v>311</v>
      </c>
      <c r="K66" s="41">
        <v>62.2</v>
      </c>
      <c r="L66" s="41" t="str">
        <f t="shared" si="3"/>
        <v>c</v>
      </c>
    </row>
    <row r="69" spans="1:14" x14ac:dyDescent="0.25">
      <c r="G69" s="51" t="s">
        <v>56</v>
      </c>
      <c r="H69" s="51"/>
      <c r="I69" s="51"/>
      <c r="J69" s="51"/>
      <c r="K69" s="51"/>
      <c r="L69" s="51"/>
      <c r="M69" s="51"/>
      <c r="N69" s="51"/>
    </row>
    <row r="70" spans="1:14" x14ac:dyDescent="0.25">
      <c r="G70" s="51"/>
      <c r="H70" s="51"/>
      <c r="I70" s="51"/>
      <c r="J70" s="51"/>
      <c r="K70" s="51"/>
      <c r="L70" s="51"/>
      <c r="M70" s="51"/>
      <c r="N70" s="51"/>
    </row>
    <row r="71" spans="1:14" x14ac:dyDescent="0.25">
      <c r="G71" s="51"/>
      <c r="H71" s="51"/>
      <c r="I71" s="51"/>
      <c r="J71" s="51"/>
      <c r="K71" s="51"/>
      <c r="L71" s="51"/>
      <c r="M71" s="51"/>
      <c r="N71" s="51"/>
    </row>
    <row r="72" spans="1:14" x14ac:dyDescent="0.25">
      <c r="G72" s="51"/>
      <c r="H72" s="51"/>
      <c r="I72" s="51"/>
      <c r="J72" s="51"/>
      <c r="K72" s="51"/>
      <c r="L72" s="51"/>
      <c r="M72" s="51"/>
      <c r="N72" s="51"/>
    </row>
    <row r="74" spans="1:14" x14ac:dyDescent="0.25">
      <c r="C74" s="40" t="s">
        <v>15</v>
      </c>
      <c r="D74" s="40">
        <v>5</v>
      </c>
    </row>
    <row r="75" spans="1:14" x14ac:dyDescent="0.25">
      <c r="C75" s="40" t="s">
        <v>0</v>
      </c>
      <c r="D75" s="40" t="str">
        <f xml:space="preserve"> VLOOKUP(D74,A61:L66,2,)</f>
        <v>TARUN</v>
      </c>
      <c r="F75" s="40" t="s">
        <v>29</v>
      </c>
      <c r="G75" s="40" t="s">
        <v>59</v>
      </c>
      <c r="H75" s="40" t="s">
        <v>30</v>
      </c>
      <c r="I75" s="44" t="s">
        <v>60</v>
      </c>
    </row>
    <row r="76" spans="1:14" x14ac:dyDescent="0.25">
      <c r="C76" s="40" t="s">
        <v>57</v>
      </c>
      <c r="D76" s="40" t="str">
        <f>VLOOKUP(D74,A61:L66,4,)</f>
        <v>BARURAM</v>
      </c>
      <c r="F76" s="40" t="s">
        <v>10</v>
      </c>
      <c r="G76" s="40">
        <v>33</v>
      </c>
      <c r="H76" s="40">
        <v>100</v>
      </c>
      <c r="I76" s="44">
        <f>VLOOKUP(D74,A61:L66,5,)</f>
        <v>77</v>
      </c>
    </row>
    <row r="77" spans="1:14" x14ac:dyDescent="0.25">
      <c r="C77" s="40" t="s">
        <v>17</v>
      </c>
      <c r="D77" s="40" t="str">
        <f>VLOOKUP(D74,A61:L66,3,)</f>
        <v>SUNITA</v>
      </c>
      <c r="F77" s="40" t="s">
        <v>1</v>
      </c>
      <c r="G77" s="40">
        <v>33</v>
      </c>
      <c r="H77" s="40">
        <v>100</v>
      </c>
      <c r="I77" s="44">
        <f>VLOOKUP(D74,A61:L66,6,)</f>
        <v>53</v>
      </c>
    </row>
    <row r="78" spans="1:14" x14ac:dyDescent="0.25">
      <c r="F78" s="40" t="s">
        <v>44</v>
      </c>
      <c r="G78" s="40">
        <v>33</v>
      </c>
      <c r="H78" s="40">
        <v>100</v>
      </c>
      <c r="I78" s="44">
        <f>VLOOKUP(D74,A61:L66,7,)</f>
        <v>49</v>
      </c>
    </row>
    <row r="79" spans="1:14" x14ac:dyDescent="0.25">
      <c r="F79" s="40" t="s">
        <v>58</v>
      </c>
      <c r="G79" s="40">
        <v>33</v>
      </c>
      <c r="H79" s="40">
        <v>100</v>
      </c>
      <c r="I79" s="44">
        <f>VLOOKUP(D74,A61:L66,8,)</f>
        <v>33</v>
      </c>
    </row>
    <row r="80" spans="1:14" x14ac:dyDescent="0.25">
      <c r="F80" s="40" t="s">
        <v>3</v>
      </c>
      <c r="G80" s="40">
        <v>33</v>
      </c>
      <c r="H80" s="40">
        <v>100</v>
      </c>
      <c r="I80" s="44">
        <f>VLOOKUP(D74,A61:L66,9,)</f>
        <v>99</v>
      </c>
    </row>
    <row r="83" spans="5:9" x14ac:dyDescent="0.25">
      <c r="E83" s="40" t="s">
        <v>61</v>
      </c>
      <c r="F83" s="40">
        <f>VLOOKUP(D74,A61:L66,11,)</f>
        <v>62.2</v>
      </c>
      <c r="H83" s="40" t="s">
        <v>30</v>
      </c>
      <c r="I83" s="40">
        <v>500</v>
      </c>
    </row>
    <row r="84" spans="5:9" x14ac:dyDescent="0.25">
      <c r="E84" s="40" t="s">
        <v>13</v>
      </c>
      <c r="F84" s="40" t="str">
        <f>VLOOKUP(D74,A61:L66,12,)</f>
        <v>c</v>
      </c>
      <c r="H84" s="40" t="s">
        <v>62</v>
      </c>
      <c r="I84" s="40">
        <f>VLOOKUP(D74,A61:L66,10,)</f>
        <v>311</v>
      </c>
    </row>
    <row r="86" spans="5:9" x14ac:dyDescent="0.25">
      <c r="G86" s="53" t="s">
        <v>63</v>
      </c>
      <c r="H86" s="51"/>
    </row>
    <row r="87" spans="5:9" x14ac:dyDescent="0.25">
      <c r="G87" s="51"/>
      <c r="H87" s="51"/>
    </row>
    <row r="88" spans="5:9" x14ac:dyDescent="0.25">
      <c r="G88" s="51"/>
      <c r="H88" s="51"/>
    </row>
  </sheetData>
  <mergeCells count="4">
    <mergeCell ref="F12:N14"/>
    <mergeCell ref="G69:N72"/>
    <mergeCell ref="A58:L60"/>
    <mergeCell ref="G86:H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2024-06-03T11:48:58Z</cp:lastPrinted>
  <dcterms:created xsi:type="dcterms:W3CDTF">2024-05-27T04:36:31Z</dcterms:created>
  <dcterms:modified xsi:type="dcterms:W3CDTF">2024-06-06T04:47:24Z</dcterms:modified>
</cp:coreProperties>
</file>