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Objects="none" filterPrivacy="1" defaultThemeVersion="124226"/>
  <bookViews>
    <workbookView xWindow="240" yWindow="105" windowWidth="14805" windowHeight="8010" tabRatio="434" firstSheet="1" activeTab="7"/>
  </bookViews>
  <sheets>
    <sheet name="March" sheetId="1" r:id="rId1"/>
    <sheet name="NOIDA" sheetId="6" r:id="rId2"/>
    <sheet name="Pratap_vihar" sheetId="7" r:id="rId3"/>
    <sheet name="Shadara" sheetId="8" r:id="rId4"/>
    <sheet name="Loni" sheetId="9" r:id="rId5"/>
    <sheet name="Khoda" sheetId="10" r:id="rId6"/>
    <sheet name="Vaishali" sheetId="11" r:id="rId7"/>
    <sheet name="Anand_Vihar" sheetId="12" r:id="rId8"/>
  </sheets>
  <calcPr calcId="124519"/>
</workbook>
</file>

<file path=xl/calcChain.xml><?xml version="1.0" encoding="utf-8"?>
<calcChain xmlns="http://schemas.openxmlformats.org/spreadsheetml/2006/main">
  <c r="E57" i="11"/>
  <c r="E57" i="12"/>
  <c r="E67" i="10"/>
  <c r="E53"/>
  <c r="E72" i="9"/>
  <c r="E58"/>
  <c r="E58" i="8"/>
  <c r="E74"/>
  <c r="E53" i="7"/>
  <c r="E68"/>
  <c r="E53" i="6"/>
  <c r="E73"/>
  <c r="H55" s="1"/>
  <c r="J38" i="12"/>
  <c r="H38"/>
  <c r="J27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J38" i="11"/>
  <c r="H38"/>
  <c r="J27"/>
  <c r="F9"/>
  <c r="F8"/>
  <c r="F7"/>
  <c r="F6"/>
  <c r="F5"/>
  <c r="J38" i="10"/>
  <c r="H38"/>
  <c r="J27"/>
  <c r="F9"/>
  <c r="F8"/>
  <c r="F7"/>
  <c r="F6"/>
  <c r="F5"/>
  <c r="J38" i="9"/>
  <c r="H38"/>
  <c r="J27"/>
  <c r="F9"/>
  <c r="F8"/>
  <c r="F7"/>
  <c r="F6"/>
  <c r="F5"/>
  <c r="L63" i="6"/>
  <c r="J38" i="8"/>
  <c r="H38"/>
  <c r="M32"/>
  <c r="J27"/>
  <c r="O24"/>
  <c r="F24"/>
  <c r="F23"/>
  <c r="F22"/>
  <c r="F21"/>
  <c r="O20"/>
  <c r="F20"/>
  <c r="F19"/>
  <c r="F18"/>
  <c r="F17"/>
  <c r="F16"/>
  <c r="F15"/>
  <c r="F14"/>
  <c r="F13"/>
  <c r="F12"/>
  <c r="F11"/>
  <c r="F10"/>
  <c r="F9"/>
  <c r="F8"/>
  <c r="F7"/>
  <c r="F6"/>
  <c r="F5"/>
  <c r="F27" i="10" l="1"/>
  <c r="F27" i="9"/>
  <c r="F27" i="12"/>
  <c r="F27" i="11"/>
  <c r="F27" i="8"/>
  <c r="J38" i="7"/>
  <c r="H38"/>
  <c r="J27"/>
  <c r="F9"/>
  <c r="F8"/>
  <c r="F7"/>
  <c r="F6"/>
  <c r="F5"/>
  <c r="F5" i="6"/>
  <c r="J38"/>
  <c r="H38"/>
  <c r="J27"/>
  <c r="F9"/>
  <c r="F8"/>
  <c r="F7"/>
  <c r="F6"/>
  <c r="H40" i="1"/>
  <c r="J40"/>
  <c r="J28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7" i="7" l="1"/>
  <c r="F27" i="6"/>
  <c r="F28" i="1"/>
</calcChain>
</file>

<file path=xl/sharedStrings.xml><?xml version="1.0" encoding="utf-8"?>
<sst xmlns="http://schemas.openxmlformats.org/spreadsheetml/2006/main" count="405" uniqueCount="139">
  <si>
    <t>Date</t>
  </si>
  <si>
    <t>Noida Expense Report Details</t>
  </si>
  <si>
    <t>EXPENSE</t>
  </si>
  <si>
    <t>OPD</t>
  </si>
  <si>
    <t>IPD</t>
  </si>
  <si>
    <t>PROCEDURE</t>
  </si>
  <si>
    <t xml:space="preserve">Sr. No. </t>
  </si>
  <si>
    <t>Details of Income</t>
  </si>
  <si>
    <t>Amount2</t>
  </si>
  <si>
    <t>Date@</t>
  </si>
  <si>
    <t>Sr. No. 2</t>
  </si>
  <si>
    <t>Details of Expense</t>
  </si>
  <si>
    <t>CASH_LESS</t>
  </si>
  <si>
    <t>Cash/CARD</t>
  </si>
  <si>
    <t>MEDICINE</t>
  </si>
  <si>
    <t>OPTICAL</t>
  </si>
  <si>
    <t>Total_Amount</t>
  </si>
  <si>
    <t>ELECTRICITY BILL</t>
  </si>
  <si>
    <t xml:space="preserve">SALARY </t>
  </si>
  <si>
    <t>HOSPITAL RENT</t>
  </si>
  <si>
    <t>GLASS &amp; FITTING</t>
  </si>
  <si>
    <t>DIESEL</t>
  </si>
  <si>
    <t>IOL BILL</t>
  </si>
  <si>
    <t>OFFICE REPAIR &amp; MAINTENANCE</t>
  </si>
  <si>
    <t>HOUSE KEEPING</t>
  </si>
  <si>
    <t>PANTRY ROOM</t>
  </si>
  <si>
    <t>DTDC COURIER</t>
  </si>
  <si>
    <t>PATIENT RETURN AMT.</t>
  </si>
  <si>
    <t>STATIONERY</t>
  </si>
  <si>
    <t>COVID VACCINE BOX</t>
  </si>
  <si>
    <t>LAUNDRY</t>
  </si>
  <si>
    <t>NEEDLE SYRINGE</t>
  </si>
  <si>
    <t>TOTAL EXPENDITURE</t>
  </si>
  <si>
    <t>TOTAL INCOME</t>
  </si>
  <si>
    <t>TOTAL_INCOME</t>
  </si>
  <si>
    <t>TOTAL EXPENSE</t>
  </si>
  <si>
    <t>DR. SALARY</t>
  </si>
  <si>
    <t>PHONE &amp; INTERNET BILL</t>
  </si>
  <si>
    <t>OPTICAL FRAME BILL</t>
  </si>
  <si>
    <t>Noida Expense Report Details Apr -2021</t>
  </si>
  <si>
    <t>NOIDA PETTY CASH</t>
  </si>
  <si>
    <t>Pharmacy</t>
  </si>
  <si>
    <t>Conveyance</t>
  </si>
  <si>
    <t>Amount</t>
  </si>
  <si>
    <t>Anamika</t>
  </si>
  <si>
    <t>Pradeep</t>
  </si>
  <si>
    <t>Itek Vision Centre</t>
  </si>
  <si>
    <t>Itek Vision Centre/ITEK 24|7</t>
  </si>
  <si>
    <t>ITEK 24|7</t>
  </si>
  <si>
    <t>Employee Name</t>
  </si>
  <si>
    <t>Designation</t>
  </si>
  <si>
    <t>Farheen</t>
  </si>
  <si>
    <t>MUKESH</t>
  </si>
  <si>
    <t>OFFICE BOY</t>
  </si>
  <si>
    <t>Dr. Richa</t>
  </si>
  <si>
    <t>Rent</t>
  </si>
  <si>
    <t>If revenue 120000 then 20%, if revenue &gt; 1.5 to 2 Lakh then 25 % and revenue &gt; 3 lakh then 30 %</t>
  </si>
  <si>
    <t>BMW</t>
  </si>
  <si>
    <t>water bill</t>
  </si>
  <si>
    <t>House Keeping</t>
  </si>
  <si>
    <t>reparing &amp; maintinence</t>
  </si>
  <si>
    <t>Airtel Mobile</t>
  </si>
  <si>
    <t>Airtel Call Confrence Bill</t>
  </si>
  <si>
    <t>Stationery</t>
  </si>
  <si>
    <t>mobile bill</t>
  </si>
  <si>
    <t>Marketing Team</t>
  </si>
  <si>
    <t>Bhavisyata</t>
  </si>
  <si>
    <t>Sandeep</t>
  </si>
  <si>
    <t>Dr. Vivek Jain</t>
  </si>
  <si>
    <t>NAVIN CHANDRA</t>
  </si>
  <si>
    <t>CENTRE MANAGER</t>
  </si>
  <si>
    <t>Tea</t>
  </si>
  <si>
    <t>JITENDRA KUMAR</t>
  </si>
  <si>
    <t>OPTOMETRIST</t>
  </si>
  <si>
    <t>Front Desk Receptionist</t>
  </si>
  <si>
    <t>Office Boy</t>
  </si>
  <si>
    <t>Salary</t>
  </si>
  <si>
    <t>Shantnu Kumar</t>
  </si>
  <si>
    <t xml:space="preserve">Dr. </t>
  </si>
  <si>
    <t>HARINDAR NIGAM</t>
  </si>
  <si>
    <t>INDRA SINGH RAWAT</t>
  </si>
  <si>
    <t>OT TECHNICIAN</t>
  </si>
  <si>
    <t>GAURAV KUMAR SHARMA</t>
  </si>
  <si>
    <t>ASSISATANT MANAGER - FINANCIAL PLANING &amp; ANALYSIS (Centre Manager)</t>
  </si>
  <si>
    <t>Prashant Chahar</t>
  </si>
  <si>
    <t>GENERAL MANAGER - OPTICAL BUSINESS</t>
  </si>
  <si>
    <t>SONU BISHT</t>
  </si>
  <si>
    <t>MANAGER - OPERATION</t>
  </si>
  <si>
    <t>TPA Cordinator</t>
  </si>
  <si>
    <t>Unit_name</t>
  </si>
  <si>
    <t>Dr. Nikhat Anjum</t>
  </si>
  <si>
    <t>Dr.</t>
  </si>
  <si>
    <r>
      <t xml:space="preserve">Condition Apply </t>
    </r>
    <r>
      <rPr>
        <sz val="12"/>
        <color theme="1"/>
        <rFont val="Times New Roman"/>
        <family val="1"/>
      </rPr>
      <t xml:space="preserve">==&gt;&gt; </t>
    </r>
    <r>
      <rPr>
        <b/>
        <sz val="12"/>
        <color theme="1"/>
        <rFont val="Times New Roman"/>
        <family val="1"/>
      </rPr>
      <t>Minimum Rent 40 K and Maximam rent 1.2 Lakh</t>
    </r>
  </si>
  <si>
    <t>SAPNA</t>
  </si>
  <si>
    <t>ASSISATANT O.T. TECHNICIAN AND TPA</t>
  </si>
  <si>
    <t>AAKIL KHAN</t>
  </si>
  <si>
    <t>Sonam</t>
  </si>
  <si>
    <t>Ashu</t>
  </si>
  <si>
    <t xml:space="preserve">Internet </t>
  </si>
  <si>
    <t>Neel Singh</t>
  </si>
  <si>
    <t>Vikash Bahuguna</t>
  </si>
  <si>
    <t>Satrughan</t>
  </si>
  <si>
    <t>ELECTRICITY BILL Basemant</t>
  </si>
  <si>
    <t>ELECTRICITY BILL GROUND FLOOR</t>
  </si>
  <si>
    <t>GROUNG FLOOR RENT</t>
  </si>
  <si>
    <t>BASEMENT RENT</t>
  </si>
  <si>
    <t>Airtel Mobile Recharge</t>
  </si>
  <si>
    <t>Sanitizer</t>
  </si>
  <si>
    <t>SENIOR OPTOMETRIST</t>
  </si>
  <si>
    <t xml:space="preserve">Neha </t>
  </si>
  <si>
    <t xml:space="preserve">UMESH CHANDERA AGNIHOTRI </t>
  </si>
  <si>
    <t>MANAGER - MARKETING</t>
  </si>
  <si>
    <t>Petty_Cash</t>
  </si>
  <si>
    <t>Total</t>
  </si>
  <si>
    <t>TOTAL</t>
  </si>
  <si>
    <t>TOTAL_EXPENCE</t>
  </si>
  <si>
    <t xml:space="preserve">Jio Mobile </t>
  </si>
  <si>
    <t xml:space="preserve">Jioprepaid </t>
  </si>
  <si>
    <t>Surbhi Senger</t>
  </si>
  <si>
    <t>MANAGER - BUSINESS DEVLOPMENT</t>
  </si>
  <si>
    <t>AJAY KUMAR</t>
  </si>
  <si>
    <t>O T TECHNICIAN</t>
  </si>
  <si>
    <t>Rahul Singh</t>
  </si>
  <si>
    <t>Pratap Vihar Expense Report Details Apr -2021</t>
  </si>
  <si>
    <t>Shadara Expense Report Details Apr -2021</t>
  </si>
  <si>
    <t>Loni Expense Report Details Apr -2021</t>
  </si>
  <si>
    <t>khoda</t>
  </si>
  <si>
    <t>Khoda Expense Report Details Apr -2021</t>
  </si>
  <si>
    <t>Vaishali Expense Report Details Apr -2021</t>
  </si>
  <si>
    <t>Anand Vihar Expense Report Details Apr -2021</t>
  </si>
  <si>
    <t>Petty_Cash Noida</t>
  </si>
  <si>
    <t>Reparing &amp; maintinence</t>
  </si>
  <si>
    <t>Petty_Cash Pratap Vihar</t>
  </si>
  <si>
    <t>Petty_Cash Loni</t>
  </si>
  <si>
    <t xml:space="preserve"> PETTY CASH</t>
  </si>
  <si>
    <t>PETTY CASH</t>
  </si>
  <si>
    <t>Petty_Cash Khoda</t>
  </si>
  <si>
    <t>MANOJ KUMAR
 CHAURASIA</t>
  </si>
  <si>
    <t>Petty_Cash Vaishali</t>
  </si>
</sst>
</file>

<file path=xl/styles.xml><?xml version="1.0" encoding="utf-8"?>
<styleSheet xmlns="http://schemas.openxmlformats.org/spreadsheetml/2006/main">
  <numFmts count="5">
    <numFmt numFmtId="164" formatCode="[$-409]d\-mmm\-yy;@"/>
    <numFmt numFmtId="165" formatCode="0;[Red]0"/>
    <numFmt numFmtId="166" formatCode="[$₹-4009]\ #,##0.00"/>
    <numFmt numFmtId="167" formatCode="[$-409]mmm\-yy;@"/>
    <numFmt numFmtId="168" formatCode="#,##0."/>
  </numFmts>
  <fonts count="27">
    <font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b/>
      <sz val="16"/>
      <color rgb="FFC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Arial Black"/>
      <family val="2"/>
    </font>
    <font>
      <b/>
      <sz val="18"/>
      <color theme="1"/>
      <name val="Arial Black"/>
      <family val="2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 Black"/>
      <family val="2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00CC99"/>
        <bgColor theme="5" tint="0.79998168889431442"/>
      </patternFill>
    </fill>
    <fill>
      <patternFill patternType="solid">
        <fgColor rgb="FF00B0F0"/>
        <bgColor theme="5" tint="0.59999389629810485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1">
    <xf numFmtId="0" fontId="0" fillId="0" borderId="0" xfId="0"/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5" xfId="0" applyFont="1" applyBorder="1"/>
    <xf numFmtId="0" fontId="0" fillId="0" borderId="8" xfId="0" applyBorder="1"/>
    <xf numFmtId="164" fontId="7" fillId="0" borderId="3" xfId="0" applyNumberFormat="1" applyFont="1" applyBorder="1" applyAlignment="1">
      <alignment horizontal="center"/>
    </xf>
    <xf numFmtId="165" fontId="7" fillId="0" borderId="9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5" fillId="0" borderId="1" xfId="0" applyNumberFormat="1" applyFont="1" applyBorder="1"/>
    <xf numFmtId="0" fontId="5" fillId="0" borderId="5" xfId="0" applyNumberFormat="1" applyFont="1" applyBorder="1"/>
    <xf numFmtId="166" fontId="4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5" fillId="0" borderId="6" xfId="0" applyFont="1" applyBorder="1"/>
    <xf numFmtId="166" fontId="4" fillId="0" borderId="5" xfId="0" applyNumberFormat="1" applyFont="1" applyBorder="1" applyAlignment="1">
      <alignment horizontal="center"/>
    </xf>
    <xf numFmtId="0" fontId="5" fillId="0" borderId="4" xfId="0" applyNumberFormat="1" applyFont="1" applyBorder="1"/>
    <xf numFmtId="0" fontId="5" fillId="0" borderId="7" xfId="0" applyNumberFormat="1" applyFont="1" applyBorder="1"/>
    <xf numFmtId="0" fontId="5" fillId="6" borderId="11" xfId="0" applyFont="1" applyFill="1" applyBorder="1"/>
    <xf numFmtId="0" fontId="5" fillId="6" borderId="12" xfId="0" applyFont="1" applyFill="1" applyBorder="1"/>
    <xf numFmtId="166" fontId="4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/>
    <xf numFmtId="0" fontId="5" fillId="6" borderId="1" xfId="0" applyFont="1" applyFill="1" applyBorder="1"/>
    <xf numFmtId="166" fontId="4" fillId="6" borderId="1" xfId="0" applyNumberFormat="1" applyFont="1" applyFill="1" applyBorder="1" applyAlignment="1">
      <alignment horizontal="center"/>
    </xf>
    <xf numFmtId="166" fontId="4" fillId="6" borderId="15" xfId="0" applyNumberFormat="1" applyFont="1" applyFill="1" applyBorder="1" applyAlignment="1">
      <alignment horizontal="center"/>
    </xf>
    <xf numFmtId="0" fontId="5" fillId="6" borderId="16" xfId="0" applyFont="1" applyFill="1" applyBorder="1"/>
    <xf numFmtId="166" fontId="4" fillId="4" borderId="1" xfId="0" applyNumberFormat="1" applyFont="1" applyFill="1" applyBorder="1" applyAlignment="1">
      <alignment horizontal="center"/>
    </xf>
    <xf numFmtId="166" fontId="5" fillId="8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center"/>
    </xf>
    <xf numFmtId="166" fontId="4" fillId="6" borderId="18" xfId="0" applyNumberFormat="1" applyFont="1" applyFill="1" applyBorder="1" applyAlignment="1">
      <alignment horizontal="center"/>
    </xf>
    <xf numFmtId="166" fontId="4" fillId="6" borderId="19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0" fontId="5" fillId="6" borderId="20" xfId="0" applyFont="1" applyFill="1" applyBorder="1"/>
    <xf numFmtId="0" fontId="5" fillId="6" borderId="5" xfId="0" applyFont="1" applyFill="1" applyBorder="1"/>
    <xf numFmtId="0" fontId="5" fillId="6" borderId="21" xfId="0" applyFont="1" applyFill="1" applyBorder="1"/>
    <xf numFmtId="0" fontId="8" fillId="2" borderId="22" xfId="0" applyFont="1" applyFill="1" applyBorder="1"/>
    <xf numFmtId="0" fontId="8" fillId="2" borderId="23" xfId="0" applyFont="1" applyFill="1" applyBorder="1"/>
    <xf numFmtId="167" fontId="3" fillId="0" borderId="1" xfId="0" applyNumberFormat="1" applyFont="1" applyBorder="1" applyAlignment="1">
      <alignment horizontal="center"/>
    </xf>
    <xf numFmtId="166" fontId="10" fillId="6" borderId="15" xfId="0" applyNumberFormat="1" applyFont="1" applyFill="1" applyBorder="1" applyAlignment="1">
      <alignment horizontal="center"/>
    </xf>
    <xf numFmtId="166" fontId="11" fillId="6" borderId="15" xfId="0" applyNumberFormat="1" applyFont="1" applyFill="1" applyBorder="1" applyAlignment="1">
      <alignment horizontal="center"/>
    </xf>
    <xf numFmtId="0" fontId="5" fillId="0" borderId="4" xfId="0" applyFont="1" applyBorder="1"/>
    <xf numFmtId="0" fontId="5" fillId="0" borderId="2" xfId="0" applyFont="1" applyBorder="1"/>
    <xf numFmtId="166" fontId="5" fillId="0" borderId="4" xfId="0" applyNumberFormat="1" applyFont="1" applyBorder="1" applyAlignment="1">
      <alignment horizontal="center"/>
    </xf>
    <xf numFmtId="167" fontId="3" fillId="0" borderId="3" xfId="0" applyNumberFormat="1" applyFont="1" applyBorder="1" applyAlignment="1">
      <alignment horizontal="center"/>
    </xf>
    <xf numFmtId="166" fontId="5" fillId="0" borderId="5" xfId="0" applyNumberFormat="1" applyFont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166" fontId="11" fillId="8" borderId="22" xfId="0" applyNumberFormat="1" applyFont="1" applyFill="1" applyBorder="1" applyAlignment="1">
      <alignment horizontal="center"/>
    </xf>
    <xf numFmtId="166" fontId="11" fillId="8" borderId="24" xfId="0" applyNumberFormat="1" applyFont="1" applyFill="1" applyBorder="1" applyAlignment="1">
      <alignment horizontal="center"/>
    </xf>
    <xf numFmtId="0" fontId="13" fillId="9" borderId="22" xfId="0" applyFont="1" applyFill="1" applyBorder="1" applyAlignment="1">
      <alignment horizontal="center"/>
    </xf>
    <xf numFmtId="166" fontId="12" fillId="9" borderId="24" xfId="0" applyNumberFormat="1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0" fillId="6" borderId="1" xfId="0" applyFont="1" applyFill="1" applyBorder="1"/>
    <xf numFmtId="0" fontId="5" fillId="0" borderId="7" xfId="0" applyFont="1" applyBorder="1"/>
    <xf numFmtId="167" fontId="3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0" borderId="11" xfId="0" applyNumberFormat="1" applyFont="1" applyBorder="1" applyAlignment="1">
      <alignment horizontal="center"/>
    </xf>
    <xf numFmtId="166" fontId="5" fillId="0" borderId="12" xfId="0" applyNumberFormat="1" applyFont="1" applyBorder="1" applyAlignment="1">
      <alignment horizontal="center"/>
    </xf>
    <xf numFmtId="167" fontId="3" fillId="0" borderId="12" xfId="0" applyNumberFormat="1" applyFont="1" applyBorder="1" applyAlignment="1">
      <alignment horizontal="center"/>
    </xf>
    <xf numFmtId="0" fontId="5" fillId="0" borderId="12" xfId="0" applyFont="1" applyBorder="1"/>
    <xf numFmtId="166" fontId="4" fillId="0" borderId="13" xfId="0" applyNumberFormat="1" applyFont="1" applyBorder="1" applyAlignment="1">
      <alignment horizontal="center"/>
    </xf>
    <xf numFmtId="166" fontId="5" fillId="0" borderId="25" xfId="0" applyNumberFormat="1" applyFont="1" applyBorder="1" applyAlignment="1">
      <alignment horizontal="center"/>
    </xf>
    <xf numFmtId="166" fontId="4" fillId="0" borderId="18" xfId="0" applyNumberFormat="1" applyFont="1" applyBorder="1" applyAlignment="1">
      <alignment horizontal="center"/>
    </xf>
    <xf numFmtId="166" fontId="5" fillId="0" borderId="26" xfId="0" applyNumberFormat="1" applyFont="1" applyBorder="1" applyAlignment="1">
      <alignment horizontal="center"/>
    </xf>
    <xf numFmtId="166" fontId="4" fillId="0" borderId="27" xfId="0" applyNumberFormat="1" applyFont="1" applyBorder="1" applyAlignment="1">
      <alignment horizontal="center"/>
    </xf>
    <xf numFmtId="166" fontId="5" fillId="0" borderId="14" xfId="0" applyNumberFormat="1" applyFont="1" applyBorder="1" applyAlignment="1">
      <alignment horizontal="center"/>
    </xf>
    <xf numFmtId="166" fontId="4" fillId="0" borderId="15" xfId="0" applyNumberFormat="1" applyFont="1" applyBorder="1" applyAlignment="1">
      <alignment horizontal="center"/>
    </xf>
    <xf numFmtId="0" fontId="5" fillId="0" borderId="14" xfId="0" applyFont="1" applyBorder="1"/>
    <xf numFmtId="0" fontId="5" fillId="0" borderId="25" xfId="0" applyFon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66" fontId="15" fillId="0" borderId="1" xfId="0" applyNumberFormat="1" applyFont="1" applyBorder="1" applyAlignment="1">
      <alignment horizontal="center"/>
    </xf>
    <xf numFmtId="166" fontId="0" fillId="0" borderId="0" xfId="0" applyNumberFormat="1"/>
    <xf numFmtId="9" fontId="0" fillId="0" borderId="0" xfId="0" applyNumberFormat="1"/>
    <xf numFmtId="0" fontId="0" fillId="0" borderId="1" xfId="0" applyBorder="1"/>
    <xf numFmtId="0" fontId="16" fillId="10" borderId="1" xfId="0" applyFont="1" applyFill="1" applyBorder="1" applyAlignment="1">
      <alignment horizontal="center" vertical="top" wrapText="1"/>
    </xf>
    <xf numFmtId="0" fontId="16" fillId="10" borderId="1" xfId="0" applyFont="1" applyFill="1" applyBorder="1" applyAlignment="1">
      <alignment horizontal="center" vertical="top"/>
    </xf>
    <xf numFmtId="168" fontId="16" fillId="10" borderId="1" xfId="0" applyNumberFormat="1" applyFont="1" applyFill="1" applyBorder="1" applyAlignment="1">
      <alignment vertical="top" wrapText="1"/>
    </xf>
    <xf numFmtId="49" fontId="16" fillId="10" borderId="1" xfId="0" applyNumberFormat="1" applyFont="1" applyFill="1" applyBorder="1" applyAlignment="1">
      <alignment vertical="top" wrapText="1"/>
    </xf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0" borderId="16" xfId="0" applyBorder="1"/>
    <xf numFmtId="0" fontId="0" fillId="0" borderId="34" xfId="0" applyBorder="1"/>
    <xf numFmtId="0" fontId="5" fillId="11" borderId="1" xfId="0" applyFont="1" applyFill="1" applyBorder="1" applyAlignment="1">
      <alignment horizontal="center"/>
    </xf>
    <xf numFmtId="166" fontId="4" fillId="12" borderId="1" xfId="0" applyNumberFormat="1" applyFont="1" applyFill="1" applyBorder="1" applyAlignment="1">
      <alignment horizontal="center"/>
    </xf>
    <xf numFmtId="166" fontId="5" fillId="12" borderId="1" xfId="0" applyNumberFormat="1" applyFont="1" applyFill="1" applyBorder="1" applyAlignment="1">
      <alignment horizontal="center"/>
    </xf>
    <xf numFmtId="166" fontId="5" fillId="12" borderId="14" xfId="0" applyNumberFormat="1" applyFont="1" applyFill="1" applyBorder="1" applyAlignment="1">
      <alignment horizontal="center"/>
    </xf>
    <xf numFmtId="166" fontId="5" fillId="12" borderId="15" xfId="0" applyNumberFormat="1" applyFont="1" applyFill="1" applyBorder="1" applyAlignment="1">
      <alignment horizontal="center"/>
    </xf>
    <xf numFmtId="0" fontId="16" fillId="10" borderId="4" xfId="0" applyFont="1" applyFill="1" applyBorder="1" applyAlignment="1">
      <alignment horizontal="center" vertical="top"/>
    </xf>
    <xf numFmtId="49" fontId="16" fillId="10" borderId="4" xfId="0" applyNumberFormat="1" applyFont="1" applyFill="1" applyBorder="1" applyAlignment="1">
      <alignment vertical="top" wrapText="1"/>
    </xf>
    <xf numFmtId="0" fontId="6" fillId="7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center"/>
    </xf>
    <xf numFmtId="166" fontId="4" fillId="12" borderId="15" xfId="0" applyNumberFormat="1" applyFont="1" applyFill="1" applyBorder="1" applyAlignment="1">
      <alignment horizontal="center"/>
    </xf>
    <xf numFmtId="0" fontId="5" fillId="12" borderId="15" xfId="0" applyFont="1" applyFill="1" applyBorder="1" applyAlignment="1">
      <alignment horizontal="center"/>
    </xf>
    <xf numFmtId="0" fontId="5" fillId="12" borderId="16" xfId="0" applyFont="1" applyFill="1" applyBorder="1" applyAlignment="1">
      <alignment horizontal="center"/>
    </xf>
    <xf numFmtId="166" fontId="5" fillId="12" borderId="35" xfId="0" applyNumberFormat="1" applyFont="1" applyFill="1" applyBorder="1" applyAlignment="1">
      <alignment horizontal="center"/>
    </xf>
    <xf numFmtId="0" fontId="5" fillId="12" borderId="34" xfId="0" applyFont="1" applyFill="1" applyBorder="1" applyAlignment="1">
      <alignment horizontal="center"/>
    </xf>
    <xf numFmtId="166" fontId="4" fillId="12" borderId="34" xfId="0" applyNumberFormat="1" applyFont="1" applyFill="1" applyBorder="1" applyAlignment="1">
      <alignment horizontal="center"/>
    </xf>
    <xf numFmtId="0" fontId="0" fillId="0" borderId="35" xfId="0" applyBorder="1"/>
    <xf numFmtId="166" fontId="5" fillId="12" borderId="11" xfId="0" applyNumberFormat="1" applyFont="1" applyFill="1" applyBorder="1" applyAlignment="1">
      <alignment horizontal="center"/>
    </xf>
    <xf numFmtId="166" fontId="4" fillId="12" borderId="13" xfId="0" applyNumberFormat="1" applyFont="1" applyFill="1" applyBorder="1" applyAlignment="1">
      <alignment horizontal="center"/>
    </xf>
    <xf numFmtId="166" fontId="5" fillId="12" borderId="16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36" xfId="0" applyBorder="1"/>
    <xf numFmtId="0" fontId="4" fillId="0" borderId="12" xfId="0" applyFont="1" applyBorder="1"/>
    <xf numFmtId="0" fontId="4" fillId="0" borderId="13" xfId="0" applyFont="1" applyBorder="1"/>
    <xf numFmtId="0" fontId="4" fillId="0" borderId="1" xfId="0" applyFont="1" applyBorder="1"/>
    <xf numFmtId="0" fontId="4" fillId="0" borderId="15" xfId="0" applyFont="1" applyBorder="1"/>
    <xf numFmtId="0" fontId="0" fillId="0" borderId="37" xfId="0" applyBorder="1"/>
    <xf numFmtId="0" fontId="0" fillId="0" borderId="38" xfId="0" applyBorder="1"/>
    <xf numFmtId="0" fontId="4" fillId="0" borderId="22" xfId="0" applyFont="1" applyBorder="1" applyAlignment="1"/>
    <xf numFmtId="0" fontId="4" fillId="0" borderId="39" xfId="0" applyFont="1" applyBorder="1" applyAlignment="1"/>
    <xf numFmtId="0" fontId="4" fillId="0" borderId="24" xfId="0" applyFont="1" applyBorder="1" applyAlignment="1"/>
    <xf numFmtId="166" fontId="11" fillId="14" borderId="1" xfId="0" applyNumberFormat="1" applyFont="1" applyFill="1" applyBorder="1" applyAlignment="1">
      <alignment horizontal="center"/>
    </xf>
    <xf numFmtId="166" fontId="11" fillId="14" borderId="1" xfId="0" applyNumberFormat="1" applyFont="1" applyFill="1" applyBorder="1" applyAlignment="1">
      <alignment horizontal="center" vertical="center"/>
    </xf>
    <xf numFmtId="0" fontId="0" fillId="0" borderId="6" xfId="0" applyBorder="1"/>
    <xf numFmtId="166" fontId="5" fillId="12" borderId="25" xfId="0" applyNumberFormat="1" applyFont="1" applyFill="1" applyBorder="1" applyAlignment="1">
      <alignment horizontal="center"/>
    </xf>
    <xf numFmtId="166" fontId="5" fillId="12" borderId="18" xfId="0" applyNumberFormat="1" applyFont="1" applyFill="1" applyBorder="1" applyAlignment="1">
      <alignment horizontal="center"/>
    </xf>
    <xf numFmtId="166" fontId="12" fillId="14" borderId="22" xfId="0" applyNumberFormat="1" applyFont="1" applyFill="1" applyBorder="1" applyAlignment="1">
      <alignment horizontal="center"/>
    </xf>
    <xf numFmtId="166" fontId="12" fillId="14" borderId="24" xfId="0" applyNumberFormat="1" applyFont="1" applyFill="1" applyBorder="1" applyAlignment="1">
      <alignment horizontal="center"/>
    </xf>
    <xf numFmtId="0" fontId="4" fillId="0" borderId="11" xfId="0" applyFont="1" applyBorder="1"/>
    <xf numFmtId="0" fontId="4" fillId="0" borderId="14" xfId="0" applyFont="1" applyBorder="1"/>
    <xf numFmtId="166" fontId="4" fillId="11" borderId="1" xfId="0" applyNumberFormat="1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9" fillId="2" borderId="23" xfId="0" applyFont="1" applyFill="1" applyBorder="1"/>
    <xf numFmtId="166" fontId="19" fillId="2" borderId="17" xfId="0" applyNumberFormat="1" applyFont="1" applyFill="1" applyBorder="1" applyAlignment="1">
      <alignment horizontal="center"/>
    </xf>
    <xf numFmtId="166" fontId="10" fillId="14" borderId="1" xfId="0" applyNumberFormat="1" applyFont="1" applyFill="1" applyBorder="1" applyAlignment="1">
      <alignment horizontal="center" vertical="center"/>
    </xf>
    <xf numFmtId="166" fontId="4" fillId="14" borderId="1" xfId="0" applyNumberFormat="1" applyFont="1" applyFill="1" applyBorder="1" applyAlignment="1">
      <alignment horizontal="center" vertical="center"/>
    </xf>
    <xf numFmtId="166" fontId="10" fillId="14" borderId="22" xfId="0" applyNumberFormat="1" applyFont="1" applyFill="1" applyBorder="1" applyAlignment="1">
      <alignment horizontal="center"/>
    </xf>
    <xf numFmtId="166" fontId="10" fillId="14" borderId="24" xfId="0" applyNumberFormat="1" applyFont="1" applyFill="1" applyBorder="1" applyAlignment="1">
      <alignment horizontal="center"/>
    </xf>
    <xf numFmtId="166" fontId="10" fillId="8" borderId="22" xfId="0" applyNumberFormat="1" applyFont="1" applyFill="1" applyBorder="1" applyAlignment="1">
      <alignment horizontal="center"/>
    </xf>
    <xf numFmtId="166" fontId="10" fillId="8" borderId="24" xfId="0" applyNumberFormat="1" applyFont="1" applyFill="1" applyBorder="1" applyAlignment="1">
      <alignment horizontal="center"/>
    </xf>
    <xf numFmtId="166" fontId="4" fillId="8" borderId="22" xfId="0" applyNumberFormat="1" applyFont="1" applyFill="1" applyBorder="1" applyAlignment="1">
      <alignment horizontal="center"/>
    </xf>
    <xf numFmtId="166" fontId="4" fillId="8" borderId="24" xfId="0" applyNumberFormat="1" applyFont="1" applyFill="1" applyBorder="1" applyAlignment="1">
      <alignment horizontal="center"/>
    </xf>
    <xf numFmtId="0" fontId="22" fillId="9" borderId="22" xfId="0" applyFont="1" applyFill="1" applyBorder="1" applyAlignment="1">
      <alignment horizontal="center"/>
    </xf>
    <xf numFmtId="166" fontId="10" fillId="9" borderId="24" xfId="0" applyNumberFormat="1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166" fontId="8" fillId="2" borderId="17" xfId="0" applyNumberFormat="1" applyFont="1" applyFill="1" applyBorder="1" applyAlignment="1">
      <alignment horizontal="center"/>
    </xf>
    <xf numFmtId="166" fontId="18" fillId="0" borderId="4" xfId="0" applyNumberFormat="1" applyFont="1" applyBorder="1" applyAlignment="1">
      <alignment horizontal="center"/>
    </xf>
    <xf numFmtId="166" fontId="6" fillId="8" borderId="22" xfId="0" applyNumberFormat="1" applyFont="1" applyFill="1" applyBorder="1" applyAlignment="1">
      <alignment horizontal="center"/>
    </xf>
    <xf numFmtId="166" fontId="6" fillId="8" borderId="24" xfId="0" applyNumberFormat="1" applyFont="1" applyFill="1" applyBorder="1" applyAlignment="1">
      <alignment horizontal="center"/>
    </xf>
    <xf numFmtId="0" fontId="23" fillId="0" borderId="4" xfId="0" applyFont="1" applyBorder="1"/>
    <xf numFmtId="166" fontId="24" fillId="14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166" fontId="4" fillId="12" borderId="4" xfId="0" applyNumberFormat="1" applyFont="1" applyFill="1" applyBorder="1" applyAlignment="1">
      <alignment horizontal="center"/>
    </xf>
    <xf numFmtId="0" fontId="18" fillId="0" borderId="4" xfId="0" applyFont="1" applyBorder="1"/>
    <xf numFmtId="0" fontId="18" fillId="9" borderId="22" xfId="0" applyFont="1" applyFill="1" applyBorder="1" applyAlignment="1">
      <alignment horizontal="center"/>
    </xf>
    <xf numFmtId="166" fontId="6" fillId="9" borderId="24" xfId="0" applyNumberFormat="1" applyFont="1" applyFill="1" applyBorder="1" applyAlignment="1">
      <alignment horizontal="center"/>
    </xf>
    <xf numFmtId="0" fontId="4" fillId="6" borderId="1" xfId="0" applyFont="1" applyFill="1" applyBorder="1"/>
    <xf numFmtId="0" fontId="25" fillId="0" borderId="1" xfId="0" applyFont="1" applyBorder="1"/>
    <xf numFmtId="0" fontId="22" fillId="0" borderId="5" xfId="0" applyFont="1" applyBorder="1" applyAlignment="1">
      <alignment horizontal="center"/>
    </xf>
    <xf numFmtId="0" fontId="18" fillId="6" borderId="14" xfId="0" applyFont="1" applyFill="1" applyBorder="1"/>
    <xf numFmtId="0" fontId="6" fillId="6" borderId="1" xfId="0" applyFont="1" applyFill="1" applyBorder="1"/>
    <xf numFmtId="166" fontId="6" fillId="6" borderId="15" xfId="0" applyNumberFormat="1" applyFont="1" applyFill="1" applyBorder="1" applyAlignment="1">
      <alignment horizontal="center"/>
    </xf>
    <xf numFmtId="0" fontId="18" fillId="6" borderId="1" xfId="0" applyFont="1" applyFill="1" applyBorder="1"/>
    <xf numFmtId="0" fontId="18" fillId="6" borderId="5" xfId="0" applyFont="1" applyFill="1" applyBorder="1"/>
    <xf numFmtId="166" fontId="6" fillId="6" borderId="18" xfId="0" applyNumberFormat="1" applyFont="1" applyFill="1" applyBorder="1" applyAlignment="1">
      <alignment horizontal="center"/>
    </xf>
    <xf numFmtId="0" fontId="5" fillId="12" borderId="14" xfId="0" applyFont="1" applyFill="1" applyBorder="1" applyAlignment="1">
      <alignment horizontal="center" wrapText="1"/>
    </xf>
    <xf numFmtId="0" fontId="26" fillId="0" borderId="1" xfId="0" applyFont="1" applyBorder="1"/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2" fillId="3" borderId="31" xfId="0" applyNumberFormat="1" applyFont="1" applyFill="1" applyBorder="1" applyAlignment="1">
      <alignment horizontal="center" textRotation="255" wrapText="1" shrinkToFit="1" readingOrder="2"/>
    </xf>
    <xf numFmtId="2" fontId="2" fillId="3" borderId="32" xfId="0" applyNumberFormat="1" applyFont="1" applyFill="1" applyBorder="1" applyAlignment="1">
      <alignment horizontal="center" textRotation="255" wrapText="1" shrinkToFit="1" readingOrder="2"/>
    </xf>
    <xf numFmtId="2" fontId="2" fillId="3" borderId="33" xfId="0" applyNumberFormat="1" applyFont="1" applyFill="1" applyBorder="1" applyAlignment="1">
      <alignment horizontal="center" textRotation="255" wrapText="1" shrinkToFit="1" readingOrder="2"/>
    </xf>
    <xf numFmtId="0" fontId="1" fillId="2" borderId="40" xfId="0" applyFont="1" applyFill="1" applyBorder="1" applyAlignment="1">
      <alignment horizontal="left" vertical="center"/>
    </xf>
    <xf numFmtId="0" fontId="1" fillId="2" borderId="41" xfId="0" applyFont="1" applyFill="1" applyBorder="1" applyAlignment="1">
      <alignment horizontal="left" vertical="center"/>
    </xf>
    <xf numFmtId="0" fontId="1" fillId="2" borderId="42" xfId="0" applyFont="1" applyFill="1" applyBorder="1" applyAlignment="1">
      <alignment horizontal="left" vertical="center"/>
    </xf>
    <xf numFmtId="0" fontId="1" fillId="2" borderId="28" xfId="0" applyFont="1" applyFill="1" applyBorder="1" applyAlignment="1">
      <alignment horizontal="left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20" fillId="13" borderId="4" xfId="0" applyFont="1" applyFill="1" applyBorder="1" applyAlignment="1">
      <alignment horizontal="center" vertical="center"/>
    </xf>
    <xf numFmtId="0" fontId="20" fillId="13" borderId="3" xfId="0" applyFont="1" applyFill="1" applyBorder="1" applyAlignment="1">
      <alignment horizontal="center" vertical="center"/>
    </xf>
    <xf numFmtId="0" fontId="21" fillId="13" borderId="31" xfId="0" applyFont="1" applyFill="1" applyBorder="1" applyAlignment="1">
      <alignment horizontal="center"/>
    </xf>
    <xf numFmtId="0" fontId="21" fillId="13" borderId="33" xfId="0" applyFont="1" applyFill="1" applyBorder="1" applyAlignment="1">
      <alignment horizontal="center"/>
    </xf>
    <xf numFmtId="0" fontId="20" fillId="13" borderId="31" xfId="0" applyFont="1" applyFill="1" applyBorder="1" applyAlignment="1">
      <alignment horizontal="center"/>
    </xf>
    <xf numFmtId="0" fontId="20" fillId="13" borderId="33" xfId="0" applyFont="1" applyFill="1" applyBorder="1" applyAlignment="1">
      <alignment horizontal="center"/>
    </xf>
    <xf numFmtId="0" fontId="17" fillId="13" borderId="31" xfId="0" applyFont="1" applyFill="1" applyBorder="1" applyAlignment="1">
      <alignment horizontal="center"/>
    </xf>
    <xf numFmtId="0" fontId="17" fillId="13" borderId="33" xfId="0" applyFont="1" applyFill="1" applyBorder="1" applyAlignment="1">
      <alignment horizontal="center"/>
    </xf>
  </cellXfs>
  <cellStyles count="1">
    <cellStyle name="Normal" xfId="0" builtinId="0"/>
  </cellStyles>
  <dxfs count="12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6" formatCode="[$₹-4009]\ #,##0.00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2"/>
        <color rgb="FF000000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6" formatCode="[$₹-4009]\ #,##0.00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2"/>
        <color rgb="FF000000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6" formatCode="[$₹-4009]\ #,##0.00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2"/>
        <color rgb="FF000000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6" formatCode="[$₹-4009]\ #,##0.00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2"/>
        <color rgb="FF000000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6" formatCode="[$₹-4009]\ #,##0.00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2"/>
        <color rgb="FF000000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6" formatCode="[$₹-4009]\ #,##0.00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2"/>
        <color rgb="FF000000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6" formatCode="[$₹-4009]\ #,##0.00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2"/>
        <color rgb="FF000000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6" formatCode="[$₹-4009]\ #,##0.00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00CC99"/>
      <color rgb="FFFF9900"/>
      <color rgb="FFFF3300"/>
      <color rgb="FF9B7125"/>
      <color rgb="FFFF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28575</xdr:rowOff>
    </xdr:from>
    <xdr:to>
      <xdr:col>5</xdr:col>
      <xdr:colOff>1076325</xdr:colOff>
      <xdr:row>3</xdr:row>
      <xdr:rowOff>9525</xdr:rowOff>
    </xdr:to>
    <xdr:pic>
      <xdr:nvPicPr>
        <xdr:cNvPr id="2" name="Picture 1" descr="expense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9575"/>
          <a:ext cx="6477000" cy="1905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352426</xdr:colOff>
      <xdr:row>2</xdr:row>
      <xdr:rowOff>28574</xdr:rowOff>
    </xdr:from>
    <xdr:to>
      <xdr:col>9</xdr:col>
      <xdr:colOff>2647951</xdr:colOff>
      <xdr:row>2</xdr:row>
      <xdr:rowOff>1904999</xdr:rowOff>
    </xdr:to>
    <xdr:pic>
      <xdr:nvPicPr>
        <xdr:cNvPr id="4" name="Picture 3" descr="7-Tips-to-Make-Keeping-Track-of-Business-Expenses-a-Breeze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29451" y="409574"/>
          <a:ext cx="6419850" cy="18764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</xdr:row>
      <xdr:rowOff>28575</xdr:rowOff>
    </xdr:from>
    <xdr:to>
      <xdr:col>4</xdr:col>
      <xdr:colOff>508746</xdr:colOff>
      <xdr:row>10</xdr:row>
      <xdr:rowOff>174811</xdr:rowOff>
    </xdr:to>
    <xdr:pic>
      <xdr:nvPicPr>
        <xdr:cNvPr id="2" name="Picture 1" descr="expense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409575"/>
          <a:ext cx="6486524" cy="1905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1219200</xdr:colOff>
      <xdr:row>2</xdr:row>
      <xdr:rowOff>28574</xdr:rowOff>
    </xdr:from>
    <xdr:to>
      <xdr:col>10</xdr:col>
      <xdr:colOff>597275</xdr:colOff>
      <xdr:row>10</xdr:row>
      <xdr:rowOff>146235</xdr:rowOff>
    </xdr:to>
    <xdr:pic>
      <xdr:nvPicPr>
        <xdr:cNvPr id="3" name="Picture 2" descr="7-Tips-to-Make-Keeping-Track-of-Business-Expenses-a-Breeze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0" y="409574"/>
          <a:ext cx="6772276" cy="18764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28575</xdr:rowOff>
    </xdr:from>
    <xdr:to>
      <xdr:col>5</xdr:col>
      <xdr:colOff>695324</xdr:colOff>
      <xdr:row>10</xdr:row>
      <xdr:rowOff>180975</xdr:rowOff>
    </xdr:to>
    <xdr:pic>
      <xdr:nvPicPr>
        <xdr:cNvPr id="2" name="Picture 1" descr="expense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9575"/>
          <a:ext cx="6486524" cy="1905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0</xdr:colOff>
      <xdr:row>2</xdr:row>
      <xdr:rowOff>28574</xdr:rowOff>
    </xdr:from>
    <xdr:to>
      <xdr:col>13</xdr:col>
      <xdr:colOff>190501</xdr:colOff>
      <xdr:row>10</xdr:row>
      <xdr:rowOff>152399</xdr:rowOff>
    </xdr:to>
    <xdr:pic>
      <xdr:nvPicPr>
        <xdr:cNvPr id="3" name="Picture 2" descr="7-Tips-to-Make-Keeping-Track-of-Business-Expenses-a-Breeze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1850" y="409574"/>
          <a:ext cx="6772276" cy="18764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28575</xdr:rowOff>
    </xdr:from>
    <xdr:to>
      <xdr:col>4</xdr:col>
      <xdr:colOff>1181099</xdr:colOff>
      <xdr:row>10</xdr:row>
      <xdr:rowOff>180975</xdr:rowOff>
    </xdr:to>
    <xdr:pic>
      <xdr:nvPicPr>
        <xdr:cNvPr id="2" name="Picture 1" descr="expense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9575"/>
          <a:ext cx="6486524" cy="1905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0</xdr:colOff>
      <xdr:row>2</xdr:row>
      <xdr:rowOff>28574</xdr:rowOff>
    </xdr:from>
    <xdr:to>
      <xdr:col>11</xdr:col>
      <xdr:colOff>762001</xdr:colOff>
      <xdr:row>10</xdr:row>
      <xdr:rowOff>152399</xdr:rowOff>
    </xdr:to>
    <xdr:pic>
      <xdr:nvPicPr>
        <xdr:cNvPr id="3" name="Picture 2" descr="7-Tips-to-Make-Keeping-Track-of-Business-Expenses-a-Breeze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2350" y="409574"/>
          <a:ext cx="6772276" cy="18764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28575</xdr:rowOff>
    </xdr:from>
    <xdr:to>
      <xdr:col>6</xdr:col>
      <xdr:colOff>161924</xdr:colOff>
      <xdr:row>10</xdr:row>
      <xdr:rowOff>180975</xdr:rowOff>
    </xdr:to>
    <xdr:pic>
      <xdr:nvPicPr>
        <xdr:cNvPr id="2" name="Picture 1" descr="expense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9575"/>
          <a:ext cx="6486524" cy="1905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0</xdr:colOff>
      <xdr:row>2</xdr:row>
      <xdr:rowOff>28574</xdr:rowOff>
    </xdr:from>
    <xdr:to>
      <xdr:col>12</xdr:col>
      <xdr:colOff>361951</xdr:colOff>
      <xdr:row>10</xdr:row>
      <xdr:rowOff>152399</xdr:rowOff>
    </xdr:to>
    <xdr:pic>
      <xdr:nvPicPr>
        <xdr:cNvPr id="3" name="Picture 2" descr="7-Tips-to-Make-Keeping-Track-of-Business-Expenses-a-Breeze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81950" y="409574"/>
          <a:ext cx="6772276" cy="18764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28575</xdr:rowOff>
    </xdr:from>
    <xdr:to>
      <xdr:col>5</xdr:col>
      <xdr:colOff>447674</xdr:colOff>
      <xdr:row>10</xdr:row>
      <xdr:rowOff>180975</xdr:rowOff>
    </xdr:to>
    <xdr:pic>
      <xdr:nvPicPr>
        <xdr:cNvPr id="2" name="Picture 1" descr="expense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9575"/>
          <a:ext cx="6486524" cy="1905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0</xdr:colOff>
      <xdr:row>2</xdr:row>
      <xdr:rowOff>28574</xdr:rowOff>
    </xdr:from>
    <xdr:to>
      <xdr:col>12</xdr:col>
      <xdr:colOff>762001</xdr:colOff>
      <xdr:row>10</xdr:row>
      <xdr:rowOff>152399</xdr:rowOff>
    </xdr:to>
    <xdr:pic>
      <xdr:nvPicPr>
        <xdr:cNvPr id="3" name="Picture 2" descr="7-Tips-to-Make-Keeping-Track-of-Business-Expenses-a-Breeze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800" y="409574"/>
          <a:ext cx="6772276" cy="18764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5:J41" totalsRowShown="0" headerRowDxfId="119" dataDxfId="117" headerRowBorderDxfId="118" tableBorderDxfId="116" totalsRowBorderDxfId="115">
  <autoFilter ref="A5:J41">
    <filterColumn colId="3"/>
    <filterColumn colId="4"/>
    <filterColumn colId="8"/>
    <filterColumn colId="9"/>
  </autoFilter>
  <tableColumns count="10">
    <tableColumn id="1" name="Date" dataDxfId="114"/>
    <tableColumn id="2" name="Sr. No. " dataDxfId="113"/>
    <tableColumn id="3" name="Details of Income" dataDxfId="112"/>
    <tableColumn id="11" name="Cash/CARD" dataDxfId="111"/>
    <tableColumn id="9" name="CASH_LESS" dataDxfId="110"/>
    <tableColumn id="4" name="Total_Amount" dataDxfId="109">
      <calculatedColumnFormula>Table1[[#This Row],[Cash/CARD]]+Table1[[#This Row],[CASH_LESS]]</calculatedColumnFormula>
    </tableColumn>
    <tableColumn id="5" name="Date@" dataDxfId="108"/>
    <tableColumn id="6" name="Sr. No. 2" dataDxfId="107"/>
    <tableColumn id="7" name="Details of Expense" dataDxfId="106"/>
    <tableColumn id="8" name="Amount2" dataDxfId="105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4:J39" totalsRowShown="0" headerRowDxfId="104" dataDxfId="102" headerRowBorderDxfId="103" tableBorderDxfId="101" totalsRowBorderDxfId="100">
  <autoFilter ref="A4:J39">
    <filterColumn colId="3"/>
    <filterColumn colId="4"/>
    <filterColumn colId="8"/>
    <filterColumn colId="9"/>
  </autoFilter>
  <tableColumns count="10">
    <tableColumn id="1" name="Date" dataDxfId="99"/>
    <tableColumn id="2" name="Sr. No. " dataDxfId="98"/>
    <tableColumn id="3" name="Details of Income" dataDxfId="97"/>
    <tableColumn id="11" name="Cash/CARD" dataDxfId="96"/>
    <tableColumn id="9" name="CASH_LESS" dataDxfId="95"/>
    <tableColumn id="4" name="Total_Amount" dataDxfId="94">
      <calculatedColumnFormula>Table13[[#This Row],[Cash/CARD]]+Table13[[#This Row],[CASH_LESS]]</calculatedColumnFormula>
    </tableColumn>
    <tableColumn id="5" name="Date@" dataDxfId="93"/>
    <tableColumn id="6" name="Sr. No. 2" dataDxfId="92"/>
    <tableColumn id="7" name="Details of Expense" dataDxfId="91"/>
    <tableColumn id="8" name="Amount" dataDxfId="90"/>
  </tableColumns>
  <tableStyleInfo name="TableStyleMedium24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4:J39" totalsRowShown="0" headerRowDxfId="89" dataDxfId="87" headerRowBorderDxfId="88" tableBorderDxfId="86" totalsRowBorderDxfId="85">
  <autoFilter ref="A4:J39">
    <filterColumn colId="3"/>
    <filterColumn colId="4"/>
    <filterColumn colId="8"/>
    <filterColumn colId="9"/>
  </autoFilter>
  <tableColumns count="10">
    <tableColumn id="1" name="Date" dataDxfId="84"/>
    <tableColumn id="2" name="Sr. No. " dataDxfId="83"/>
    <tableColumn id="3" name="Details of Income" dataDxfId="82"/>
    <tableColumn id="11" name="Cash/CARD" dataDxfId="81"/>
    <tableColumn id="9" name="CASH_LESS" dataDxfId="80"/>
    <tableColumn id="4" name="Total_Amount" dataDxfId="79">
      <calculatedColumnFormula>Table134[[#This Row],[Cash/CARD]]+Table134[[#This Row],[CASH_LESS]]</calculatedColumnFormula>
    </tableColumn>
    <tableColumn id="5" name="Date@" dataDxfId="78"/>
    <tableColumn id="6" name="Sr. No. 2" dataDxfId="77"/>
    <tableColumn id="7" name="Details of Expense" dataDxfId="76"/>
    <tableColumn id="8" name="Amount" dataDxfId="75"/>
  </tableColumns>
  <tableStyleInfo name="TableStyleMedium24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4:J39" totalsRowShown="0" headerRowDxfId="74" dataDxfId="72" headerRowBorderDxfId="73" tableBorderDxfId="71" totalsRowBorderDxfId="70">
  <autoFilter ref="A4:J39">
    <filterColumn colId="3"/>
    <filterColumn colId="4"/>
    <filterColumn colId="8"/>
    <filterColumn colId="9"/>
  </autoFilter>
  <tableColumns count="10">
    <tableColumn id="1" name="Date" dataDxfId="69"/>
    <tableColumn id="2" name="Sr. No. " dataDxfId="68"/>
    <tableColumn id="3" name="Details of Income" dataDxfId="67"/>
    <tableColumn id="11" name="Cash/CARD" dataDxfId="66"/>
    <tableColumn id="9" name="CASH_LESS" dataDxfId="65"/>
    <tableColumn id="4" name="Total_Amount" dataDxfId="64">
      <calculatedColumnFormula>Table1345[[#This Row],[Cash/CARD]]+Table1345[[#This Row],[CASH_LESS]]</calculatedColumnFormula>
    </tableColumn>
    <tableColumn id="5" name="Date@" dataDxfId="63"/>
    <tableColumn id="6" name="Sr. No. 2" dataDxfId="62"/>
    <tableColumn id="7" name="Details of Expense" dataDxfId="61"/>
    <tableColumn id="8" name="Amount" dataDxfId="60"/>
  </tableColumns>
  <tableStyleInfo name="TableStyleMedium24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A4:J39" totalsRowShown="0" headerRowDxfId="59" dataDxfId="57" headerRowBorderDxfId="58" tableBorderDxfId="56" totalsRowBorderDxfId="55">
  <autoFilter ref="A4:J39">
    <filterColumn colId="3"/>
    <filterColumn colId="4"/>
    <filterColumn colId="8"/>
    <filterColumn colId="9"/>
  </autoFilter>
  <tableColumns count="10">
    <tableColumn id="1" name="Date" dataDxfId="54"/>
    <tableColumn id="2" name="Sr. No. " dataDxfId="53"/>
    <tableColumn id="3" name="Details of Income" dataDxfId="52"/>
    <tableColumn id="11" name="Cash/CARD" dataDxfId="51"/>
    <tableColumn id="9" name="CASH_LESS" dataDxfId="50"/>
    <tableColumn id="4" name="Total_Amount" dataDxfId="49">
      <calculatedColumnFormula>Table13456[[#This Row],[Cash/CARD]]+Table13456[[#This Row],[CASH_LESS]]</calculatedColumnFormula>
    </tableColumn>
    <tableColumn id="5" name="Date@" dataDxfId="48"/>
    <tableColumn id="6" name="Sr. No. 2" dataDxfId="47"/>
    <tableColumn id="7" name="Details of Expense" dataDxfId="46"/>
    <tableColumn id="8" name="Amount" dataDxfId="45"/>
  </tableColumns>
  <tableStyleInfo name="TableStyleMedium24" showFirstColumn="0" showLastColumn="0" showRowStripes="1" showColumnStripes="0"/>
</table>
</file>

<file path=xl/tables/table6.xml><?xml version="1.0" encoding="utf-8"?>
<table xmlns="http://schemas.openxmlformats.org/spreadsheetml/2006/main" id="6" name="Table134567" displayName="Table134567" ref="A4:J39" totalsRowShown="0" headerRowDxfId="44" dataDxfId="42" headerRowBorderDxfId="43" tableBorderDxfId="41" totalsRowBorderDxfId="40">
  <autoFilter ref="A4:J39">
    <filterColumn colId="3"/>
    <filterColumn colId="4"/>
    <filterColumn colId="8"/>
    <filterColumn colId="9"/>
  </autoFilter>
  <tableColumns count="10">
    <tableColumn id="1" name="Date" dataDxfId="39"/>
    <tableColumn id="2" name="Sr. No. " dataDxfId="38"/>
    <tableColumn id="3" name="Details of Income" dataDxfId="37"/>
    <tableColumn id="11" name="Cash/CARD" dataDxfId="36"/>
    <tableColumn id="9" name="CASH_LESS" dataDxfId="35"/>
    <tableColumn id="4" name="Total_Amount" dataDxfId="34">
      <calculatedColumnFormula>Table134567[[#This Row],[Cash/CARD]]+Table134567[[#This Row],[CASH_LESS]]</calculatedColumnFormula>
    </tableColumn>
    <tableColumn id="5" name="Date@" dataDxfId="33"/>
    <tableColumn id="6" name="Sr. No. 2" dataDxfId="32"/>
    <tableColumn id="7" name="Details of Expense" dataDxfId="31"/>
    <tableColumn id="8" name="Amount" dataDxfId="30"/>
  </tableColumns>
  <tableStyleInfo name="TableStyleMedium24" showFirstColumn="0" showLastColumn="0" showRowStripes="1" showColumnStripes="0"/>
</table>
</file>

<file path=xl/tables/table7.xml><?xml version="1.0" encoding="utf-8"?>
<table xmlns="http://schemas.openxmlformats.org/spreadsheetml/2006/main" id="7" name="Table1345678" displayName="Table1345678" ref="A4:J39" totalsRowShown="0" headerRowDxfId="29" dataDxfId="27" headerRowBorderDxfId="28" tableBorderDxfId="26" totalsRowBorderDxfId="25">
  <autoFilter ref="A4:J39">
    <filterColumn colId="3"/>
    <filterColumn colId="4"/>
    <filterColumn colId="8"/>
    <filterColumn colId="9"/>
  </autoFilter>
  <tableColumns count="10">
    <tableColumn id="1" name="Date" dataDxfId="24"/>
    <tableColumn id="2" name="Sr. No. " dataDxfId="23"/>
    <tableColumn id="3" name="Details of Income" dataDxfId="22"/>
    <tableColumn id="11" name="Cash/CARD" dataDxfId="21"/>
    <tableColumn id="9" name="CASH_LESS" dataDxfId="20"/>
    <tableColumn id="4" name="Total_Amount" dataDxfId="19">
      <calculatedColumnFormula>Table1345678[[#This Row],[Cash/CARD]]+Table1345678[[#This Row],[CASH_LESS]]</calculatedColumnFormula>
    </tableColumn>
    <tableColumn id="5" name="Date@" dataDxfId="18"/>
    <tableColumn id="6" name="Sr. No. 2" dataDxfId="17"/>
    <tableColumn id="7" name="Details of Expense" dataDxfId="16"/>
    <tableColumn id="8" name="Amount" dataDxfId="15"/>
  </tableColumns>
  <tableStyleInfo name="TableStyleMedium24" showFirstColumn="0" showLastColumn="0" showRowStripes="1" showColumnStripes="0"/>
</table>
</file>

<file path=xl/tables/table8.xml><?xml version="1.0" encoding="utf-8"?>
<table xmlns="http://schemas.openxmlformats.org/spreadsheetml/2006/main" id="8" name="Table13456789" displayName="Table13456789" ref="A4:J39" totalsRowShown="0" headerRowDxfId="14" dataDxfId="12" headerRowBorderDxfId="13" tableBorderDxfId="11" totalsRowBorderDxfId="10">
  <autoFilter ref="A4:J39">
    <filterColumn colId="3"/>
    <filterColumn colId="4"/>
    <filterColumn colId="8"/>
    <filterColumn colId="9"/>
  </autoFilter>
  <tableColumns count="10">
    <tableColumn id="1" name="Date" dataDxfId="9"/>
    <tableColumn id="2" name="Sr. No. " dataDxfId="8"/>
    <tableColumn id="3" name="Details of Income" dataDxfId="7"/>
    <tableColumn id="11" name="Cash/CARD" dataDxfId="6"/>
    <tableColumn id="9" name="CASH_LESS" dataDxfId="5"/>
    <tableColumn id="4" name="Total_Amount" dataDxfId="4">
      <calculatedColumnFormula>Table13456789[[#This Row],[Cash/CARD]]+Table13456789[[#This Row],[CASH_LESS]]</calculatedColumnFormula>
    </tableColumn>
    <tableColumn id="5" name="Date@" dataDxfId="3"/>
    <tableColumn id="6" name="Sr. No. 2" dataDxfId="2"/>
    <tableColumn id="7" name="Details of Expense" dataDxfId="1"/>
    <tableColumn id="8" name="Amount" dataDxfId="0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te@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te@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ate@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Date@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Date@" TargetMode="Externa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Date@" TargetMode="Externa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ate@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Date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opLeftCell="D1" workbookViewId="0">
      <selection activeCell="I11" sqref="I11:J11"/>
    </sheetView>
  </sheetViews>
  <sheetFormatPr defaultRowHeight="15"/>
  <cols>
    <col min="1" max="1" width="11" bestFit="1" customWidth="1"/>
    <col min="2" max="2" width="12.5703125" bestFit="1" customWidth="1"/>
    <col min="3" max="3" width="22.28515625" bestFit="1" customWidth="1"/>
    <col min="4" max="4" width="17.140625" bestFit="1" customWidth="1"/>
    <col min="5" max="5" width="18" bestFit="1" customWidth="1"/>
    <col min="6" max="6" width="19.140625" bestFit="1" customWidth="1"/>
    <col min="7" max="7" width="12" bestFit="1" customWidth="1"/>
    <col min="8" max="8" width="16.7109375" bestFit="1" customWidth="1"/>
    <col min="9" max="9" width="33.140625" bestFit="1" customWidth="1"/>
    <col min="10" max="10" width="40.28515625" bestFit="1" customWidth="1"/>
  </cols>
  <sheetData>
    <row r="1" spans="1:10" ht="15" customHeight="1">
      <c r="A1" s="172" t="s">
        <v>1</v>
      </c>
      <c r="B1" s="173"/>
      <c r="C1" s="173"/>
      <c r="D1" s="173"/>
      <c r="E1" s="173"/>
      <c r="F1" s="173"/>
      <c r="G1" s="173"/>
      <c r="H1" s="173"/>
      <c r="I1" s="173"/>
      <c r="J1" s="173"/>
    </row>
    <row r="2" spans="1:10" ht="15" customHeight="1" thickBot="1">
      <c r="A2" s="172"/>
      <c r="B2" s="173"/>
      <c r="C2" s="173"/>
      <c r="D2" s="173"/>
      <c r="E2" s="173"/>
      <c r="F2" s="173"/>
      <c r="G2" s="173"/>
      <c r="H2" s="173"/>
      <c r="I2" s="173"/>
      <c r="J2" s="173"/>
    </row>
    <row r="3" spans="1:10" ht="151.5" customHeight="1" thickBot="1">
      <c r="A3" s="174" t="s">
        <v>2</v>
      </c>
      <c r="B3" s="175"/>
      <c r="C3" s="175"/>
      <c r="D3" s="175"/>
      <c r="E3" s="175"/>
      <c r="F3" s="175"/>
      <c r="G3" s="175"/>
      <c r="H3" s="175"/>
      <c r="I3" s="175"/>
      <c r="J3" s="176"/>
    </row>
    <row r="4" spans="1:10">
      <c r="A4" s="5"/>
      <c r="B4" s="5"/>
      <c r="C4" s="5"/>
      <c r="D4" s="5"/>
      <c r="E4" s="5"/>
      <c r="F4" s="5"/>
      <c r="G4" s="5"/>
      <c r="H4" s="5"/>
    </row>
    <row r="5" spans="1:10" ht="28.5" customHeight="1">
      <c r="A5" s="15" t="s">
        <v>0</v>
      </c>
      <c r="B5" s="16" t="s">
        <v>6</v>
      </c>
      <c r="C5" s="18" t="s">
        <v>7</v>
      </c>
      <c r="D5" s="16" t="s">
        <v>13</v>
      </c>
      <c r="E5" s="16" t="s">
        <v>12</v>
      </c>
      <c r="F5" s="16" t="s">
        <v>16</v>
      </c>
      <c r="G5" s="16" t="s">
        <v>9</v>
      </c>
      <c r="H5" s="16" t="s">
        <v>10</v>
      </c>
      <c r="I5" s="17" t="s">
        <v>11</v>
      </c>
      <c r="J5" s="16" t="s">
        <v>8</v>
      </c>
    </row>
    <row r="6" spans="1:10" ht="15.75">
      <c r="A6" s="1">
        <v>44287</v>
      </c>
      <c r="B6" s="2">
        <v>1</v>
      </c>
      <c r="C6" s="2" t="s">
        <v>3</v>
      </c>
      <c r="D6" s="13">
        <v>32000</v>
      </c>
      <c r="E6" s="13">
        <v>6201</v>
      </c>
      <c r="F6" s="13">
        <f>Table1[[#This Row],[Cash/CARD]]+Table1[[#This Row],[CASH_LESS]]</f>
        <v>38201</v>
      </c>
      <c r="G6" s="1">
        <v>44286</v>
      </c>
      <c r="H6" s="2">
        <v>1</v>
      </c>
      <c r="I6" s="8" t="s">
        <v>19</v>
      </c>
      <c r="J6" s="13">
        <v>101776</v>
      </c>
    </row>
    <row r="7" spans="1:10" ht="15.75">
      <c r="A7" s="1">
        <v>44287</v>
      </c>
      <c r="B7" s="2">
        <v>2</v>
      </c>
      <c r="C7" s="2" t="s">
        <v>4</v>
      </c>
      <c r="D7" s="14">
        <v>195203</v>
      </c>
      <c r="E7" s="14">
        <v>85429</v>
      </c>
      <c r="F7" s="14">
        <f>Table1[[#This Row],[Cash/CARD]]+Table1[[#This Row],[CASH_LESS]]</f>
        <v>280632</v>
      </c>
      <c r="G7" s="1">
        <v>44286</v>
      </c>
      <c r="H7" s="8">
        <v>2</v>
      </c>
      <c r="I7" s="8" t="s">
        <v>17</v>
      </c>
      <c r="J7" s="37">
        <v>10000</v>
      </c>
    </row>
    <row r="8" spans="1:10" ht="15.75">
      <c r="A8" s="1">
        <v>44287</v>
      </c>
      <c r="B8" s="2">
        <v>3</v>
      </c>
      <c r="C8" s="8" t="s">
        <v>5</v>
      </c>
      <c r="D8" s="14">
        <v>5500</v>
      </c>
      <c r="E8" s="14">
        <v>0</v>
      </c>
      <c r="F8" s="14">
        <f>Table1[[#This Row],[Cash/CARD]]+Table1[[#This Row],[CASH_LESS]]</f>
        <v>5500</v>
      </c>
      <c r="G8" s="1">
        <v>44286</v>
      </c>
      <c r="H8" s="2">
        <v>3</v>
      </c>
      <c r="I8" s="8" t="s">
        <v>23</v>
      </c>
      <c r="J8" s="13">
        <v>3000</v>
      </c>
    </row>
    <row r="9" spans="1:10" ht="15.75">
      <c r="A9" s="1">
        <v>44287</v>
      </c>
      <c r="B9" s="2">
        <v>4</v>
      </c>
      <c r="C9" s="8" t="s">
        <v>14</v>
      </c>
      <c r="D9" s="14">
        <v>24607</v>
      </c>
      <c r="E9" s="14">
        <v>0</v>
      </c>
      <c r="F9" s="14">
        <f>Table1[[#This Row],[Cash/CARD]]+Table1[[#This Row],[CASH_LESS]]</f>
        <v>24607</v>
      </c>
      <c r="G9" s="1">
        <v>44286</v>
      </c>
      <c r="H9" s="8">
        <v>4</v>
      </c>
      <c r="I9" s="8" t="s">
        <v>24</v>
      </c>
      <c r="J9" s="13">
        <v>18395</v>
      </c>
    </row>
    <row r="10" spans="1:10" ht="15.75">
      <c r="A10" s="1">
        <v>44287</v>
      </c>
      <c r="B10" s="2">
        <v>5</v>
      </c>
      <c r="C10" s="9" t="s">
        <v>15</v>
      </c>
      <c r="D10" s="14">
        <v>74780</v>
      </c>
      <c r="E10" s="14">
        <v>0</v>
      </c>
      <c r="F10" s="14">
        <f>Table1[[#This Row],[Cash/CARD]]+Table1[[#This Row],[CASH_LESS]]</f>
        <v>74780</v>
      </c>
      <c r="G10" s="1">
        <v>44286</v>
      </c>
      <c r="H10" s="2">
        <v>5</v>
      </c>
      <c r="I10" s="8" t="s">
        <v>42</v>
      </c>
      <c r="J10" s="13">
        <v>320</v>
      </c>
    </row>
    <row r="11" spans="1:10" ht="15.75">
      <c r="A11" s="1">
        <v>44287</v>
      </c>
      <c r="B11" s="7"/>
      <c r="C11" s="10"/>
      <c r="D11" s="14"/>
      <c r="E11" s="14"/>
      <c r="F11" s="14">
        <f>Table1[[#This Row],[Cash/CARD]]+Table1[[#This Row],[CASH_LESS]]</f>
        <v>0</v>
      </c>
      <c r="G11" s="1">
        <v>44286</v>
      </c>
      <c r="H11" s="2">
        <v>7</v>
      </c>
      <c r="I11" s="8" t="s">
        <v>37</v>
      </c>
      <c r="J11" s="13">
        <v>943</v>
      </c>
    </row>
    <row r="12" spans="1:10" ht="15.75">
      <c r="A12" s="1">
        <v>44287</v>
      </c>
      <c r="B12" s="6"/>
      <c r="C12" s="3"/>
      <c r="D12" s="14"/>
      <c r="E12" s="14"/>
      <c r="F12" s="14">
        <f>Table1[[#This Row],[Cash/CARD]]+Table1[[#This Row],[CASH_LESS]]</f>
        <v>0</v>
      </c>
      <c r="G12" s="1">
        <v>44286</v>
      </c>
      <c r="H12" s="8">
        <v>8</v>
      </c>
      <c r="I12" s="8" t="s">
        <v>18</v>
      </c>
      <c r="J12" s="13">
        <v>189441</v>
      </c>
    </row>
    <row r="13" spans="1:10" ht="15.75">
      <c r="A13" s="1">
        <v>44287</v>
      </c>
      <c r="B13" s="6"/>
      <c r="C13" s="3"/>
      <c r="D13" s="14"/>
      <c r="E13" s="14"/>
      <c r="F13" s="14">
        <f>Table1[[#This Row],[Cash/CARD]]+Table1[[#This Row],[CASH_LESS]]</f>
        <v>0</v>
      </c>
      <c r="G13" s="1">
        <v>44286</v>
      </c>
      <c r="H13" s="2">
        <v>9</v>
      </c>
      <c r="I13" s="8" t="s">
        <v>20</v>
      </c>
      <c r="J13" s="13">
        <v>3255</v>
      </c>
    </row>
    <row r="14" spans="1:10" ht="15.75">
      <c r="A14" s="1">
        <v>44287</v>
      </c>
      <c r="B14" s="6"/>
      <c r="C14" s="3"/>
      <c r="D14" s="14"/>
      <c r="E14" s="14"/>
      <c r="F14" s="14">
        <f>Table1[[#This Row],[Cash/CARD]]+Table1[[#This Row],[CASH_LESS]]</f>
        <v>0</v>
      </c>
      <c r="G14" s="1">
        <v>44286</v>
      </c>
      <c r="H14" s="2">
        <v>11</v>
      </c>
      <c r="I14" s="8" t="s">
        <v>21</v>
      </c>
      <c r="J14" s="13">
        <v>6000</v>
      </c>
    </row>
    <row r="15" spans="1:10" ht="15.75">
      <c r="A15" s="1">
        <v>44287</v>
      </c>
      <c r="B15" s="6"/>
      <c r="C15" s="3"/>
      <c r="D15" s="14"/>
      <c r="E15" s="14"/>
      <c r="F15" s="14">
        <f>Table1[[#This Row],[Cash/CARD]]+Table1[[#This Row],[CASH_LESS]]</f>
        <v>0</v>
      </c>
      <c r="G15" s="1">
        <v>44286</v>
      </c>
      <c r="H15" s="8">
        <v>12</v>
      </c>
      <c r="I15" s="8" t="s">
        <v>41</v>
      </c>
      <c r="J15" s="13">
        <v>16297</v>
      </c>
    </row>
    <row r="16" spans="1:10" ht="15.75">
      <c r="A16" s="1">
        <v>44287</v>
      </c>
      <c r="B16" s="6"/>
      <c r="C16" s="3"/>
      <c r="D16" s="14"/>
      <c r="E16" s="14"/>
      <c r="F16" s="14">
        <f>Table1[[#This Row],[Cash/CARD]]+Table1[[#This Row],[CASH_LESS]]</f>
        <v>0</v>
      </c>
      <c r="G16" s="1">
        <v>44286</v>
      </c>
      <c r="H16" s="2">
        <v>13</v>
      </c>
      <c r="I16" s="8" t="s">
        <v>38</v>
      </c>
      <c r="J16" s="13"/>
    </row>
    <row r="17" spans="1:10" ht="15.75">
      <c r="A17" s="1">
        <v>44287</v>
      </c>
      <c r="B17" s="6"/>
      <c r="C17" s="3"/>
      <c r="D17" s="14"/>
      <c r="E17" s="14"/>
      <c r="F17" s="14">
        <f>Table1[[#This Row],[Cash/CARD]]+Table1[[#This Row],[CASH_LESS]]</f>
        <v>0</v>
      </c>
      <c r="G17" s="1">
        <v>44286</v>
      </c>
      <c r="H17" s="8">
        <v>14</v>
      </c>
      <c r="I17" s="8" t="s">
        <v>22</v>
      </c>
      <c r="J17" s="13">
        <v>7624</v>
      </c>
    </row>
    <row r="18" spans="1:10" ht="15.75">
      <c r="A18" s="1">
        <v>44287</v>
      </c>
      <c r="B18" s="6"/>
      <c r="C18" s="3"/>
      <c r="D18" s="14"/>
      <c r="E18" s="14"/>
      <c r="F18" s="14">
        <f>Table1[[#This Row],[Cash/CARD]]+Table1[[#This Row],[CASH_LESS]]</f>
        <v>0</v>
      </c>
      <c r="G18" s="1">
        <v>44286</v>
      </c>
      <c r="H18" s="2">
        <v>15</v>
      </c>
      <c r="I18" s="8" t="s">
        <v>25</v>
      </c>
      <c r="J18" s="13">
        <v>1529</v>
      </c>
    </row>
    <row r="19" spans="1:10" ht="15.75">
      <c r="A19" s="1">
        <v>44287</v>
      </c>
      <c r="B19" s="6"/>
      <c r="C19" s="3"/>
      <c r="D19" s="14"/>
      <c r="E19" s="14"/>
      <c r="F19" s="14">
        <f>Table1[[#This Row],[Cash/CARD]]+Table1[[#This Row],[CASH_LESS]]</f>
        <v>0</v>
      </c>
      <c r="G19" s="1">
        <v>44286</v>
      </c>
      <c r="H19" s="8">
        <v>16</v>
      </c>
      <c r="I19" s="8" t="s">
        <v>26</v>
      </c>
      <c r="J19" s="13">
        <v>300</v>
      </c>
    </row>
    <row r="20" spans="1:10" ht="15.75">
      <c r="A20" s="1">
        <v>44287</v>
      </c>
      <c r="B20" s="6"/>
      <c r="C20" s="3"/>
      <c r="D20" s="14"/>
      <c r="E20" s="14"/>
      <c r="F20" s="14">
        <f>Table1[[#This Row],[Cash/CARD]]+Table1[[#This Row],[CASH_LESS]]</f>
        <v>0</v>
      </c>
      <c r="G20" s="1">
        <v>44286</v>
      </c>
      <c r="H20" s="2">
        <v>17</v>
      </c>
      <c r="I20" s="8" t="s">
        <v>27</v>
      </c>
      <c r="J20" s="13">
        <v>500</v>
      </c>
    </row>
    <row r="21" spans="1:10" ht="15.75">
      <c r="A21" s="1">
        <v>44287</v>
      </c>
      <c r="B21" s="6"/>
      <c r="C21" s="3"/>
      <c r="D21" s="14"/>
      <c r="E21" s="14"/>
      <c r="F21" s="14">
        <f>Table1[[#This Row],[Cash/CARD]]+Table1[[#This Row],[CASH_LESS]]</f>
        <v>0</v>
      </c>
      <c r="G21" s="1">
        <v>44286</v>
      </c>
      <c r="H21" s="8">
        <v>18</v>
      </c>
      <c r="I21" s="8" t="s">
        <v>28</v>
      </c>
      <c r="J21" s="13">
        <v>240</v>
      </c>
    </row>
    <row r="22" spans="1:10" ht="15.75">
      <c r="A22" s="1">
        <v>44287</v>
      </c>
      <c r="B22" s="6"/>
      <c r="C22" s="3"/>
      <c r="D22" s="14"/>
      <c r="E22" s="14"/>
      <c r="F22" s="14">
        <f>Table1[[#This Row],[Cash/CARD]]+Table1[[#This Row],[CASH_LESS]]</f>
        <v>0</v>
      </c>
      <c r="G22" s="1">
        <v>44286</v>
      </c>
      <c r="H22" s="2">
        <v>19</v>
      </c>
      <c r="I22" s="8" t="s">
        <v>29</v>
      </c>
      <c r="J22" s="13">
        <v>1000</v>
      </c>
    </row>
    <row r="23" spans="1:10" ht="15.75">
      <c r="A23" s="1">
        <v>44287</v>
      </c>
      <c r="B23" s="6"/>
      <c r="C23" s="3"/>
      <c r="D23" s="14"/>
      <c r="E23" s="14"/>
      <c r="F23" s="14">
        <f>Table1[[#This Row],[Cash/CARD]]+Table1[[#This Row],[CASH_LESS]]</f>
        <v>0</v>
      </c>
      <c r="G23" s="1">
        <v>44286</v>
      </c>
      <c r="H23" s="8">
        <v>20</v>
      </c>
      <c r="I23" s="8" t="s">
        <v>30</v>
      </c>
      <c r="J23" s="13">
        <v>145</v>
      </c>
    </row>
    <row r="24" spans="1:10" ht="15.75">
      <c r="A24" s="1">
        <v>44287</v>
      </c>
      <c r="B24" s="6"/>
      <c r="C24" s="3"/>
      <c r="D24" s="14"/>
      <c r="E24" s="14"/>
      <c r="F24" s="14">
        <f>Table1[[#This Row],[Cash/CARD]]+Table1[[#This Row],[CASH_LESS]]</f>
        <v>0</v>
      </c>
      <c r="G24" s="1">
        <v>44286</v>
      </c>
      <c r="H24" s="2">
        <v>21</v>
      </c>
      <c r="I24" s="8" t="s">
        <v>36</v>
      </c>
      <c r="J24" s="13">
        <v>100000</v>
      </c>
    </row>
    <row r="25" spans="1:10" ht="15.75">
      <c r="A25" s="1">
        <v>44287</v>
      </c>
      <c r="B25" s="6"/>
      <c r="C25" s="3"/>
      <c r="D25" s="14"/>
      <c r="E25" s="14"/>
      <c r="F25" s="14">
        <f>Table1[[#This Row],[Cash/CARD]]+Table1[[#This Row],[CASH_LESS]]</f>
        <v>0</v>
      </c>
      <c r="G25" s="1">
        <v>44286</v>
      </c>
      <c r="H25" s="8">
        <v>22</v>
      </c>
      <c r="I25" s="8" t="s">
        <v>31</v>
      </c>
      <c r="J25" s="13">
        <v>699</v>
      </c>
    </row>
    <row r="26" spans="1:10" ht="15.75">
      <c r="A26" s="1">
        <v>44287</v>
      </c>
      <c r="B26" s="6"/>
      <c r="C26" s="3"/>
      <c r="D26" s="14"/>
      <c r="E26" s="14"/>
      <c r="F26" s="14"/>
      <c r="G26" s="1"/>
      <c r="H26" s="3"/>
      <c r="I26" s="3"/>
      <c r="J26" s="13"/>
    </row>
    <row r="27" spans="1:10" ht="15.75">
      <c r="A27" s="1">
        <v>44287</v>
      </c>
      <c r="B27" s="6"/>
      <c r="C27" s="3"/>
      <c r="D27" s="14"/>
      <c r="E27" s="14"/>
      <c r="F27" s="14"/>
      <c r="G27" s="1"/>
      <c r="H27" s="3"/>
      <c r="I27" s="3"/>
      <c r="J27" s="13"/>
    </row>
    <row r="28" spans="1:10" ht="15.75">
      <c r="A28" s="1">
        <v>44287</v>
      </c>
      <c r="B28" s="6"/>
      <c r="C28" s="3"/>
      <c r="D28" s="14"/>
      <c r="E28" s="35" t="s">
        <v>34</v>
      </c>
      <c r="F28" s="35">
        <f>SUBTOTAL(109,F6:F27)</f>
        <v>423720</v>
      </c>
      <c r="G28" s="1"/>
      <c r="H28" s="3"/>
      <c r="I28" s="36" t="s">
        <v>32</v>
      </c>
      <c r="J28" s="34">
        <f>SUBTOTAL(109,J6:J27)</f>
        <v>461464</v>
      </c>
    </row>
    <row r="29" spans="1:10" ht="15.75">
      <c r="A29" s="1">
        <v>44287</v>
      </c>
      <c r="B29" s="6"/>
      <c r="C29" s="3"/>
      <c r="D29" s="14"/>
      <c r="E29" s="14"/>
      <c r="F29" s="14"/>
      <c r="G29" s="1"/>
      <c r="H29" s="3"/>
      <c r="I29" s="3"/>
      <c r="J29" s="13"/>
    </row>
    <row r="30" spans="1:10" ht="15.75">
      <c r="A30" s="1">
        <v>44287</v>
      </c>
      <c r="B30" s="6"/>
      <c r="C30" s="3"/>
      <c r="D30" s="14"/>
      <c r="E30" s="14"/>
      <c r="F30" s="14"/>
      <c r="G30" s="1"/>
      <c r="H30" s="3"/>
      <c r="I30" s="3"/>
      <c r="J30" s="13"/>
    </row>
    <row r="31" spans="1:10" ht="15.75">
      <c r="A31" s="1"/>
      <c r="B31" s="19"/>
      <c r="C31" s="10"/>
      <c r="D31" s="3"/>
      <c r="E31" s="3"/>
      <c r="F31" s="11"/>
      <c r="G31" s="3"/>
      <c r="H31" s="3"/>
      <c r="I31" s="3"/>
      <c r="J31" s="13"/>
    </row>
    <row r="32" spans="1:10" ht="15.75">
      <c r="A32" s="1"/>
      <c r="B32" s="19"/>
      <c r="C32" s="10"/>
      <c r="D32" s="3"/>
      <c r="E32" s="3"/>
      <c r="F32" s="11"/>
      <c r="G32" s="3"/>
      <c r="H32" s="3"/>
      <c r="I32" s="3"/>
      <c r="J32" s="13"/>
    </row>
    <row r="33" spans="1:10" ht="15.75">
      <c r="A33" s="1"/>
      <c r="B33" s="19"/>
      <c r="C33" s="10"/>
      <c r="D33" s="3"/>
      <c r="E33" s="3"/>
      <c r="F33" s="11"/>
      <c r="G33" s="3"/>
      <c r="H33" s="3"/>
      <c r="I33" s="3"/>
      <c r="J33" s="13"/>
    </row>
    <row r="34" spans="1:10" ht="16.5" thickBot="1">
      <c r="A34" s="20"/>
      <c r="B34" s="21"/>
      <c r="C34" s="22"/>
      <c r="D34" s="4"/>
      <c r="E34" s="4"/>
      <c r="F34" s="12"/>
      <c r="G34" s="4"/>
      <c r="H34" s="4"/>
      <c r="I34" s="4"/>
      <c r="J34" s="23"/>
    </row>
    <row r="35" spans="1:10" ht="15.75">
      <c r="A35" s="1"/>
      <c r="B35" s="19"/>
      <c r="C35" s="10"/>
      <c r="D35" s="3"/>
      <c r="E35" s="3"/>
      <c r="F35" s="24"/>
      <c r="G35" s="26"/>
      <c r="H35" s="27"/>
      <c r="I35" s="27"/>
      <c r="J35" s="28"/>
    </row>
    <row r="36" spans="1:10" ht="15.75">
      <c r="A36" s="1"/>
      <c r="B36" s="19"/>
      <c r="C36" s="10"/>
      <c r="D36" s="3"/>
      <c r="E36" s="3"/>
      <c r="F36" s="24"/>
      <c r="G36" s="29"/>
      <c r="H36" s="30" t="s">
        <v>35</v>
      </c>
      <c r="I36" s="30"/>
      <c r="J36" s="31">
        <v>461464</v>
      </c>
    </row>
    <row r="37" spans="1:10" ht="15.75">
      <c r="A37" s="1"/>
      <c r="B37" s="19"/>
      <c r="C37" s="10"/>
      <c r="D37" s="3"/>
      <c r="E37" s="3"/>
      <c r="F37" s="24"/>
      <c r="G37" s="29"/>
      <c r="H37" s="30" t="s">
        <v>33</v>
      </c>
      <c r="I37" s="30"/>
      <c r="J37" s="32">
        <v>423720</v>
      </c>
    </row>
    <row r="38" spans="1:10" ht="15.75">
      <c r="A38" s="1"/>
      <c r="B38" s="19"/>
      <c r="C38" s="10"/>
      <c r="D38" s="3"/>
      <c r="E38" s="3"/>
      <c r="F38" s="24"/>
      <c r="G38" s="29"/>
      <c r="H38" s="30"/>
      <c r="I38" s="30"/>
      <c r="J38" s="32"/>
    </row>
    <row r="39" spans="1:10" ht="16.5" thickBot="1">
      <c r="A39" s="1"/>
      <c r="B39" s="19"/>
      <c r="C39" s="10"/>
      <c r="D39" s="3"/>
      <c r="E39" s="3"/>
      <c r="F39" s="24"/>
      <c r="G39" s="29"/>
      <c r="H39" s="42"/>
      <c r="I39" s="42"/>
      <c r="J39" s="38"/>
    </row>
    <row r="40" spans="1:10" ht="27.75" thickBot="1">
      <c r="A40" s="1"/>
      <c r="B40" s="19"/>
      <c r="C40" s="10"/>
      <c r="D40" s="3"/>
      <c r="E40" s="3"/>
      <c r="F40" s="24"/>
      <c r="G40" s="41"/>
      <c r="H40" s="44" t="str">
        <f>IF(J37&gt;J36, "PROFIT", IF(J36&gt;J37, "LOSS"))</f>
        <v>LOSS</v>
      </c>
      <c r="I40" s="45"/>
      <c r="J40" s="40">
        <f>J37-J36</f>
        <v>-37744</v>
      </c>
    </row>
    <row r="41" spans="1:10" ht="16.5" thickBot="1">
      <c r="A41" s="20"/>
      <c r="B41" s="21"/>
      <c r="C41" s="22"/>
      <c r="D41" s="4"/>
      <c r="E41" s="4"/>
      <c r="F41" s="25"/>
      <c r="G41" s="33"/>
      <c r="H41" s="43"/>
      <c r="I41" s="43"/>
      <c r="J41" s="39"/>
    </row>
  </sheetData>
  <mergeCells count="2">
    <mergeCell ref="A1:J2"/>
    <mergeCell ref="A3:J3"/>
  </mergeCells>
  <hyperlinks>
    <hyperlink ref="G5" r:id="rId1"/>
  </hyperlinks>
  <pageMargins left="0.7" right="0.7" top="0.75" bottom="0.75" header="0.3" footer="0.3"/>
  <pageSetup paperSize="9" orientation="portrait" r:id="rId2"/>
  <ignoredErrors>
    <ignoredError sqref="F28" calculatedColumn="1"/>
  </ignoredError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9"/>
  <sheetViews>
    <sheetView zoomScale="85" zoomScaleNormal="85" workbookViewId="0">
      <selection activeCell="D16" sqref="D16"/>
    </sheetView>
  </sheetViews>
  <sheetFormatPr defaultRowHeight="15"/>
  <cols>
    <col min="1" max="1" width="10.7109375" bestFit="1" customWidth="1"/>
    <col min="2" max="2" width="12.5703125" bestFit="1" customWidth="1"/>
    <col min="3" max="3" width="32.5703125" customWidth="1"/>
    <col min="4" max="4" width="34.28515625" customWidth="1"/>
    <col min="5" max="5" width="20.140625" customWidth="1"/>
    <col min="6" max="6" width="29.85546875" customWidth="1"/>
    <col min="7" max="7" width="16.85546875" customWidth="1"/>
    <col min="8" max="8" width="16.140625" customWidth="1"/>
    <col min="9" max="9" width="26.42578125" customWidth="1"/>
    <col min="10" max="10" width="21.42578125" customWidth="1"/>
    <col min="13" max="14" width="11.7109375" bestFit="1" customWidth="1"/>
  </cols>
  <sheetData>
    <row r="1" spans="1:13" ht="15" customHeight="1">
      <c r="A1" s="177" t="s">
        <v>39</v>
      </c>
      <c r="B1" s="178"/>
      <c r="C1" s="178"/>
      <c r="D1" s="178"/>
      <c r="E1" s="178"/>
      <c r="F1" s="178"/>
      <c r="G1" s="178"/>
      <c r="H1" s="178"/>
      <c r="I1" s="178"/>
      <c r="J1" s="179"/>
    </row>
    <row r="2" spans="1:13" ht="15" customHeight="1" thickBot="1">
      <c r="A2" s="180"/>
      <c r="B2" s="181"/>
      <c r="C2" s="181"/>
      <c r="D2" s="181"/>
      <c r="E2" s="181"/>
      <c r="F2" s="181"/>
      <c r="G2" s="181"/>
      <c r="H2" s="181"/>
      <c r="I2" s="181"/>
      <c r="J2" s="182"/>
    </row>
    <row r="3" spans="1:13">
      <c r="A3" s="5"/>
      <c r="B3" s="5"/>
      <c r="C3" s="5"/>
      <c r="D3" s="5"/>
      <c r="E3" s="5"/>
      <c r="F3" s="5"/>
      <c r="G3" s="5"/>
      <c r="H3" s="5"/>
    </row>
    <row r="4" spans="1:13" ht="28.5" customHeight="1">
      <c r="A4" s="15" t="s">
        <v>0</v>
      </c>
      <c r="B4" s="16" t="s">
        <v>6</v>
      </c>
      <c r="C4" s="18" t="s">
        <v>7</v>
      </c>
      <c r="D4" s="16" t="s">
        <v>13</v>
      </c>
      <c r="E4" s="16" t="s">
        <v>12</v>
      </c>
      <c r="F4" s="16" t="s">
        <v>16</v>
      </c>
      <c r="G4" s="16" t="s">
        <v>9</v>
      </c>
      <c r="H4" s="16" t="s">
        <v>10</v>
      </c>
      <c r="I4" s="17" t="s">
        <v>11</v>
      </c>
      <c r="J4" s="16" t="s">
        <v>43</v>
      </c>
    </row>
    <row r="5" spans="1:13" ht="15.75">
      <c r="A5" s="46">
        <v>44287</v>
      </c>
      <c r="B5" s="2">
        <v>1</v>
      </c>
      <c r="C5" s="2" t="s">
        <v>3</v>
      </c>
      <c r="D5" s="13">
        <v>28157</v>
      </c>
      <c r="E5" s="13">
        <v>864</v>
      </c>
      <c r="F5" s="13">
        <f>Table13[[#This Row],[Cash/CARD]]+Table13[[#This Row],[CASH_LESS]]</f>
        <v>29021</v>
      </c>
      <c r="G5" s="46">
        <v>44287</v>
      </c>
      <c r="H5" s="2">
        <v>1</v>
      </c>
      <c r="I5" s="8" t="s">
        <v>19</v>
      </c>
      <c r="J5" s="13"/>
    </row>
    <row r="6" spans="1:13" ht="15.75">
      <c r="A6" s="46">
        <v>44288</v>
      </c>
      <c r="B6" s="2">
        <v>2</v>
      </c>
      <c r="C6" s="2" t="s">
        <v>4</v>
      </c>
      <c r="D6" s="14">
        <v>98900</v>
      </c>
      <c r="E6" s="14">
        <v>40200</v>
      </c>
      <c r="F6" s="14">
        <f>Table13[[#This Row],[Cash/CARD]]+Table13[[#This Row],[CASH_LESS]]</f>
        <v>139100</v>
      </c>
      <c r="G6" s="46">
        <v>44288</v>
      </c>
      <c r="H6" s="8">
        <v>2</v>
      </c>
      <c r="I6" s="8" t="s">
        <v>18</v>
      </c>
      <c r="J6" s="13"/>
    </row>
    <row r="7" spans="1:13" ht="15.75">
      <c r="A7" s="46">
        <v>44289</v>
      </c>
      <c r="B7" s="2">
        <v>3</v>
      </c>
      <c r="C7" s="8" t="s">
        <v>5</v>
      </c>
      <c r="D7" s="14">
        <v>311000</v>
      </c>
      <c r="E7" s="14"/>
      <c r="F7" s="14">
        <f>Table13[[#This Row],[Cash/CARD]]+Table13[[#This Row],[CASH_LESS]]</f>
        <v>311000</v>
      </c>
      <c r="G7" s="46">
        <v>44289</v>
      </c>
      <c r="H7" s="2">
        <v>3</v>
      </c>
      <c r="I7" s="8" t="s">
        <v>40</v>
      </c>
      <c r="J7" s="13"/>
    </row>
    <row r="8" spans="1:13" ht="15.75">
      <c r="A8" s="46">
        <v>44290</v>
      </c>
      <c r="B8" s="2">
        <v>4</v>
      </c>
      <c r="C8" s="8" t="s">
        <v>14</v>
      </c>
      <c r="D8" s="14">
        <v>17737</v>
      </c>
      <c r="E8" s="14"/>
      <c r="F8" s="14">
        <f>Table13[[#This Row],[Cash/CARD]]+Table13[[#This Row],[CASH_LESS]]</f>
        <v>17737</v>
      </c>
      <c r="G8" s="46">
        <v>44290</v>
      </c>
      <c r="H8" s="8">
        <v>4</v>
      </c>
      <c r="I8" s="8" t="s">
        <v>36</v>
      </c>
      <c r="J8" s="13"/>
    </row>
    <row r="9" spans="1:13" ht="15.75">
      <c r="A9" s="46">
        <v>44291</v>
      </c>
      <c r="B9" s="2">
        <v>5</v>
      </c>
      <c r="C9" s="9" t="s">
        <v>15</v>
      </c>
      <c r="D9" s="14">
        <v>39938</v>
      </c>
      <c r="E9" s="14"/>
      <c r="F9" s="14">
        <f>Table13[[#This Row],[Cash/CARD]]+Table13[[#This Row],[CASH_LESS]]</f>
        <v>39938</v>
      </c>
      <c r="G9" s="46">
        <v>44291</v>
      </c>
      <c r="H9" s="2">
        <v>5</v>
      </c>
      <c r="I9" s="3"/>
      <c r="J9" s="13"/>
    </row>
    <row r="10" spans="1:13" ht="15.75">
      <c r="A10" s="46">
        <v>44292</v>
      </c>
      <c r="B10" s="7"/>
      <c r="C10" s="10"/>
      <c r="D10" s="14"/>
      <c r="E10" s="14"/>
      <c r="F10" s="14"/>
      <c r="G10" s="46"/>
      <c r="H10" s="2"/>
      <c r="I10" s="3"/>
      <c r="J10" s="13"/>
    </row>
    <row r="11" spans="1:13" ht="15.75">
      <c r="A11" s="46">
        <v>44293</v>
      </c>
      <c r="B11" s="6"/>
      <c r="C11" s="3"/>
      <c r="D11" s="14"/>
      <c r="E11" s="14"/>
      <c r="F11" s="14"/>
      <c r="G11" s="46"/>
      <c r="H11" s="8"/>
      <c r="I11" s="8"/>
      <c r="J11" s="80"/>
    </row>
    <row r="12" spans="1:13" ht="15.75">
      <c r="A12" s="46">
        <v>44294</v>
      </c>
      <c r="B12" s="6"/>
      <c r="C12" s="3"/>
      <c r="D12" s="14"/>
      <c r="E12" s="14"/>
      <c r="F12" s="14"/>
      <c r="G12" s="46"/>
      <c r="H12" s="2"/>
      <c r="I12" s="8"/>
      <c r="J12" s="80"/>
    </row>
    <row r="13" spans="1:13" ht="15.75">
      <c r="A13" s="46">
        <v>44295</v>
      </c>
      <c r="B13" s="6"/>
      <c r="C13" s="3"/>
      <c r="D13" s="14"/>
      <c r="E13" s="14"/>
      <c r="F13" s="14"/>
      <c r="G13" s="46"/>
      <c r="H13" s="2"/>
      <c r="I13" s="8"/>
      <c r="J13" s="13"/>
      <c r="M13" s="81"/>
    </row>
    <row r="14" spans="1:13" ht="15.75">
      <c r="A14" s="46">
        <v>44296</v>
      </c>
      <c r="B14" s="6"/>
      <c r="C14" s="3"/>
      <c r="D14" s="14"/>
      <c r="E14" s="14"/>
      <c r="F14" s="14"/>
      <c r="G14" s="46"/>
      <c r="H14" s="8"/>
      <c r="I14" s="8"/>
      <c r="J14" s="13"/>
    </row>
    <row r="15" spans="1:13" ht="15.75">
      <c r="A15" s="46">
        <v>44297</v>
      </c>
      <c r="B15" s="6"/>
      <c r="C15" s="3"/>
      <c r="D15" s="14"/>
      <c r="E15" s="14"/>
      <c r="F15" s="14"/>
      <c r="G15" s="46"/>
      <c r="H15" s="2"/>
      <c r="I15" s="8"/>
      <c r="J15" s="13"/>
    </row>
    <row r="16" spans="1:13" ht="15.75">
      <c r="A16" s="46">
        <v>44298</v>
      </c>
      <c r="B16" s="6"/>
      <c r="C16" s="3"/>
      <c r="D16" s="14"/>
      <c r="E16" s="14"/>
      <c r="F16" s="14"/>
      <c r="G16" s="46"/>
      <c r="H16" s="8"/>
      <c r="I16" s="3"/>
      <c r="J16" s="80"/>
    </row>
    <row r="17" spans="1:14" ht="15.75">
      <c r="A17" s="46">
        <v>44299</v>
      </c>
      <c r="B17" s="6"/>
      <c r="C17" s="3"/>
      <c r="D17" s="14"/>
      <c r="E17" s="14"/>
      <c r="F17" s="14"/>
      <c r="G17" s="46"/>
      <c r="H17" s="2"/>
      <c r="I17" s="8"/>
      <c r="J17" s="13"/>
      <c r="N17" s="81"/>
    </row>
    <row r="18" spans="1:14" ht="15.75">
      <c r="A18" s="46">
        <v>44300</v>
      </c>
      <c r="B18" s="6"/>
      <c r="C18" s="3"/>
      <c r="D18" s="14"/>
      <c r="E18" s="14"/>
      <c r="F18" s="14"/>
      <c r="G18" s="46"/>
      <c r="H18" s="8"/>
      <c r="I18" s="8"/>
      <c r="J18" s="13"/>
    </row>
    <row r="19" spans="1:14" ht="15.75">
      <c r="A19" s="46">
        <v>44301</v>
      </c>
      <c r="B19" s="6"/>
      <c r="C19" s="3"/>
      <c r="D19" s="14"/>
      <c r="E19" s="14"/>
      <c r="F19" s="14"/>
      <c r="G19" s="46"/>
      <c r="H19" s="2"/>
      <c r="I19" s="8"/>
      <c r="J19" s="13"/>
    </row>
    <row r="20" spans="1:14" ht="15.75">
      <c r="A20" s="46">
        <v>44302</v>
      </c>
      <c r="B20" s="6"/>
      <c r="C20" s="3"/>
      <c r="D20" s="14"/>
      <c r="E20" s="14"/>
      <c r="F20" s="14"/>
      <c r="G20" s="46"/>
      <c r="H20" s="8"/>
      <c r="I20" s="3"/>
      <c r="J20" s="80"/>
      <c r="M20" s="81"/>
    </row>
    <row r="21" spans="1:14" ht="15.75">
      <c r="A21" s="46">
        <v>44303</v>
      </c>
      <c r="B21" s="6"/>
      <c r="C21" s="3"/>
      <c r="D21" s="14"/>
      <c r="E21" s="14"/>
      <c r="F21" s="14"/>
      <c r="G21" s="46"/>
      <c r="H21" s="2"/>
      <c r="I21" s="3"/>
      <c r="J21" s="80"/>
    </row>
    <row r="22" spans="1:14" ht="15.75">
      <c r="A22" s="46">
        <v>44304</v>
      </c>
      <c r="B22" s="6"/>
      <c r="C22" s="3"/>
      <c r="D22" s="14"/>
      <c r="E22" s="14"/>
      <c r="F22" s="14"/>
      <c r="G22" s="46"/>
      <c r="H22" s="8"/>
      <c r="I22" s="3"/>
      <c r="J22" s="80"/>
    </row>
    <row r="23" spans="1:14" ht="15.75">
      <c r="A23" s="46">
        <v>44305</v>
      </c>
      <c r="B23" s="6"/>
      <c r="C23" s="3"/>
      <c r="D23" s="14"/>
      <c r="E23" s="14"/>
      <c r="F23" s="14"/>
      <c r="G23" s="46"/>
      <c r="H23" s="2"/>
      <c r="I23" s="3"/>
      <c r="J23" s="80"/>
    </row>
    <row r="24" spans="1:14" ht="16.5" thickBot="1">
      <c r="A24" s="46">
        <v>44306</v>
      </c>
      <c r="B24" s="6"/>
      <c r="C24" s="3"/>
      <c r="D24" s="14"/>
      <c r="E24" s="53"/>
      <c r="F24" s="53"/>
      <c r="G24" s="62"/>
      <c r="H24" s="63"/>
      <c r="I24" s="63"/>
      <c r="J24" s="23"/>
    </row>
    <row r="25" spans="1:14" ht="15.75">
      <c r="A25" s="46">
        <v>44307</v>
      </c>
      <c r="B25" s="6"/>
      <c r="C25" s="3"/>
      <c r="D25" s="51"/>
      <c r="E25" s="64"/>
      <c r="F25" s="65"/>
      <c r="G25" s="66"/>
      <c r="H25" s="67"/>
      <c r="I25" s="67"/>
      <c r="J25" s="68"/>
    </row>
    <row r="26" spans="1:14" ht="16.5" thickBot="1">
      <c r="A26" s="46">
        <v>44308</v>
      </c>
      <c r="B26" s="6"/>
      <c r="C26" s="3"/>
      <c r="D26" s="51"/>
      <c r="E26" s="69"/>
      <c r="F26" s="53"/>
      <c r="G26" s="46"/>
      <c r="H26" s="3"/>
      <c r="I26" s="4"/>
      <c r="J26" s="70"/>
    </row>
    <row r="27" spans="1:14" ht="19.5" thickBot="1">
      <c r="A27" s="46">
        <v>44309</v>
      </c>
      <c r="B27" s="6"/>
      <c r="C27" s="3"/>
      <c r="D27" s="51"/>
      <c r="E27" s="144" t="s">
        <v>34</v>
      </c>
      <c r="F27" s="145">
        <f>SUBTOTAL(109,F5:F26)</f>
        <v>536796</v>
      </c>
      <c r="G27" s="52"/>
      <c r="H27" s="49"/>
      <c r="I27" s="146" t="s">
        <v>32</v>
      </c>
      <c r="J27" s="147">
        <f>SUBTOTAL(109,J5:J26)</f>
        <v>0</v>
      </c>
    </row>
    <row r="28" spans="1:14" ht="15.75">
      <c r="A28" s="46">
        <v>44310</v>
      </c>
      <c r="B28" s="6"/>
      <c r="C28" s="3"/>
      <c r="D28" s="51"/>
      <c r="E28" s="71"/>
      <c r="F28" s="54"/>
      <c r="G28" s="46"/>
      <c r="H28" s="3"/>
      <c r="I28" s="50"/>
      <c r="J28" s="72"/>
    </row>
    <row r="29" spans="1:14" ht="15.75">
      <c r="A29" s="46">
        <v>44311</v>
      </c>
      <c r="B29" s="6"/>
      <c r="C29" s="3"/>
      <c r="D29" s="51"/>
      <c r="E29" s="73"/>
      <c r="F29" s="14"/>
      <c r="G29" s="46"/>
      <c r="H29" s="3"/>
      <c r="I29" s="3"/>
      <c r="J29" s="74"/>
    </row>
    <row r="30" spans="1:14" ht="15.75">
      <c r="A30" s="46">
        <v>44312</v>
      </c>
      <c r="B30" s="19"/>
      <c r="C30" s="10"/>
      <c r="D30" s="49"/>
      <c r="E30" s="75"/>
      <c r="F30" s="11"/>
      <c r="G30" s="46"/>
      <c r="H30" s="3"/>
      <c r="I30" s="3"/>
      <c r="J30" s="74"/>
    </row>
    <row r="31" spans="1:14" ht="15.75">
      <c r="A31" s="46">
        <v>44313</v>
      </c>
      <c r="B31" s="19"/>
      <c r="C31" s="10"/>
      <c r="D31" s="49"/>
      <c r="E31" s="75"/>
      <c r="F31" s="11"/>
      <c r="G31" s="46"/>
      <c r="H31" s="3"/>
      <c r="I31" s="3"/>
      <c r="J31" s="74"/>
    </row>
    <row r="32" spans="1:14" ht="15.75">
      <c r="A32" s="46">
        <v>44314</v>
      </c>
      <c r="B32" s="19"/>
      <c r="C32" s="10"/>
      <c r="D32" s="49"/>
      <c r="E32" s="75"/>
      <c r="F32" s="11"/>
      <c r="G32" s="46"/>
      <c r="H32" s="3"/>
      <c r="I32" s="3"/>
      <c r="J32" s="74"/>
    </row>
    <row r="33" spans="1:10" ht="15.75">
      <c r="A33" s="46">
        <v>44315</v>
      </c>
      <c r="B33" s="21"/>
      <c r="C33" s="22"/>
      <c r="D33" s="61"/>
      <c r="E33" s="76"/>
      <c r="F33" s="12"/>
      <c r="G33" s="46"/>
      <c r="H33" s="4"/>
      <c r="I33" s="4"/>
      <c r="J33" s="70"/>
    </row>
    <row r="34" spans="1:10" ht="18.75">
      <c r="A34" s="1"/>
      <c r="B34" s="19"/>
      <c r="C34" s="10"/>
      <c r="D34" s="49"/>
      <c r="E34" s="75"/>
      <c r="F34" s="24"/>
      <c r="G34" s="29"/>
      <c r="H34" s="60" t="s">
        <v>35</v>
      </c>
      <c r="I34" s="60"/>
      <c r="J34" s="47">
        <v>683883</v>
      </c>
    </row>
    <row r="35" spans="1:10" ht="18.75">
      <c r="A35" s="1"/>
      <c r="B35" s="19"/>
      <c r="C35" s="10"/>
      <c r="D35" s="49"/>
      <c r="E35" s="75"/>
      <c r="F35" s="24"/>
      <c r="G35" s="29"/>
      <c r="H35" s="60" t="s">
        <v>33</v>
      </c>
      <c r="I35" s="60"/>
      <c r="J35" s="47">
        <v>536796</v>
      </c>
    </row>
    <row r="36" spans="1:10" ht="20.25">
      <c r="A36" s="1"/>
      <c r="B36" s="19"/>
      <c r="C36" s="10"/>
      <c r="D36" s="49"/>
      <c r="E36" s="75"/>
      <c r="F36" s="24"/>
      <c r="G36" s="29"/>
      <c r="H36" s="30"/>
      <c r="I36" s="30"/>
      <c r="J36" s="48"/>
    </row>
    <row r="37" spans="1:10" ht="16.5" thickBot="1">
      <c r="A37" s="1"/>
      <c r="B37" s="19"/>
      <c r="C37" s="10"/>
      <c r="D37" s="49"/>
      <c r="E37" s="75"/>
      <c r="F37" s="24"/>
      <c r="G37" s="29"/>
      <c r="H37" s="42"/>
      <c r="I37" s="42"/>
      <c r="J37" s="38"/>
    </row>
    <row r="38" spans="1:10" ht="23.25" thickBot="1">
      <c r="A38" s="1"/>
      <c r="B38" s="19"/>
      <c r="C38" s="10"/>
      <c r="D38" s="49"/>
      <c r="E38" s="75"/>
      <c r="F38" s="24"/>
      <c r="G38" s="41"/>
      <c r="H38" s="135" t="str">
        <f>IF(J35&gt;J34, "PROFIT", IF(J34&gt;J35, "LOSS"))</f>
        <v>LOSS</v>
      </c>
      <c r="I38" s="45"/>
      <c r="J38" s="137">
        <f>J35-J34</f>
        <v>-147087</v>
      </c>
    </row>
    <row r="39" spans="1:10" ht="16.5" thickBot="1">
      <c r="A39" s="20"/>
      <c r="B39" s="21"/>
      <c r="C39" s="22"/>
      <c r="D39" s="61"/>
      <c r="E39" s="76"/>
      <c r="F39" s="25"/>
      <c r="G39" s="33"/>
      <c r="H39" s="43"/>
      <c r="I39" s="43"/>
      <c r="J39" s="39"/>
    </row>
    <row r="40" spans="1:10" ht="15.75" thickBot="1">
      <c r="E40" s="77"/>
      <c r="F40" s="78"/>
      <c r="G40" s="78"/>
      <c r="H40" s="78"/>
      <c r="I40" s="78"/>
      <c r="J40" s="79"/>
    </row>
    <row r="43" spans="1:10">
      <c r="A43" s="83"/>
      <c r="B43" s="83"/>
      <c r="C43" s="83"/>
      <c r="D43" s="83"/>
      <c r="E43" s="83"/>
      <c r="F43" s="83"/>
      <c r="G43" s="83"/>
      <c r="H43" s="83"/>
      <c r="I43" s="83"/>
      <c r="J43" s="83"/>
    </row>
    <row r="44" spans="1:10" ht="18.75">
      <c r="A44" s="88"/>
      <c r="B44" s="83"/>
      <c r="C44" s="155" t="s">
        <v>49</v>
      </c>
      <c r="D44" s="155" t="s">
        <v>50</v>
      </c>
      <c r="E44" s="155" t="s">
        <v>76</v>
      </c>
      <c r="F44" s="155" t="s">
        <v>89</v>
      </c>
      <c r="G44" s="83"/>
      <c r="H44" s="83"/>
      <c r="I44" s="83"/>
      <c r="J44" s="83"/>
    </row>
    <row r="45" spans="1:10" ht="15.75">
      <c r="A45" s="83"/>
      <c r="B45" s="83"/>
      <c r="C45" s="156" t="s">
        <v>44</v>
      </c>
      <c r="D45" s="94" t="s">
        <v>74</v>
      </c>
      <c r="E45" s="94">
        <v>13750</v>
      </c>
      <c r="F45" s="157" t="s">
        <v>46</v>
      </c>
      <c r="G45" s="83"/>
      <c r="H45" s="83"/>
      <c r="I45" s="83"/>
      <c r="J45" s="83"/>
    </row>
    <row r="46" spans="1:10" ht="15.75">
      <c r="A46" s="83"/>
      <c r="B46" s="83"/>
      <c r="C46" s="156" t="s">
        <v>79</v>
      </c>
      <c r="D46" s="94" t="s">
        <v>53</v>
      </c>
      <c r="E46" s="94">
        <v>10422</v>
      </c>
      <c r="F46" s="157" t="s">
        <v>47</v>
      </c>
      <c r="G46" s="83"/>
      <c r="H46" s="83"/>
      <c r="I46" s="83"/>
      <c r="J46" s="83"/>
    </row>
    <row r="47" spans="1:10" ht="15.75">
      <c r="A47" s="83"/>
      <c r="B47" s="83"/>
      <c r="C47" s="156" t="s">
        <v>80</v>
      </c>
      <c r="D47" s="94" t="s">
        <v>81</v>
      </c>
      <c r="E47" s="94">
        <v>20000</v>
      </c>
      <c r="F47" s="157" t="s">
        <v>46</v>
      </c>
      <c r="G47" s="83"/>
      <c r="H47" s="83"/>
      <c r="I47" s="83"/>
      <c r="J47" s="83"/>
    </row>
    <row r="48" spans="1:10" ht="15.75">
      <c r="A48" s="83"/>
      <c r="B48" s="83"/>
      <c r="C48" s="156" t="s">
        <v>82</v>
      </c>
      <c r="D48" s="94" t="s">
        <v>83</v>
      </c>
      <c r="E48" s="94">
        <v>20000</v>
      </c>
      <c r="F48" s="157" t="s">
        <v>46</v>
      </c>
      <c r="G48" s="83"/>
      <c r="H48" s="83"/>
      <c r="I48" s="83"/>
      <c r="J48" s="83"/>
    </row>
    <row r="49" spans="1:12" ht="15.75">
      <c r="A49" s="83"/>
      <c r="B49" s="83"/>
      <c r="C49" s="156" t="s">
        <v>84</v>
      </c>
      <c r="D49" s="94" t="s">
        <v>85</v>
      </c>
      <c r="E49" s="94">
        <v>30100</v>
      </c>
      <c r="F49" s="157" t="s">
        <v>48</v>
      </c>
      <c r="G49" s="83"/>
      <c r="H49" s="83"/>
      <c r="I49" s="83"/>
      <c r="J49" s="83"/>
    </row>
    <row r="50" spans="1:12" ht="15.75">
      <c r="A50" s="83"/>
      <c r="B50" s="83"/>
      <c r="C50" s="156" t="s">
        <v>90</v>
      </c>
      <c r="D50" s="94" t="s">
        <v>91</v>
      </c>
      <c r="E50" s="94">
        <v>100000</v>
      </c>
      <c r="F50" s="157"/>
      <c r="G50" s="83"/>
      <c r="H50" s="83"/>
      <c r="I50" s="83"/>
      <c r="J50" s="83"/>
    </row>
    <row r="51" spans="1:12" ht="15.75">
      <c r="A51" s="83"/>
      <c r="B51" s="83"/>
      <c r="C51" s="156" t="s">
        <v>86</v>
      </c>
      <c r="D51" s="94" t="s">
        <v>87</v>
      </c>
      <c r="E51" s="94">
        <v>26880</v>
      </c>
      <c r="F51" s="157" t="s">
        <v>48</v>
      </c>
      <c r="G51" s="83"/>
      <c r="H51" s="83"/>
      <c r="I51" s="83"/>
      <c r="J51" s="83"/>
    </row>
    <row r="52" spans="1:12" ht="15.75">
      <c r="A52" s="83"/>
      <c r="B52" s="83"/>
      <c r="C52" s="156" t="s">
        <v>45</v>
      </c>
      <c r="D52" s="94" t="s">
        <v>88</v>
      </c>
      <c r="E52" s="94">
        <v>24000</v>
      </c>
      <c r="F52" s="157" t="s">
        <v>46</v>
      </c>
      <c r="G52" s="83"/>
      <c r="H52" s="83"/>
      <c r="I52" s="83"/>
      <c r="J52" s="83"/>
    </row>
    <row r="53" spans="1:12" ht="20.25">
      <c r="A53" s="83"/>
      <c r="B53" s="83"/>
      <c r="C53" s="93"/>
      <c r="D53" s="126" t="s">
        <v>114</v>
      </c>
      <c r="E53" s="126">
        <f>SUM(E45:E52)</f>
        <v>245152</v>
      </c>
      <c r="F53" s="88"/>
      <c r="G53" s="83"/>
      <c r="H53" s="83"/>
      <c r="I53" s="83"/>
      <c r="J53" s="83"/>
    </row>
    <row r="54" spans="1:12" ht="15.75">
      <c r="A54" s="83"/>
      <c r="B54" s="83"/>
      <c r="C54" s="93"/>
      <c r="D54" s="93"/>
      <c r="E54" s="134"/>
      <c r="F54" s="88"/>
      <c r="G54" s="83"/>
      <c r="H54" s="83"/>
      <c r="I54" s="83"/>
      <c r="J54" s="83"/>
    </row>
    <row r="55" spans="1:12" ht="32.25" customHeight="1">
      <c r="A55" s="83"/>
      <c r="B55" s="83"/>
      <c r="C55" s="93"/>
      <c r="D55" s="183" t="s">
        <v>130</v>
      </c>
      <c r="E55" s="184"/>
      <c r="F55" s="153"/>
      <c r="G55" s="154" t="s">
        <v>115</v>
      </c>
      <c r="H55" s="138">
        <f>SUM(E53+E73)</f>
        <v>591297</v>
      </c>
      <c r="I55" s="83"/>
      <c r="J55" s="83"/>
    </row>
    <row r="56" spans="1:12" ht="15.75">
      <c r="A56" s="83"/>
      <c r="B56" s="83"/>
      <c r="C56" s="83"/>
      <c r="D56" s="83"/>
      <c r="E56" s="134"/>
      <c r="F56" s="88"/>
      <c r="G56" s="83"/>
      <c r="H56" s="83"/>
      <c r="I56" s="83"/>
      <c r="J56" s="83"/>
    </row>
    <row r="57" spans="1:12" ht="15.75">
      <c r="A57" s="83"/>
      <c r="B57" s="83"/>
      <c r="C57" s="83"/>
      <c r="D57" s="95" t="s">
        <v>102</v>
      </c>
      <c r="E57" s="94">
        <v>13000</v>
      </c>
      <c r="F57" s="88"/>
      <c r="G57" s="83"/>
      <c r="H57" s="83"/>
    </row>
    <row r="58" spans="1:12" ht="15.75">
      <c r="A58" s="83"/>
      <c r="B58" s="83"/>
      <c r="C58" s="83"/>
      <c r="D58" s="95" t="s">
        <v>40</v>
      </c>
      <c r="E58" s="94">
        <v>102642</v>
      </c>
      <c r="F58" s="88"/>
      <c r="G58" s="83"/>
      <c r="H58" s="83"/>
      <c r="I58" s="83"/>
      <c r="J58" s="83"/>
    </row>
    <row r="59" spans="1:12" ht="15.75">
      <c r="A59" s="83"/>
      <c r="B59" s="83"/>
      <c r="C59" s="83"/>
      <c r="D59" s="95" t="s">
        <v>103</v>
      </c>
      <c r="E59" s="94">
        <v>5000</v>
      </c>
      <c r="F59" s="88"/>
      <c r="G59" s="83"/>
      <c r="H59" s="83"/>
      <c r="I59" s="83"/>
      <c r="J59" s="83"/>
    </row>
    <row r="60" spans="1:12" ht="15.75">
      <c r="A60" s="83"/>
      <c r="B60" s="83"/>
      <c r="C60" s="83"/>
      <c r="D60" s="95" t="s">
        <v>57</v>
      </c>
      <c r="E60" s="94">
        <v>1310</v>
      </c>
      <c r="F60" s="88"/>
      <c r="G60" s="83"/>
      <c r="H60" s="83"/>
      <c r="I60" s="83"/>
      <c r="J60" s="83"/>
    </row>
    <row r="61" spans="1:12" ht="15.75">
      <c r="A61" s="83"/>
      <c r="B61" s="83"/>
      <c r="C61" s="83"/>
      <c r="D61" s="95" t="s">
        <v>98</v>
      </c>
      <c r="E61" s="94">
        <v>1000</v>
      </c>
      <c r="F61" s="88"/>
      <c r="G61" s="83"/>
      <c r="H61" s="83"/>
      <c r="I61" s="83"/>
      <c r="J61" s="83"/>
    </row>
    <row r="62" spans="1:12" ht="15.75">
      <c r="A62" s="83"/>
      <c r="B62" s="83"/>
      <c r="C62" s="83"/>
      <c r="D62" s="95" t="s">
        <v>71</v>
      </c>
      <c r="E62" s="94">
        <v>2000</v>
      </c>
      <c r="F62" s="88"/>
      <c r="G62" s="83"/>
      <c r="H62" s="83"/>
      <c r="I62" s="83"/>
      <c r="J62" s="83"/>
    </row>
    <row r="63" spans="1:12" ht="15.75">
      <c r="A63" s="83"/>
      <c r="B63" s="83"/>
      <c r="C63" s="83"/>
      <c r="D63" s="95" t="s">
        <v>58</v>
      </c>
      <c r="E63" s="94">
        <v>500</v>
      </c>
      <c r="F63" s="88"/>
      <c r="G63" s="83"/>
      <c r="H63" s="83"/>
      <c r="I63" s="83"/>
      <c r="J63" s="83"/>
      <c r="L63">
        <f>250*12/100</f>
        <v>30</v>
      </c>
    </row>
    <row r="64" spans="1:12" ht="15.75">
      <c r="A64" s="83"/>
      <c r="B64" s="83"/>
      <c r="C64" s="83"/>
      <c r="D64" s="95" t="s">
        <v>59</v>
      </c>
      <c r="E64" s="94">
        <v>1000</v>
      </c>
      <c r="F64" s="88"/>
      <c r="G64" s="83"/>
      <c r="H64" s="83"/>
      <c r="I64" s="83"/>
      <c r="J64" s="83"/>
    </row>
    <row r="65" spans="1:10" ht="15.75">
      <c r="A65" s="83"/>
      <c r="B65" s="83"/>
      <c r="C65" s="83"/>
      <c r="D65" s="95" t="s">
        <v>60</v>
      </c>
      <c r="E65" s="94">
        <v>1000</v>
      </c>
      <c r="F65" s="88"/>
      <c r="G65" s="83"/>
      <c r="H65" s="83"/>
      <c r="I65" s="83"/>
      <c r="J65" s="83"/>
    </row>
    <row r="66" spans="1:10" ht="15.75">
      <c r="A66" s="83"/>
      <c r="B66" s="83"/>
      <c r="C66" s="83"/>
      <c r="D66" s="95" t="s">
        <v>61</v>
      </c>
      <c r="E66" s="94">
        <v>280</v>
      </c>
      <c r="F66" s="88"/>
      <c r="G66" s="83"/>
      <c r="H66" s="83"/>
      <c r="I66" s="83"/>
      <c r="J66" s="83"/>
    </row>
    <row r="67" spans="1:10" ht="15.75">
      <c r="A67" s="83"/>
      <c r="B67" s="83"/>
      <c r="C67" s="83"/>
      <c r="D67" s="95" t="s">
        <v>62</v>
      </c>
      <c r="E67" s="94">
        <v>1120</v>
      </c>
      <c r="F67" s="88"/>
      <c r="G67" s="83"/>
      <c r="H67" s="83"/>
      <c r="I67" s="83"/>
      <c r="J67" s="83"/>
    </row>
    <row r="68" spans="1:10" ht="15.75">
      <c r="A68" s="83"/>
      <c r="B68" s="83"/>
      <c r="C68" s="83"/>
      <c r="D68" s="95" t="s">
        <v>63</v>
      </c>
      <c r="E68" s="94">
        <v>500</v>
      </c>
      <c r="F68" s="88"/>
      <c r="G68" s="83"/>
      <c r="H68" s="83"/>
      <c r="I68" s="83"/>
      <c r="J68" s="83"/>
    </row>
    <row r="69" spans="1:10" ht="15.75">
      <c r="A69" s="83"/>
      <c r="B69" s="83"/>
      <c r="C69" s="83"/>
      <c r="D69" s="95" t="s">
        <v>105</v>
      </c>
      <c r="E69" s="94">
        <v>80393</v>
      </c>
      <c r="F69" s="88"/>
      <c r="G69" s="83"/>
      <c r="H69" s="83"/>
      <c r="I69" s="83"/>
      <c r="J69" s="83"/>
    </row>
    <row r="70" spans="1:10" ht="15.75">
      <c r="A70" s="83"/>
      <c r="B70" s="83"/>
      <c r="C70" s="83"/>
      <c r="D70" s="95" t="s">
        <v>104</v>
      </c>
      <c r="E70" s="94">
        <v>135000</v>
      </c>
      <c r="F70" s="88"/>
      <c r="G70" s="83"/>
      <c r="H70" s="83"/>
      <c r="I70" s="83"/>
      <c r="J70" s="83"/>
    </row>
    <row r="71" spans="1:10" ht="15.75">
      <c r="A71" s="83"/>
      <c r="B71" s="83"/>
      <c r="C71" s="93"/>
      <c r="D71" s="95" t="s">
        <v>107</v>
      </c>
      <c r="E71" s="95">
        <v>1400</v>
      </c>
      <c r="F71" s="88"/>
      <c r="G71" s="83"/>
      <c r="H71" s="83"/>
      <c r="I71" s="83"/>
      <c r="J71" s="83"/>
    </row>
    <row r="72" spans="1:10" ht="15.75">
      <c r="A72" s="83"/>
      <c r="B72" s="83"/>
      <c r="C72" s="93"/>
      <c r="D72" s="83"/>
      <c r="E72" s="83"/>
      <c r="F72" s="88"/>
      <c r="G72" s="83"/>
      <c r="H72" s="83"/>
      <c r="I72" s="83"/>
      <c r="J72" s="83"/>
    </row>
    <row r="73" spans="1:10" ht="20.25">
      <c r="A73" s="83"/>
      <c r="B73" s="83"/>
      <c r="C73" s="93"/>
      <c r="D73" s="125" t="s">
        <v>113</v>
      </c>
      <c r="E73" s="125">
        <f>SUM(E57:E72)</f>
        <v>346145</v>
      </c>
      <c r="F73" s="88"/>
      <c r="G73" s="83"/>
      <c r="H73" s="83"/>
      <c r="I73" s="83"/>
      <c r="J73" s="83"/>
    </row>
    <row r="74" spans="1:10" ht="15.75">
      <c r="A74" s="83"/>
      <c r="B74" s="83"/>
      <c r="C74" s="93"/>
      <c r="D74" s="83"/>
      <c r="E74" s="83"/>
      <c r="F74" s="88"/>
      <c r="G74" s="83"/>
      <c r="H74" s="83"/>
      <c r="I74" s="83"/>
      <c r="J74" s="83"/>
    </row>
    <row r="75" spans="1:10">
      <c r="A75" s="83"/>
      <c r="B75" s="83"/>
      <c r="C75" s="83"/>
      <c r="D75" s="89"/>
      <c r="G75" s="83"/>
      <c r="H75" s="83"/>
      <c r="I75" s="83"/>
      <c r="J75" s="83"/>
    </row>
    <row r="76" spans="1:10">
      <c r="A76" s="83"/>
      <c r="B76" s="83"/>
      <c r="C76" s="83"/>
      <c r="D76" s="89"/>
      <c r="G76" s="83"/>
      <c r="H76" s="83"/>
      <c r="I76" s="83"/>
      <c r="J76" s="83"/>
    </row>
    <row r="77" spans="1:10" ht="15.75">
      <c r="A77" s="83"/>
      <c r="B77" s="83"/>
      <c r="C77" s="83"/>
      <c r="D77" s="89"/>
      <c r="E77" s="93"/>
      <c r="F77" s="88"/>
      <c r="G77" s="83"/>
      <c r="H77" s="83"/>
      <c r="I77" s="83"/>
      <c r="J77" s="83"/>
    </row>
    <row r="78" spans="1:10" ht="15.75">
      <c r="A78" s="83"/>
      <c r="B78" s="83"/>
      <c r="C78" s="83"/>
      <c r="D78" s="89"/>
      <c r="E78" s="93"/>
      <c r="F78" s="88"/>
      <c r="G78" s="83"/>
      <c r="H78" s="83"/>
      <c r="I78" s="83"/>
      <c r="J78" s="83"/>
    </row>
    <row r="79" spans="1:10" ht="15.75">
      <c r="A79" s="83"/>
      <c r="B79" s="83"/>
      <c r="C79" s="83"/>
      <c r="D79" s="89"/>
      <c r="E79" s="93"/>
      <c r="F79" s="88"/>
      <c r="G79" s="83"/>
      <c r="H79" s="83"/>
      <c r="I79" s="83"/>
      <c r="J79" s="83"/>
    </row>
    <row r="80" spans="1:10" ht="15.75">
      <c r="A80" s="83"/>
      <c r="B80" s="83"/>
      <c r="C80" s="83"/>
      <c r="D80" s="89"/>
      <c r="E80" s="93"/>
      <c r="F80" s="88"/>
      <c r="G80" s="83"/>
      <c r="H80" s="83"/>
      <c r="I80" s="83"/>
      <c r="J80" s="83"/>
    </row>
    <row r="81" spans="1:10" ht="15.75">
      <c r="A81" s="83"/>
      <c r="B81" s="83"/>
      <c r="C81" s="83"/>
      <c r="D81" s="89"/>
      <c r="E81" s="93"/>
      <c r="F81" s="88"/>
      <c r="G81" s="83"/>
      <c r="H81" s="83"/>
      <c r="I81" s="83"/>
      <c r="J81" s="83"/>
    </row>
    <row r="82" spans="1:10" ht="15.75">
      <c r="A82" s="83"/>
      <c r="B82" s="83"/>
      <c r="C82" s="83"/>
      <c r="D82" s="89"/>
      <c r="E82" s="93"/>
      <c r="F82" s="88"/>
      <c r="G82" s="83"/>
      <c r="H82" s="83"/>
      <c r="I82" s="83"/>
      <c r="J82" s="83"/>
    </row>
    <row r="83" spans="1:10" ht="15.75">
      <c r="A83" s="83"/>
      <c r="B83" s="83"/>
      <c r="C83" s="83"/>
      <c r="D83" s="89"/>
      <c r="E83" s="93"/>
      <c r="F83" s="88"/>
      <c r="G83" s="83"/>
      <c r="H83" s="83"/>
      <c r="I83" s="83"/>
      <c r="J83" s="83"/>
    </row>
    <row r="84" spans="1:10" ht="15.75">
      <c r="A84" s="83"/>
      <c r="B84" s="83"/>
      <c r="C84" s="83"/>
      <c r="D84" s="89"/>
      <c r="E84" s="93"/>
      <c r="F84" s="88"/>
      <c r="G84" s="83"/>
      <c r="H84" s="83"/>
      <c r="I84" s="83"/>
      <c r="J84" s="83"/>
    </row>
    <row r="85" spans="1:10" ht="15.75">
      <c r="A85" s="83"/>
      <c r="B85" s="83"/>
      <c r="C85" s="83"/>
      <c r="D85" s="89"/>
      <c r="E85" s="93"/>
      <c r="F85" s="88"/>
      <c r="G85" s="83"/>
      <c r="H85" s="83"/>
      <c r="I85" s="83"/>
      <c r="J85" s="83"/>
    </row>
    <row r="86" spans="1:10" ht="15.75">
      <c r="A86" s="83"/>
      <c r="B86" s="83"/>
      <c r="C86" s="83"/>
      <c r="D86" s="89"/>
      <c r="E86" s="93"/>
      <c r="F86" s="88"/>
      <c r="G86" s="83"/>
      <c r="H86" s="83"/>
      <c r="I86" s="83"/>
      <c r="J86" s="83"/>
    </row>
    <row r="87" spans="1:10" ht="15.75">
      <c r="A87" s="83"/>
      <c r="B87" s="83"/>
      <c r="C87" s="83"/>
      <c r="D87" s="89"/>
      <c r="E87" s="93"/>
      <c r="F87" s="88"/>
      <c r="G87" s="83"/>
      <c r="H87" s="83"/>
      <c r="I87" s="83"/>
      <c r="J87" s="83"/>
    </row>
    <row r="88" spans="1:10">
      <c r="A88" s="83"/>
      <c r="B88" s="83"/>
      <c r="C88" s="83"/>
      <c r="D88" s="89"/>
      <c r="E88" s="83"/>
      <c r="F88" s="88"/>
      <c r="G88" s="83"/>
      <c r="H88" s="83"/>
      <c r="I88" s="83"/>
      <c r="J88" s="83"/>
    </row>
    <row r="89" spans="1:10">
      <c r="A89" s="83"/>
      <c r="B89" s="83"/>
      <c r="C89" s="83"/>
      <c r="D89" s="89"/>
      <c r="E89" s="83"/>
      <c r="F89" s="88"/>
      <c r="G89" s="83"/>
      <c r="H89" s="83"/>
      <c r="I89" s="83"/>
      <c r="J89" s="83"/>
    </row>
    <row r="90" spans="1:10">
      <c r="A90" s="83"/>
      <c r="B90" s="83"/>
      <c r="C90" s="83"/>
      <c r="D90" s="89"/>
      <c r="E90" s="83"/>
      <c r="F90" s="88"/>
      <c r="G90" s="83"/>
      <c r="H90" s="83"/>
      <c r="I90" s="83"/>
      <c r="J90" s="83"/>
    </row>
    <row r="91" spans="1:10">
      <c r="A91" s="83"/>
      <c r="B91" s="83"/>
      <c r="C91" s="83"/>
      <c r="D91" s="89"/>
      <c r="E91" s="83"/>
      <c r="F91" s="88"/>
      <c r="G91" s="83"/>
      <c r="H91" s="83"/>
      <c r="I91" s="83"/>
      <c r="J91" s="83"/>
    </row>
    <row r="92" spans="1:10">
      <c r="A92" s="83"/>
      <c r="B92" s="83"/>
      <c r="C92" s="83"/>
      <c r="D92" s="89"/>
      <c r="E92" s="83"/>
      <c r="F92" s="88"/>
      <c r="G92" s="83"/>
      <c r="H92" s="83"/>
      <c r="I92" s="83"/>
      <c r="J92" s="83"/>
    </row>
    <row r="93" spans="1:10">
      <c r="A93" s="83"/>
      <c r="B93" s="83"/>
      <c r="C93" s="83"/>
      <c r="D93" s="89"/>
      <c r="E93" s="83"/>
      <c r="F93" s="88"/>
      <c r="G93" s="83"/>
      <c r="H93" s="83"/>
      <c r="I93" s="83"/>
      <c r="J93" s="83"/>
    </row>
    <row r="94" spans="1:10">
      <c r="A94" s="83"/>
      <c r="B94" s="83"/>
      <c r="C94" s="83"/>
      <c r="D94" s="89"/>
      <c r="E94" s="83"/>
      <c r="F94" s="88"/>
      <c r="G94" s="83"/>
      <c r="H94" s="83"/>
      <c r="I94" s="83"/>
      <c r="J94" s="83"/>
    </row>
    <row r="95" spans="1:10">
      <c r="A95" s="83"/>
      <c r="B95" s="83"/>
      <c r="C95" s="83"/>
      <c r="D95" s="89"/>
      <c r="E95" s="83"/>
      <c r="F95" s="88"/>
      <c r="G95" s="83"/>
      <c r="H95" s="83"/>
      <c r="I95" s="83"/>
      <c r="J95" s="83"/>
    </row>
    <row r="96" spans="1:10">
      <c r="A96" s="83"/>
      <c r="B96" s="83"/>
      <c r="C96" s="83"/>
      <c r="D96" s="89"/>
      <c r="E96" s="83"/>
      <c r="F96" s="88"/>
      <c r="G96" s="83"/>
      <c r="H96" s="83"/>
      <c r="I96" s="83"/>
      <c r="J96" s="83"/>
    </row>
    <row r="97" spans="1:10">
      <c r="A97" s="83"/>
      <c r="B97" s="83"/>
      <c r="C97" s="83"/>
      <c r="E97" s="90"/>
      <c r="F97" s="115"/>
      <c r="G97" s="83"/>
      <c r="H97" s="83"/>
      <c r="I97" s="90"/>
      <c r="J97" s="90"/>
    </row>
    <row r="98" spans="1:10">
      <c r="A98" s="83"/>
      <c r="B98" s="83"/>
      <c r="C98" s="83"/>
      <c r="E98" s="83"/>
      <c r="F98" s="88"/>
      <c r="G98" s="83"/>
      <c r="H98" s="83"/>
      <c r="I98" s="83"/>
      <c r="J98" s="83"/>
    </row>
    <row r="99" spans="1:10">
      <c r="A99" s="83"/>
      <c r="B99" s="83"/>
      <c r="C99" s="83"/>
      <c r="E99" s="83"/>
      <c r="F99" s="88"/>
      <c r="G99" s="83"/>
      <c r="H99" s="83"/>
      <c r="I99" s="83"/>
      <c r="J99" s="83"/>
    </row>
    <row r="100" spans="1:10">
      <c r="E100" s="83"/>
      <c r="F100" s="88"/>
      <c r="G100" s="83"/>
      <c r="H100" s="83"/>
      <c r="I100" s="83"/>
      <c r="J100" s="83"/>
    </row>
    <row r="101" spans="1:10">
      <c r="E101" s="83"/>
      <c r="F101" s="88"/>
      <c r="G101" s="83"/>
      <c r="H101" s="83"/>
      <c r="I101" s="83"/>
      <c r="J101" s="83"/>
    </row>
    <row r="102" spans="1:10">
      <c r="E102" s="83"/>
      <c r="F102" s="88"/>
      <c r="G102" s="83"/>
      <c r="H102" s="83"/>
      <c r="I102" s="83"/>
      <c r="J102" s="83"/>
    </row>
    <row r="103" spans="1:10">
      <c r="E103" s="83"/>
      <c r="F103" s="88"/>
      <c r="G103" s="83"/>
      <c r="H103" s="83"/>
      <c r="I103" s="83"/>
      <c r="J103" s="83"/>
    </row>
    <row r="104" spans="1:10">
      <c r="E104" s="83"/>
      <c r="F104" s="88"/>
      <c r="G104" s="83"/>
      <c r="H104" s="83"/>
      <c r="I104" s="83"/>
      <c r="J104" s="83"/>
    </row>
    <row r="105" spans="1:10">
      <c r="E105" s="83"/>
      <c r="F105" s="88"/>
      <c r="G105" s="83"/>
      <c r="H105" s="83"/>
      <c r="I105" s="83"/>
      <c r="J105" s="83"/>
    </row>
    <row r="106" spans="1:10">
      <c r="E106" s="83"/>
      <c r="F106" s="88"/>
      <c r="G106" s="83"/>
      <c r="H106" s="83"/>
      <c r="I106" s="83"/>
      <c r="J106" s="83"/>
    </row>
    <row r="107" spans="1:10">
      <c r="E107" s="83"/>
      <c r="F107" s="88"/>
      <c r="G107" s="83"/>
      <c r="H107" s="83"/>
      <c r="I107" s="83"/>
      <c r="J107" s="83"/>
    </row>
    <row r="108" spans="1:10">
      <c r="E108" s="83"/>
      <c r="F108" s="88"/>
      <c r="G108" s="83"/>
      <c r="H108" s="83"/>
      <c r="I108" s="83"/>
      <c r="J108" s="83"/>
    </row>
    <row r="109" spans="1:10">
      <c r="E109" s="83"/>
      <c r="F109" s="88"/>
      <c r="G109" s="83"/>
      <c r="H109" s="83"/>
      <c r="I109" s="83"/>
      <c r="J109" s="83"/>
    </row>
    <row r="110" spans="1:10">
      <c r="E110" s="83"/>
      <c r="F110" s="88"/>
      <c r="G110" s="83"/>
      <c r="H110" s="83"/>
      <c r="I110" s="83"/>
      <c r="J110" s="83"/>
    </row>
    <row r="111" spans="1:10">
      <c r="E111" s="83"/>
      <c r="F111" s="88"/>
      <c r="G111" s="83"/>
      <c r="H111" s="83"/>
      <c r="I111" s="83"/>
      <c r="J111" s="83"/>
    </row>
    <row r="112" spans="1:10">
      <c r="E112" s="83"/>
      <c r="F112" s="88"/>
      <c r="G112" s="83"/>
      <c r="H112" s="83"/>
      <c r="I112" s="83"/>
      <c r="J112" s="83"/>
    </row>
    <row r="113" spans="5:10">
      <c r="E113" s="83"/>
      <c r="F113" s="88"/>
      <c r="G113" s="83"/>
      <c r="H113" s="83"/>
      <c r="I113" s="83"/>
      <c r="J113" s="83"/>
    </row>
    <row r="114" spans="5:10">
      <c r="E114" s="83"/>
      <c r="F114" s="88"/>
      <c r="G114" s="83"/>
      <c r="H114" s="83"/>
      <c r="I114" s="83"/>
      <c r="J114" s="83"/>
    </row>
    <row r="115" spans="5:10">
      <c r="E115" s="83"/>
      <c r="F115" s="88"/>
      <c r="G115" s="83"/>
      <c r="H115" s="83"/>
      <c r="I115" s="83"/>
      <c r="J115" s="83"/>
    </row>
    <row r="116" spans="5:10">
      <c r="E116" s="83"/>
      <c r="F116" s="88"/>
      <c r="G116" s="83"/>
      <c r="H116" s="83"/>
      <c r="I116" s="83"/>
      <c r="J116" s="83"/>
    </row>
    <row r="117" spans="5:10">
      <c r="E117" s="83"/>
      <c r="F117" s="88"/>
      <c r="G117" s="83"/>
      <c r="H117" s="83"/>
      <c r="I117" s="83"/>
      <c r="J117" s="83"/>
    </row>
    <row r="118" spans="5:10">
      <c r="E118" s="83"/>
      <c r="F118" s="88"/>
      <c r="G118" s="83"/>
      <c r="H118" s="83"/>
      <c r="I118" s="83"/>
      <c r="J118" s="83"/>
    </row>
    <row r="119" spans="5:10">
      <c r="E119" s="83"/>
      <c r="F119" s="88"/>
      <c r="G119" s="83"/>
      <c r="H119" s="83"/>
      <c r="I119" s="83"/>
      <c r="J119" s="83"/>
    </row>
    <row r="120" spans="5:10">
      <c r="E120" s="83"/>
      <c r="F120" s="88"/>
      <c r="G120" s="83"/>
      <c r="H120" s="83"/>
      <c r="I120" s="83"/>
      <c r="J120" s="83"/>
    </row>
    <row r="121" spans="5:10">
      <c r="E121" s="83"/>
      <c r="F121" s="88"/>
      <c r="G121" s="83"/>
      <c r="H121" s="83"/>
      <c r="I121" s="83"/>
      <c r="J121" s="83"/>
    </row>
    <row r="122" spans="5:10">
      <c r="E122" s="83"/>
      <c r="F122" s="88"/>
      <c r="G122" s="83"/>
      <c r="H122" s="83"/>
      <c r="I122" s="83"/>
      <c r="J122" s="83"/>
    </row>
    <row r="123" spans="5:10">
      <c r="E123" s="83"/>
      <c r="F123" s="88"/>
      <c r="G123" s="83"/>
      <c r="H123" s="83"/>
      <c r="I123" s="83"/>
      <c r="J123" s="83"/>
    </row>
    <row r="124" spans="5:10">
      <c r="E124" s="83"/>
      <c r="F124" s="88"/>
      <c r="G124" s="83"/>
      <c r="H124" s="83"/>
      <c r="I124" s="83"/>
      <c r="J124" s="83"/>
    </row>
    <row r="125" spans="5:10">
      <c r="E125" s="83"/>
      <c r="F125" s="88"/>
      <c r="G125" s="83"/>
      <c r="H125" s="83"/>
      <c r="I125" s="83"/>
      <c r="J125" s="83"/>
    </row>
    <row r="126" spans="5:10">
      <c r="E126" s="83"/>
      <c r="F126" s="88"/>
      <c r="G126" s="83"/>
      <c r="H126" s="83"/>
      <c r="I126" s="83"/>
      <c r="J126" s="83"/>
    </row>
    <row r="127" spans="5:10">
      <c r="E127" s="83"/>
      <c r="F127" s="88"/>
      <c r="G127" s="83"/>
      <c r="H127" s="83"/>
      <c r="I127" s="83"/>
      <c r="J127" s="83"/>
    </row>
    <row r="128" spans="5:10">
      <c r="E128" s="83"/>
      <c r="F128" s="88"/>
      <c r="G128" s="83"/>
      <c r="H128" s="83"/>
      <c r="I128" s="83"/>
      <c r="J128" s="83"/>
    </row>
    <row r="129" spans="5:10">
      <c r="E129" s="83"/>
      <c r="F129" s="88"/>
      <c r="G129" s="83"/>
      <c r="H129" s="83"/>
      <c r="I129" s="83"/>
      <c r="J129" s="83"/>
    </row>
    <row r="130" spans="5:10">
      <c r="E130" s="83"/>
      <c r="F130" s="88"/>
      <c r="G130" s="83"/>
      <c r="H130" s="83"/>
      <c r="I130" s="83"/>
      <c r="J130" s="83"/>
    </row>
    <row r="131" spans="5:10">
      <c r="E131" s="83"/>
      <c r="F131" s="83"/>
      <c r="G131" s="83"/>
      <c r="H131" s="83"/>
      <c r="I131" s="83"/>
      <c r="J131" s="83"/>
    </row>
    <row r="132" spans="5:10">
      <c r="E132" s="83"/>
      <c r="F132" s="83"/>
      <c r="G132" s="83"/>
      <c r="H132" s="83"/>
      <c r="I132" s="83"/>
      <c r="J132" s="83"/>
    </row>
    <row r="133" spans="5:10">
      <c r="E133" s="83"/>
      <c r="F133" s="83"/>
      <c r="G133" s="83"/>
      <c r="H133" s="83"/>
      <c r="I133" s="83"/>
      <c r="J133" s="83"/>
    </row>
    <row r="134" spans="5:10">
      <c r="E134" s="83"/>
      <c r="F134" s="83"/>
      <c r="G134" s="83"/>
      <c r="H134" s="83"/>
      <c r="I134" s="83"/>
      <c r="J134" s="83"/>
    </row>
    <row r="135" spans="5:10">
      <c r="E135" s="83"/>
      <c r="F135" s="83"/>
      <c r="G135" s="83"/>
      <c r="H135" s="83"/>
      <c r="I135" s="83"/>
      <c r="J135" s="83"/>
    </row>
    <row r="136" spans="5:10">
      <c r="E136" s="83"/>
      <c r="F136" s="83"/>
      <c r="G136" s="83"/>
      <c r="H136" s="83"/>
      <c r="I136" s="83"/>
      <c r="J136" s="83"/>
    </row>
    <row r="137" spans="5:10">
      <c r="E137" s="83"/>
      <c r="F137" s="83"/>
      <c r="G137" s="83"/>
      <c r="H137" s="83"/>
      <c r="I137" s="83"/>
      <c r="J137" s="83"/>
    </row>
    <row r="138" spans="5:10">
      <c r="E138" s="83"/>
      <c r="F138" s="83"/>
      <c r="G138" s="83"/>
      <c r="H138" s="83"/>
      <c r="I138" s="83"/>
      <c r="J138" s="83"/>
    </row>
    <row r="139" spans="5:10">
      <c r="E139" s="83"/>
      <c r="F139" s="83"/>
      <c r="G139" s="83"/>
      <c r="H139" s="83"/>
      <c r="I139" s="83"/>
      <c r="J139" s="83"/>
    </row>
    <row r="140" spans="5:10">
      <c r="E140" s="83"/>
      <c r="F140" s="83"/>
      <c r="G140" s="83"/>
      <c r="H140" s="83"/>
      <c r="I140" s="83"/>
      <c r="J140" s="83"/>
    </row>
    <row r="141" spans="5:10">
      <c r="E141" s="83"/>
      <c r="F141" s="83"/>
      <c r="G141" s="83"/>
      <c r="H141" s="83"/>
      <c r="I141" s="83"/>
      <c r="J141" s="83"/>
    </row>
    <row r="142" spans="5:10">
      <c r="E142" s="83"/>
      <c r="F142" s="83"/>
      <c r="G142" s="83"/>
      <c r="H142" s="83"/>
      <c r="I142" s="83"/>
      <c r="J142" s="83"/>
    </row>
    <row r="143" spans="5:10">
      <c r="E143" s="83"/>
      <c r="F143" s="83"/>
      <c r="G143" s="83"/>
      <c r="H143" s="83"/>
      <c r="I143" s="83"/>
      <c r="J143" s="83"/>
    </row>
    <row r="144" spans="5:10">
      <c r="E144" s="83"/>
      <c r="F144" s="83"/>
      <c r="G144" s="83"/>
      <c r="H144" s="83"/>
      <c r="I144" s="83"/>
      <c r="J144" s="83"/>
    </row>
    <row r="145" spans="5:10">
      <c r="E145" s="83"/>
      <c r="F145" s="83"/>
      <c r="G145" s="83"/>
      <c r="H145" s="83"/>
      <c r="I145" s="83"/>
      <c r="J145" s="83"/>
    </row>
    <row r="146" spans="5:10">
      <c r="E146" s="83"/>
      <c r="F146" s="83"/>
      <c r="G146" s="83"/>
      <c r="H146" s="83"/>
      <c r="I146" s="83"/>
      <c r="J146" s="83"/>
    </row>
    <row r="147" spans="5:10">
      <c r="E147" s="83"/>
      <c r="F147" s="83"/>
      <c r="G147" s="83"/>
      <c r="H147" s="83"/>
      <c r="I147" s="83"/>
      <c r="J147" s="83"/>
    </row>
    <row r="148" spans="5:10">
      <c r="E148" s="83"/>
      <c r="F148" s="83"/>
      <c r="G148" s="83"/>
      <c r="H148" s="83"/>
      <c r="I148" s="83"/>
      <c r="J148" s="83"/>
    </row>
    <row r="149" spans="5:10">
      <c r="E149" s="83"/>
      <c r="F149" s="83"/>
      <c r="G149" s="83"/>
      <c r="H149" s="83"/>
      <c r="I149" s="83"/>
      <c r="J149" s="83"/>
    </row>
    <row r="150" spans="5:10">
      <c r="E150" s="83"/>
      <c r="F150" s="83"/>
      <c r="G150" s="83"/>
      <c r="H150" s="83"/>
      <c r="I150" s="83"/>
      <c r="J150" s="83"/>
    </row>
    <row r="151" spans="5:10">
      <c r="E151" s="83"/>
      <c r="F151" s="83"/>
      <c r="G151" s="83"/>
      <c r="H151" s="83"/>
      <c r="I151" s="83"/>
      <c r="J151" s="83"/>
    </row>
    <row r="152" spans="5:10">
      <c r="E152" s="83"/>
      <c r="F152" s="83"/>
      <c r="G152" s="83"/>
      <c r="H152" s="83"/>
      <c r="I152" s="83"/>
      <c r="J152" s="83"/>
    </row>
    <row r="153" spans="5:10">
      <c r="E153" s="83"/>
      <c r="F153" s="83"/>
      <c r="G153" s="83"/>
      <c r="H153" s="83"/>
      <c r="I153" s="83"/>
      <c r="J153" s="83"/>
    </row>
    <row r="154" spans="5:10">
      <c r="E154" s="83"/>
      <c r="F154" s="83"/>
      <c r="G154" s="83"/>
      <c r="H154" s="83"/>
      <c r="I154" s="83"/>
      <c r="J154" s="83"/>
    </row>
    <row r="155" spans="5:10">
      <c r="E155" s="83"/>
      <c r="F155" s="83"/>
      <c r="G155" s="83"/>
      <c r="H155" s="83"/>
      <c r="I155" s="83"/>
      <c r="J155" s="83"/>
    </row>
    <row r="156" spans="5:10">
      <c r="E156" s="83"/>
      <c r="F156" s="83"/>
      <c r="G156" s="83"/>
      <c r="H156" s="83"/>
      <c r="I156" s="83"/>
      <c r="J156" s="83"/>
    </row>
    <row r="157" spans="5:10">
      <c r="E157" s="83"/>
      <c r="F157" s="83"/>
      <c r="G157" s="83"/>
      <c r="H157" s="83"/>
      <c r="I157" s="83"/>
      <c r="J157" s="83"/>
    </row>
    <row r="158" spans="5:10">
      <c r="E158" s="83"/>
      <c r="F158" s="83"/>
      <c r="G158" s="83"/>
      <c r="H158" s="83"/>
      <c r="I158" s="83"/>
      <c r="J158" s="83"/>
    </row>
    <row r="159" spans="5:10">
      <c r="E159" s="83"/>
      <c r="F159" s="83"/>
      <c r="G159" s="83"/>
      <c r="H159" s="83"/>
      <c r="I159" s="83"/>
      <c r="J159" s="83"/>
    </row>
    <row r="160" spans="5:10">
      <c r="E160" s="83"/>
      <c r="F160" s="83"/>
      <c r="G160" s="83"/>
      <c r="H160" s="83"/>
      <c r="I160" s="83"/>
      <c r="J160" s="83"/>
    </row>
    <row r="161" spans="5:10">
      <c r="E161" s="83"/>
      <c r="F161" s="83"/>
      <c r="G161" s="83"/>
      <c r="H161" s="83"/>
      <c r="I161" s="83"/>
      <c r="J161" s="83"/>
    </row>
    <row r="162" spans="5:10">
      <c r="E162" s="83"/>
      <c r="F162" s="83"/>
      <c r="G162" s="83"/>
      <c r="H162" s="83"/>
      <c r="I162" s="83"/>
      <c r="J162" s="83"/>
    </row>
    <row r="163" spans="5:10">
      <c r="E163" s="83"/>
      <c r="F163" s="83"/>
      <c r="G163" s="83"/>
      <c r="H163" s="83"/>
      <c r="I163" s="83"/>
      <c r="J163" s="83"/>
    </row>
    <row r="164" spans="5:10">
      <c r="E164" s="83"/>
      <c r="F164" s="83"/>
      <c r="G164" s="83"/>
      <c r="H164" s="83"/>
      <c r="I164" s="83"/>
      <c r="J164" s="83"/>
    </row>
    <row r="165" spans="5:10">
      <c r="E165" s="83"/>
      <c r="F165" s="83"/>
      <c r="G165" s="83"/>
      <c r="H165" s="83"/>
      <c r="I165" s="83"/>
      <c r="J165" s="83"/>
    </row>
    <row r="166" spans="5:10">
      <c r="E166" s="83"/>
      <c r="F166" s="83"/>
      <c r="G166" s="83"/>
      <c r="H166" s="83"/>
      <c r="I166" s="83"/>
      <c r="J166" s="83"/>
    </row>
    <row r="167" spans="5:10">
      <c r="E167" s="83"/>
      <c r="F167" s="83"/>
      <c r="G167" s="83"/>
      <c r="H167" s="83"/>
      <c r="I167" s="83"/>
      <c r="J167" s="83"/>
    </row>
    <row r="168" spans="5:10">
      <c r="E168" s="83"/>
      <c r="F168" s="83"/>
      <c r="G168" s="83"/>
      <c r="H168" s="83"/>
      <c r="I168" s="83"/>
      <c r="J168" s="83"/>
    </row>
    <row r="169" spans="5:10">
      <c r="E169" s="83"/>
      <c r="F169" s="83"/>
      <c r="G169" s="83"/>
      <c r="H169" s="83"/>
      <c r="I169" s="83"/>
      <c r="J169" s="83"/>
    </row>
    <row r="170" spans="5:10">
      <c r="E170" s="83"/>
      <c r="F170" s="83"/>
      <c r="G170" s="83"/>
      <c r="H170" s="83"/>
      <c r="I170" s="83"/>
      <c r="J170" s="83"/>
    </row>
    <row r="171" spans="5:10">
      <c r="E171" s="83"/>
      <c r="F171" s="83"/>
      <c r="G171" s="83"/>
      <c r="H171" s="83"/>
      <c r="I171" s="83"/>
      <c r="J171" s="83"/>
    </row>
    <row r="172" spans="5:10">
      <c r="E172" s="83"/>
      <c r="F172" s="83"/>
      <c r="G172" s="83"/>
      <c r="H172" s="83"/>
      <c r="I172" s="83"/>
      <c r="J172" s="83"/>
    </row>
    <row r="173" spans="5:10">
      <c r="E173" s="83"/>
      <c r="F173" s="83"/>
      <c r="G173" s="83"/>
      <c r="H173" s="83"/>
      <c r="I173" s="83"/>
      <c r="J173" s="83"/>
    </row>
    <row r="174" spans="5:10">
      <c r="E174" s="83"/>
      <c r="F174" s="83"/>
      <c r="G174" s="83"/>
      <c r="H174" s="83"/>
      <c r="I174" s="83"/>
      <c r="J174" s="83"/>
    </row>
    <row r="175" spans="5:10">
      <c r="E175" s="83"/>
      <c r="F175" s="83"/>
      <c r="G175" s="83"/>
      <c r="H175" s="83"/>
      <c r="I175" s="83"/>
      <c r="J175" s="83"/>
    </row>
    <row r="176" spans="5:10">
      <c r="E176" s="83"/>
      <c r="F176" s="83"/>
      <c r="G176" s="83"/>
      <c r="H176" s="83"/>
      <c r="I176" s="83"/>
      <c r="J176" s="83"/>
    </row>
    <row r="177" spans="5:10">
      <c r="E177" s="83"/>
      <c r="F177" s="83"/>
      <c r="G177" s="83"/>
      <c r="H177" s="83"/>
      <c r="I177" s="83"/>
      <c r="J177" s="83"/>
    </row>
    <row r="178" spans="5:10">
      <c r="E178" s="83"/>
      <c r="F178" s="83"/>
      <c r="G178" s="83"/>
      <c r="H178" s="83"/>
      <c r="I178" s="83"/>
      <c r="J178" s="83"/>
    </row>
    <row r="179" spans="5:10">
      <c r="E179" s="83"/>
      <c r="F179" s="83"/>
      <c r="G179" s="83"/>
      <c r="H179" s="83"/>
      <c r="I179" s="83"/>
      <c r="J179" s="83"/>
    </row>
    <row r="180" spans="5:10">
      <c r="E180" s="83"/>
      <c r="F180" s="83"/>
      <c r="G180" s="83"/>
      <c r="H180" s="83"/>
      <c r="I180" s="83"/>
      <c r="J180" s="83"/>
    </row>
    <row r="181" spans="5:10">
      <c r="E181" s="83"/>
      <c r="F181" s="83"/>
      <c r="G181" s="83"/>
      <c r="H181" s="83"/>
      <c r="I181" s="83"/>
      <c r="J181" s="83"/>
    </row>
    <row r="182" spans="5:10">
      <c r="E182" s="83"/>
      <c r="F182" s="83"/>
      <c r="G182" s="83"/>
      <c r="H182" s="83"/>
      <c r="I182" s="83"/>
      <c r="J182" s="83"/>
    </row>
    <row r="183" spans="5:10">
      <c r="E183" s="83"/>
      <c r="F183" s="83"/>
      <c r="G183" s="83"/>
      <c r="H183" s="83"/>
      <c r="I183" s="83"/>
      <c r="J183" s="83"/>
    </row>
    <row r="184" spans="5:10">
      <c r="E184" s="83"/>
      <c r="F184" s="83"/>
      <c r="G184" s="83"/>
      <c r="H184" s="83"/>
      <c r="I184" s="83"/>
      <c r="J184" s="83"/>
    </row>
    <row r="185" spans="5:10">
      <c r="E185" s="83"/>
      <c r="F185" s="83"/>
      <c r="G185" s="83"/>
      <c r="H185" s="83"/>
      <c r="I185" s="83"/>
      <c r="J185" s="83"/>
    </row>
    <row r="186" spans="5:10">
      <c r="E186" s="83"/>
      <c r="F186" s="83"/>
      <c r="G186" s="83"/>
      <c r="H186" s="83"/>
      <c r="I186" s="83"/>
      <c r="J186" s="83"/>
    </row>
    <row r="187" spans="5:10">
      <c r="E187" s="83"/>
      <c r="F187" s="83"/>
      <c r="G187" s="83"/>
      <c r="H187" s="83"/>
      <c r="I187" s="83"/>
      <c r="J187" s="83"/>
    </row>
    <row r="188" spans="5:10">
      <c r="E188" s="83"/>
      <c r="F188" s="83"/>
      <c r="G188" s="83"/>
      <c r="H188" s="83"/>
      <c r="I188" s="83"/>
      <c r="J188" s="83"/>
    </row>
    <row r="189" spans="5:10">
      <c r="E189" s="83"/>
      <c r="F189" s="83"/>
      <c r="G189" s="83"/>
      <c r="H189" s="83"/>
      <c r="I189" s="83"/>
      <c r="J189" s="83"/>
    </row>
  </sheetData>
  <mergeCells count="2">
    <mergeCell ref="A1:J2"/>
    <mergeCell ref="D55:E55"/>
  </mergeCells>
  <hyperlinks>
    <hyperlink ref="G4" r:id="rId1"/>
  </hyperlinks>
  <pageMargins left="0.7" right="0.7" top="0.75" bottom="0.75" header="0.3" footer="0.3"/>
  <pageSetup paperSize="9" orientation="portrait" r:id="rId2"/>
  <ignoredErrors>
    <ignoredError sqref="F27" calculatedColumn="1"/>
  </ignoredErrors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66"/>
  <sheetViews>
    <sheetView topLeftCell="B1" workbookViewId="0">
      <selection activeCell="F14" sqref="F14"/>
    </sheetView>
  </sheetViews>
  <sheetFormatPr defaultRowHeight="15"/>
  <cols>
    <col min="1" max="1" width="10.7109375" bestFit="1" customWidth="1"/>
    <col min="2" max="2" width="8" customWidth="1"/>
    <col min="3" max="3" width="19.85546875" customWidth="1"/>
    <col min="4" max="4" width="25.85546875" customWidth="1"/>
    <col min="5" max="5" width="26.5703125" customWidth="1"/>
    <col min="6" max="6" width="20.28515625" customWidth="1"/>
    <col min="7" max="7" width="15.140625" customWidth="1"/>
    <col min="8" max="8" width="8.7109375" customWidth="1"/>
    <col min="9" max="9" width="24.7109375" customWidth="1"/>
    <col min="10" max="10" width="20.140625" bestFit="1" customWidth="1"/>
    <col min="13" max="14" width="11.7109375" bestFit="1" customWidth="1"/>
  </cols>
  <sheetData>
    <row r="1" spans="1:14" ht="15" customHeight="1">
      <c r="A1" s="177" t="s">
        <v>123</v>
      </c>
      <c r="B1" s="178"/>
      <c r="C1" s="178"/>
      <c r="D1" s="178"/>
      <c r="E1" s="178"/>
      <c r="F1" s="178"/>
      <c r="G1" s="178"/>
      <c r="H1" s="178"/>
      <c r="I1" s="178"/>
      <c r="J1" s="179"/>
    </row>
    <row r="2" spans="1:14" ht="15" customHeight="1" thickBot="1">
      <c r="A2" s="180"/>
      <c r="B2" s="181"/>
      <c r="C2" s="181"/>
      <c r="D2" s="181"/>
      <c r="E2" s="181"/>
      <c r="F2" s="181"/>
      <c r="G2" s="181"/>
      <c r="H2" s="181"/>
      <c r="I2" s="181"/>
      <c r="J2" s="182"/>
    </row>
    <row r="3" spans="1:14">
      <c r="A3" s="5"/>
      <c r="B3" s="5"/>
      <c r="C3" s="5"/>
      <c r="D3" s="5"/>
      <c r="E3" s="5"/>
      <c r="F3" s="5"/>
      <c r="G3" s="5"/>
      <c r="H3" s="5"/>
    </row>
    <row r="4" spans="1:14" ht="28.5" customHeight="1">
      <c r="A4" s="15" t="s">
        <v>0</v>
      </c>
      <c r="B4" s="16" t="s">
        <v>6</v>
      </c>
      <c r="C4" s="18" t="s">
        <v>7</v>
      </c>
      <c r="D4" s="16" t="s">
        <v>13</v>
      </c>
      <c r="E4" s="16" t="s">
        <v>12</v>
      </c>
      <c r="F4" s="16" t="s">
        <v>16</v>
      </c>
      <c r="G4" s="16" t="s">
        <v>9</v>
      </c>
      <c r="H4" s="16" t="s">
        <v>10</v>
      </c>
      <c r="I4" s="17" t="s">
        <v>11</v>
      </c>
      <c r="J4" s="16" t="s">
        <v>43</v>
      </c>
      <c r="N4" s="82"/>
    </row>
    <row r="5" spans="1:14" ht="15.75">
      <c r="A5" s="46">
        <v>44287</v>
      </c>
      <c r="B5" s="2">
        <v>1</v>
      </c>
      <c r="C5" s="2" t="s">
        <v>3</v>
      </c>
      <c r="D5" s="13">
        <v>81100</v>
      </c>
      <c r="E5" s="13">
        <v>0</v>
      </c>
      <c r="F5" s="13">
        <f>Table134[[#This Row],[Cash/CARD]]+Table134[[#This Row],[CASH_LESS]]</f>
        <v>81100</v>
      </c>
      <c r="G5" s="46">
        <v>44287</v>
      </c>
      <c r="H5" s="2">
        <v>1</v>
      </c>
      <c r="I5" s="8" t="s">
        <v>19</v>
      </c>
      <c r="J5" s="13"/>
      <c r="N5" s="82"/>
    </row>
    <row r="6" spans="1:14" ht="15.75">
      <c r="A6" s="46">
        <v>44288</v>
      </c>
      <c r="B6" s="2">
        <v>2</v>
      </c>
      <c r="C6" s="2" t="s">
        <v>4</v>
      </c>
      <c r="D6" s="14">
        <v>435209</v>
      </c>
      <c r="E6" s="14">
        <v>0</v>
      </c>
      <c r="F6" s="14">
        <f>Table134[[#This Row],[Cash/CARD]]+Table134[[#This Row],[CASH_LESS]]</f>
        <v>435209</v>
      </c>
      <c r="G6" s="46">
        <v>44288</v>
      </c>
      <c r="H6" s="8">
        <v>2</v>
      </c>
      <c r="I6" s="8" t="s">
        <v>18</v>
      </c>
      <c r="J6" s="13"/>
      <c r="N6" s="82"/>
    </row>
    <row r="7" spans="1:14" ht="15.75">
      <c r="A7" s="46">
        <v>44289</v>
      </c>
      <c r="B7" s="2">
        <v>3</v>
      </c>
      <c r="C7" s="8" t="s">
        <v>5</v>
      </c>
      <c r="D7" s="14">
        <v>1200</v>
      </c>
      <c r="E7" s="14"/>
      <c r="F7" s="14">
        <f>Table134[[#This Row],[Cash/CARD]]+Table134[[#This Row],[CASH_LESS]]</f>
        <v>1200</v>
      </c>
      <c r="G7" s="46">
        <v>44289</v>
      </c>
      <c r="H7" s="2">
        <v>3</v>
      </c>
      <c r="I7" s="8" t="s">
        <v>134</v>
      </c>
      <c r="J7" s="13"/>
    </row>
    <row r="8" spans="1:14" ht="15.75">
      <c r="A8" s="46">
        <v>44290</v>
      </c>
      <c r="B8" s="2">
        <v>4</v>
      </c>
      <c r="C8" s="8" t="s">
        <v>14</v>
      </c>
      <c r="D8" s="14">
        <v>0</v>
      </c>
      <c r="E8" s="14"/>
      <c r="F8" s="14">
        <f>Table134[[#This Row],[Cash/CARD]]+Table134[[#This Row],[CASH_LESS]]</f>
        <v>0</v>
      </c>
      <c r="G8" s="46">
        <v>44290</v>
      </c>
      <c r="H8" s="8">
        <v>4</v>
      </c>
      <c r="I8" s="8" t="s">
        <v>36</v>
      </c>
      <c r="J8" s="13"/>
    </row>
    <row r="9" spans="1:14" ht="15.75">
      <c r="A9" s="46">
        <v>44291</v>
      </c>
      <c r="B9" s="2">
        <v>5</v>
      </c>
      <c r="C9" s="9" t="s">
        <v>15</v>
      </c>
      <c r="D9" s="14">
        <v>95520</v>
      </c>
      <c r="E9" s="14"/>
      <c r="F9" s="14">
        <f>Table134[[#This Row],[Cash/CARD]]+Table134[[#This Row],[CASH_LESS]]</f>
        <v>95520</v>
      </c>
      <c r="G9" s="46">
        <v>44291</v>
      </c>
      <c r="H9" s="2">
        <v>5</v>
      </c>
      <c r="I9" s="8"/>
      <c r="J9" s="13"/>
    </row>
    <row r="10" spans="1:14" ht="15.75">
      <c r="A10" s="46">
        <v>44292</v>
      </c>
      <c r="B10" s="7"/>
      <c r="C10" s="10"/>
      <c r="D10" s="14"/>
      <c r="E10" s="14"/>
      <c r="F10" s="14"/>
      <c r="G10" s="46"/>
      <c r="H10" s="2"/>
      <c r="I10" s="8"/>
      <c r="J10" s="80"/>
    </row>
    <row r="11" spans="1:14" ht="15.75">
      <c r="A11" s="46">
        <v>44293</v>
      </c>
      <c r="B11" s="6"/>
      <c r="C11" s="3"/>
      <c r="D11" s="14"/>
      <c r="E11" s="14"/>
      <c r="F11" s="14"/>
      <c r="G11" s="46"/>
      <c r="H11" s="8"/>
      <c r="I11" s="8"/>
      <c r="J11" s="80"/>
    </row>
    <row r="12" spans="1:14" ht="15.75">
      <c r="A12" s="46">
        <v>44294</v>
      </c>
      <c r="B12" s="6"/>
      <c r="C12" s="3"/>
      <c r="D12" s="14"/>
      <c r="E12" s="14"/>
      <c r="F12" s="14"/>
      <c r="G12" s="46"/>
      <c r="H12" s="2"/>
      <c r="I12" s="8"/>
      <c r="J12" s="80"/>
    </row>
    <row r="13" spans="1:14" ht="15.75">
      <c r="A13" s="46">
        <v>44295</v>
      </c>
      <c r="B13" s="6"/>
      <c r="C13" s="3"/>
      <c r="D13" s="14"/>
      <c r="E13" s="14"/>
      <c r="F13" s="14"/>
      <c r="G13" s="46"/>
      <c r="H13" s="2"/>
      <c r="I13" s="8"/>
      <c r="J13" s="13"/>
      <c r="M13" s="81"/>
    </row>
    <row r="14" spans="1:14" ht="15.75">
      <c r="A14" s="46">
        <v>44296</v>
      </c>
      <c r="B14" s="6"/>
      <c r="C14" s="3"/>
      <c r="D14" s="14"/>
      <c r="E14" s="14"/>
      <c r="F14" s="14"/>
      <c r="G14" s="46"/>
      <c r="H14" s="8"/>
      <c r="I14" s="8"/>
      <c r="J14" s="13"/>
    </row>
    <row r="15" spans="1:14" ht="15.75">
      <c r="A15" s="46">
        <v>44297</v>
      </c>
      <c r="B15" s="6"/>
      <c r="C15" s="3"/>
      <c r="D15" s="14"/>
      <c r="E15" s="14"/>
      <c r="F15" s="14"/>
      <c r="G15" s="46"/>
      <c r="H15" s="2"/>
      <c r="I15" s="8"/>
      <c r="J15" s="13"/>
    </row>
    <row r="16" spans="1:14" ht="15.75">
      <c r="A16" s="46">
        <v>44298</v>
      </c>
      <c r="B16" s="6"/>
      <c r="C16" s="3"/>
      <c r="D16" s="14"/>
      <c r="E16" s="14"/>
      <c r="F16" s="14"/>
      <c r="G16" s="46"/>
      <c r="H16" s="8"/>
      <c r="I16" s="3"/>
      <c r="J16" s="80"/>
    </row>
    <row r="17" spans="1:14" ht="15.75">
      <c r="A17" s="46">
        <v>44299</v>
      </c>
      <c r="B17" s="6"/>
      <c r="C17" s="3"/>
      <c r="D17" s="14"/>
      <c r="E17" s="14"/>
      <c r="F17" s="14"/>
      <c r="G17" s="46"/>
      <c r="H17" s="2"/>
      <c r="I17" s="8"/>
      <c r="J17" s="13"/>
      <c r="N17" s="81"/>
    </row>
    <row r="18" spans="1:14" ht="15.75">
      <c r="A18" s="46">
        <v>44300</v>
      </c>
      <c r="B18" s="6"/>
      <c r="C18" s="3"/>
      <c r="D18" s="14"/>
      <c r="E18" s="14"/>
      <c r="F18" s="14"/>
      <c r="G18" s="46"/>
      <c r="H18" s="8"/>
      <c r="I18" s="8"/>
      <c r="J18" s="13"/>
    </row>
    <row r="19" spans="1:14" ht="15.75">
      <c r="A19" s="46">
        <v>44301</v>
      </c>
      <c r="B19" s="6"/>
      <c r="C19" s="3"/>
      <c r="D19" s="14"/>
      <c r="E19" s="14"/>
      <c r="F19" s="14"/>
      <c r="G19" s="46"/>
      <c r="H19" s="2"/>
      <c r="I19" s="8"/>
      <c r="J19" s="13"/>
    </row>
    <row r="20" spans="1:14" ht="15.75">
      <c r="A20" s="46">
        <v>44302</v>
      </c>
      <c r="B20" s="6"/>
      <c r="C20" s="3"/>
      <c r="D20" s="14"/>
      <c r="E20" s="14"/>
      <c r="F20" s="14"/>
      <c r="G20" s="46"/>
      <c r="H20" s="8"/>
      <c r="I20" s="3"/>
      <c r="J20" s="80"/>
      <c r="M20" s="81"/>
    </row>
    <row r="21" spans="1:14" ht="15.75">
      <c r="A21" s="46">
        <v>44303</v>
      </c>
      <c r="B21" s="6"/>
      <c r="C21" s="3"/>
      <c r="D21" s="14"/>
      <c r="E21" s="14"/>
      <c r="F21" s="14"/>
      <c r="G21" s="46"/>
      <c r="H21" s="2"/>
      <c r="I21" s="3"/>
      <c r="J21" s="80"/>
    </row>
    <row r="22" spans="1:14" ht="15.75">
      <c r="A22" s="46">
        <v>44304</v>
      </c>
      <c r="B22" s="6"/>
      <c r="C22" s="3"/>
      <c r="D22" s="14"/>
      <c r="E22" s="14"/>
      <c r="F22" s="14"/>
      <c r="G22" s="46"/>
      <c r="H22" s="8"/>
      <c r="I22" s="3"/>
      <c r="J22" s="80"/>
    </row>
    <row r="23" spans="1:14" ht="15.75">
      <c r="A23" s="46">
        <v>44305</v>
      </c>
      <c r="B23" s="6"/>
      <c r="C23" s="3"/>
      <c r="D23" s="14"/>
      <c r="E23" s="14"/>
      <c r="F23" s="14"/>
      <c r="G23" s="46"/>
      <c r="H23" s="2"/>
      <c r="I23" s="3"/>
      <c r="J23" s="80"/>
    </row>
    <row r="24" spans="1:14" ht="16.5" thickBot="1">
      <c r="A24" s="46">
        <v>44306</v>
      </c>
      <c r="B24" s="6"/>
      <c r="C24" s="3"/>
      <c r="D24" s="14"/>
      <c r="E24" s="53"/>
      <c r="F24" s="53"/>
      <c r="G24" s="62"/>
      <c r="H24" s="63"/>
      <c r="I24" s="63"/>
      <c r="J24" s="23"/>
    </row>
    <row r="25" spans="1:14" ht="15.75">
      <c r="A25" s="46">
        <v>44307</v>
      </c>
      <c r="B25" s="6"/>
      <c r="C25" s="3"/>
      <c r="D25" s="51"/>
      <c r="E25" s="64"/>
      <c r="F25" s="65"/>
      <c r="G25" s="66"/>
      <c r="H25" s="67"/>
      <c r="I25" s="67"/>
      <c r="J25" s="68"/>
    </row>
    <row r="26" spans="1:14" ht="16.5" thickBot="1">
      <c r="A26" s="46">
        <v>44308</v>
      </c>
      <c r="B26" s="6"/>
      <c r="C26" s="3"/>
      <c r="D26" s="51"/>
      <c r="E26" s="69"/>
      <c r="F26" s="53"/>
      <c r="G26" s="46"/>
      <c r="H26" s="3"/>
      <c r="I26" s="4"/>
      <c r="J26" s="70"/>
    </row>
    <row r="27" spans="1:14" ht="19.5" thickBot="1">
      <c r="A27" s="46">
        <v>44309</v>
      </c>
      <c r="B27" s="6"/>
      <c r="C27" s="3"/>
      <c r="D27" s="51"/>
      <c r="E27" s="142" t="s">
        <v>34</v>
      </c>
      <c r="F27" s="143">
        <f>SUBTOTAL(109,F5:F26)</f>
        <v>613029</v>
      </c>
      <c r="G27" s="52"/>
      <c r="H27" s="49"/>
      <c r="I27" s="146" t="s">
        <v>32</v>
      </c>
      <c r="J27" s="147">
        <f>SUBTOTAL(109,J5:J26)</f>
        <v>0</v>
      </c>
    </row>
    <row r="28" spans="1:14" ht="15.75">
      <c r="A28" s="46">
        <v>44310</v>
      </c>
      <c r="B28" s="6"/>
      <c r="C28" s="3"/>
      <c r="D28" s="51"/>
      <c r="E28" s="71"/>
      <c r="F28" s="54"/>
      <c r="G28" s="46"/>
      <c r="H28" s="3"/>
      <c r="I28" s="50"/>
      <c r="J28" s="72"/>
    </row>
    <row r="29" spans="1:14" ht="15.75">
      <c r="A29" s="46">
        <v>44311</v>
      </c>
      <c r="B29" s="6"/>
      <c r="C29" s="3"/>
      <c r="D29" s="51"/>
      <c r="E29" s="73"/>
      <c r="F29" s="14"/>
      <c r="G29" s="46"/>
      <c r="H29" s="3"/>
      <c r="I29" s="3"/>
      <c r="J29" s="74"/>
    </row>
    <row r="30" spans="1:14" ht="15.75">
      <c r="A30" s="46">
        <v>44312</v>
      </c>
      <c r="B30" s="19"/>
      <c r="C30" s="10"/>
      <c r="D30" s="49"/>
      <c r="E30" s="75"/>
      <c r="F30" s="11"/>
      <c r="G30" s="46"/>
      <c r="H30" s="3"/>
      <c r="I30" s="3"/>
      <c r="J30" s="74"/>
    </row>
    <row r="31" spans="1:14" ht="15.75">
      <c r="A31" s="46">
        <v>44313</v>
      </c>
      <c r="B31" s="19"/>
      <c r="C31" s="10"/>
      <c r="D31" s="49"/>
      <c r="E31" s="75"/>
      <c r="F31" s="11"/>
      <c r="G31" s="46"/>
      <c r="H31" s="3"/>
      <c r="I31" s="3"/>
      <c r="J31" s="74"/>
    </row>
    <row r="32" spans="1:14" ht="15.75">
      <c r="A32" s="46">
        <v>44314</v>
      </c>
      <c r="B32" s="19"/>
      <c r="C32" s="10"/>
      <c r="D32" s="49"/>
      <c r="E32" s="75"/>
      <c r="F32" s="11"/>
      <c r="G32" s="46"/>
      <c r="H32" s="3"/>
      <c r="I32" s="3"/>
      <c r="J32" s="74"/>
    </row>
    <row r="33" spans="1:10" ht="15.75">
      <c r="A33" s="46">
        <v>44315</v>
      </c>
      <c r="B33" s="21"/>
      <c r="C33" s="22"/>
      <c r="D33" s="61"/>
      <c r="E33" s="76"/>
      <c r="F33" s="12"/>
      <c r="G33" s="46"/>
      <c r="H33" s="4"/>
      <c r="I33" s="4"/>
      <c r="J33" s="70"/>
    </row>
    <row r="34" spans="1:10" ht="15.75">
      <c r="A34" s="1"/>
      <c r="B34" s="19"/>
      <c r="C34" s="10"/>
      <c r="D34" s="49"/>
      <c r="E34" s="75"/>
      <c r="F34" s="24"/>
      <c r="G34" s="29"/>
      <c r="H34" s="161" t="s">
        <v>35</v>
      </c>
      <c r="I34" s="161"/>
      <c r="J34" s="32">
        <v>683883</v>
      </c>
    </row>
    <row r="35" spans="1:10" ht="15.75">
      <c r="A35" s="1"/>
      <c r="B35" s="19"/>
      <c r="C35" s="10"/>
      <c r="D35" s="49"/>
      <c r="E35" s="75"/>
      <c r="F35" s="24"/>
      <c r="G35" s="29"/>
      <c r="H35" s="161" t="s">
        <v>33</v>
      </c>
      <c r="I35" s="161"/>
      <c r="J35" s="32">
        <v>613029</v>
      </c>
    </row>
    <row r="36" spans="1:10" ht="20.25">
      <c r="A36" s="1"/>
      <c r="B36" s="19"/>
      <c r="C36" s="10"/>
      <c r="D36" s="49"/>
      <c r="E36" s="75"/>
      <c r="F36" s="24"/>
      <c r="G36" s="29"/>
      <c r="H36" s="30"/>
      <c r="I36" s="30"/>
      <c r="J36" s="48"/>
    </row>
    <row r="37" spans="1:10" ht="16.5" thickBot="1">
      <c r="A37" s="1"/>
      <c r="B37" s="19"/>
      <c r="C37" s="10"/>
      <c r="D37" s="49"/>
      <c r="E37" s="75"/>
      <c r="F37" s="24"/>
      <c r="G37" s="29"/>
      <c r="H37" s="42"/>
      <c r="I37" s="42"/>
      <c r="J37" s="38"/>
    </row>
    <row r="38" spans="1:10" ht="23.25" thickBot="1">
      <c r="A38" s="1"/>
      <c r="B38" s="19"/>
      <c r="C38" s="10"/>
      <c r="D38" s="49"/>
      <c r="E38" s="75"/>
      <c r="F38" s="24"/>
      <c r="G38" s="41"/>
      <c r="H38" s="135" t="str">
        <f>IF(J35&gt;J34, "PROFIT", IF(J34&gt;J35, "LOSS"))</f>
        <v>LOSS</v>
      </c>
      <c r="I38" s="136"/>
      <c r="J38" s="137">
        <f>J35-J34</f>
        <v>-70854</v>
      </c>
    </row>
    <row r="39" spans="1:10" ht="16.5" thickBot="1">
      <c r="A39" s="20"/>
      <c r="B39" s="21"/>
      <c r="C39" s="22"/>
      <c r="D39" s="61"/>
      <c r="E39" s="76"/>
      <c r="F39" s="25"/>
      <c r="G39" s="33"/>
      <c r="H39" s="43"/>
      <c r="I39" s="43"/>
      <c r="J39" s="39"/>
    </row>
    <row r="40" spans="1:10" ht="15.75" thickBot="1">
      <c r="E40" s="77"/>
      <c r="F40" s="78"/>
      <c r="G40" s="78"/>
      <c r="H40" s="78"/>
      <c r="I40" s="78"/>
      <c r="J40" s="79"/>
    </row>
    <row r="44" spans="1:10" ht="15.75" thickBot="1"/>
    <row r="45" spans="1:10" ht="15.75">
      <c r="A45" s="84"/>
      <c r="B45" s="85"/>
      <c r="C45" s="100" t="s">
        <v>49</v>
      </c>
      <c r="D45" s="101" t="s">
        <v>50</v>
      </c>
      <c r="E45" s="102" t="s">
        <v>76</v>
      </c>
      <c r="F45" s="83"/>
      <c r="G45" s="83"/>
    </row>
    <row r="46" spans="1:10" ht="15.75">
      <c r="A46" s="83"/>
      <c r="B46" s="83"/>
      <c r="C46" s="103" t="s">
        <v>77</v>
      </c>
      <c r="D46" s="95" t="s">
        <v>73</v>
      </c>
      <c r="E46" s="104">
        <v>14000</v>
      </c>
      <c r="F46" s="83"/>
      <c r="G46" s="83"/>
    </row>
    <row r="47" spans="1:10" ht="15.75">
      <c r="A47" s="83"/>
      <c r="B47" s="83"/>
      <c r="C47" s="103" t="s">
        <v>51</v>
      </c>
      <c r="D47" s="95" t="s">
        <v>74</v>
      </c>
      <c r="E47" s="104">
        <v>6000</v>
      </c>
      <c r="F47" s="83"/>
      <c r="G47" s="83"/>
    </row>
    <row r="48" spans="1:10" ht="15.75">
      <c r="A48" s="83"/>
      <c r="B48" s="83"/>
      <c r="C48" s="103" t="s">
        <v>52</v>
      </c>
      <c r="D48" s="95" t="s">
        <v>53</v>
      </c>
      <c r="E48" s="104">
        <v>10422</v>
      </c>
      <c r="F48" s="83"/>
      <c r="G48" s="83"/>
    </row>
    <row r="49" spans="1:7" ht="15.75">
      <c r="A49" s="83"/>
      <c r="B49" s="83"/>
      <c r="C49" s="103" t="s">
        <v>54</v>
      </c>
      <c r="D49" s="95" t="s">
        <v>78</v>
      </c>
      <c r="E49" s="104">
        <v>110000</v>
      </c>
      <c r="F49" s="83"/>
      <c r="G49" s="83"/>
    </row>
    <row r="50" spans="1:7" ht="15.75">
      <c r="A50" s="83"/>
      <c r="B50" s="83"/>
      <c r="C50" s="103" t="s">
        <v>118</v>
      </c>
      <c r="D50" s="95" t="s">
        <v>119</v>
      </c>
      <c r="E50" s="104">
        <v>23102</v>
      </c>
      <c r="F50" s="83"/>
      <c r="G50" s="83"/>
    </row>
    <row r="51" spans="1:7" ht="15.75">
      <c r="A51" s="83"/>
      <c r="B51" s="83"/>
      <c r="C51" s="103" t="s">
        <v>120</v>
      </c>
      <c r="D51" s="95" t="s">
        <v>121</v>
      </c>
      <c r="E51" s="104">
        <v>23020</v>
      </c>
      <c r="F51" s="83"/>
      <c r="G51" s="83"/>
    </row>
    <row r="52" spans="1:7" ht="15.75">
      <c r="A52" s="86"/>
      <c r="B52" s="83"/>
      <c r="C52" s="103" t="s">
        <v>122</v>
      </c>
      <c r="D52" s="95" t="s">
        <v>65</v>
      </c>
      <c r="E52" s="104">
        <v>20000</v>
      </c>
      <c r="F52" s="83"/>
      <c r="G52" s="83"/>
    </row>
    <row r="53" spans="1:7" ht="18.75">
      <c r="A53" s="83"/>
      <c r="B53" s="83"/>
      <c r="C53" s="83"/>
      <c r="D53" s="138" t="s">
        <v>114</v>
      </c>
      <c r="E53" s="138">
        <f>SUM(E46:E52)</f>
        <v>206544</v>
      </c>
      <c r="F53" s="83"/>
      <c r="G53" s="83"/>
    </row>
    <row r="54" spans="1:7">
      <c r="A54" s="83"/>
      <c r="B54" s="83"/>
      <c r="C54" s="83"/>
      <c r="D54" s="83"/>
      <c r="E54" s="83"/>
      <c r="F54" s="83"/>
      <c r="G54" s="83"/>
    </row>
    <row r="55" spans="1:7" ht="15.75" thickBot="1">
      <c r="A55" s="83"/>
      <c r="B55" s="83"/>
      <c r="C55" s="83"/>
      <c r="D55" s="83"/>
      <c r="E55" s="83"/>
      <c r="F55" s="83"/>
      <c r="G55" s="83"/>
    </row>
    <row r="56" spans="1:7" ht="19.5" thickBot="1">
      <c r="A56" s="83"/>
      <c r="B56" s="83"/>
      <c r="C56" s="88"/>
      <c r="D56" s="185" t="s">
        <v>112</v>
      </c>
      <c r="E56" s="186"/>
      <c r="F56" s="83"/>
      <c r="G56" s="83"/>
    </row>
    <row r="57" spans="1:7" ht="15.75">
      <c r="A57" s="83"/>
      <c r="B57" s="83"/>
      <c r="C57" s="88"/>
      <c r="D57" s="111" t="s">
        <v>17</v>
      </c>
      <c r="E57" s="112">
        <v>12000</v>
      </c>
      <c r="F57" s="83"/>
      <c r="G57" s="83"/>
    </row>
    <row r="58" spans="1:7" ht="20.25">
      <c r="A58" s="83"/>
      <c r="B58" s="83"/>
      <c r="C58" s="88"/>
      <c r="D58" s="96" t="s">
        <v>57</v>
      </c>
      <c r="E58" s="104">
        <v>1310</v>
      </c>
      <c r="F58" s="139" t="s">
        <v>115</v>
      </c>
      <c r="G58" s="126"/>
    </row>
    <row r="59" spans="1:7" ht="15.75">
      <c r="A59" s="83"/>
      <c r="B59" s="83"/>
      <c r="C59" s="88"/>
      <c r="D59" s="96" t="s">
        <v>98</v>
      </c>
      <c r="E59" s="104">
        <v>1100</v>
      </c>
      <c r="F59" s="83"/>
      <c r="G59" s="83"/>
    </row>
    <row r="60" spans="1:7" ht="15.75">
      <c r="A60" s="83"/>
      <c r="B60" s="83"/>
      <c r="C60" s="88"/>
      <c r="D60" s="96" t="s">
        <v>116</v>
      </c>
      <c r="E60" s="104">
        <v>400</v>
      </c>
      <c r="F60" s="83"/>
      <c r="G60" s="83"/>
    </row>
    <row r="61" spans="1:7" ht="15.75">
      <c r="A61" s="83"/>
      <c r="B61" s="88"/>
      <c r="C61" s="88"/>
      <c r="D61" s="96" t="s">
        <v>58</v>
      </c>
      <c r="E61" s="104">
        <v>500</v>
      </c>
      <c r="F61" s="89"/>
      <c r="G61" s="83"/>
    </row>
    <row r="62" spans="1:7" ht="15.75">
      <c r="A62" s="83"/>
      <c r="B62" s="83"/>
      <c r="C62" s="83"/>
      <c r="D62" s="96" t="s">
        <v>59</v>
      </c>
      <c r="E62" s="104">
        <v>500</v>
      </c>
      <c r="F62" s="83"/>
      <c r="G62" s="83"/>
    </row>
    <row r="63" spans="1:7" ht="15.75">
      <c r="A63" s="83"/>
      <c r="B63" s="83"/>
      <c r="C63" s="88"/>
      <c r="D63" s="96" t="s">
        <v>131</v>
      </c>
      <c r="E63" s="104">
        <v>1000</v>
      </c>
      <c r="F63" s="127"/>
      <c r="G63" s="83"/>
    </row>
    <row r="64" spans="1:7" ht="15.75">
      <c r="A64" s="88"/>
      <c r="B64" s="83"/>
      <c r="C64" s="83"/>
      <c r="D64" s="96" t="s">
        <v>63</v>
      </c>
      <c r="E64" s="104">
        <v>500</v>
      </c>
      <c r="F64" s="83"/>
      <c r="G64" s="89"/>
    </row>
    <row r="65" spans="1:7" ht="15.75">
      <c r="A65" s="88"/>
      <c r="B65" s="83"/>
      <c r="C65" s="83"/>
      <c r="D65" s="96" t="s">
        <v>117</v>
      </c>
      <c r="E65" s="104">
        <v>199</v>
      </c>
      <c r="F65" s="83"/>
      <c r="G65" s="89"/>
    </row>
    <row r="66" spans="1:7" ht="16.5" thickBot="1">
      <c r="A66" s="88"/>
      <c r="B66" s="83"/>
      <c r="C66" s="83"/>
      <c r="D66" s="113" t="s">
        <v>71</v>
      </c>
      <c r="E66" s="109">
        <v>2000</v>
      </c>
      <c r="F66" s="83"/>
      <c r="G66" s="89"/>
    </row>
    <row r="67" spans="1:7" ht="16.5" thickBot="1">
      <c r="A67" s="88"/>
      <c r="B67" s="83"/>
      <c r="C67" s="83"/>
      <c r="D67" s="128" t="s">
        <v>107</v>
      </c>
      <c r="E67" s="129">
        <v>1400</v>
      </c>
      <c r="F67" s="83"/>
      <c r="G67" s="89"/>
    </row>
    <row r="68" spans="1:7" ht="19.5" thickBot="1">
      <c r="A68" s="83"/>
      <c r="B68" s="83"/>
      <c r="C68" s="83"/>
      <c r="D68" s="140" t="s">
        <v>113</v>
      </c>
      <c r="E68" s="141">
        <f>SUM(E57:E67)</f>
        <v>20909</v>
      </c>
      <c r="F68" s="83"/>
      <c r="G68" s="83"/>
    </row>
    <row r="69" spans="1:7">
      <c r="A69" s="83"/>
      <c r="B69" s="83"/>
      <c r="C69" s="83"/>
      <c r="D69" s="83"/>
      <c r="E69" s="83"/>
      <c r="F69" s="83"/>
      <c r="G69" s="89"/>
    </row>
    <row r="70" spans="1:7" ht="15.75" thickBot="1">
      <c r="A70" s="83"/>
      <c r="B70" s="83"/>
      <c r="C70" s="83"/>
      <c r="D70" s="83"/>
      <c r="E70" s="83"/>
      <c r="F70" s="83"/>
      <c r="G70" s="89"/>
    </row>
    <row r="71" spans="1:7" ht="15.75">
      <c r="A71" s="83"/>
      <c r="B71" s="88"/>
      <c r="C71" s="132" t="s">
        <v>55</v>
      </c>
      <c r="D71" s="116" t="s">
        <v>56</v>
      </c>
      <c r="E71" s="116"/>
      <c r="F71" s="117"/>
      <c r="G71" s="89"/>
    </row>
    <row r="72" spans="1:7" ht="15.75">
      <c r="A72" s="83"/>
      <c r="B72" s="88"/>
      <c r="C72" s="133"/>
      <c r="D72" s="118"/>
      <c r="E72" s="118"/>
      <c r="F72" s="119"/>
      <c r="G72" s="89"/>
    </row>
    <row r="73" spans="1:7" ht="15.75">
      <c r="A73" s="83"/>
      <c r="B73" s="88"/>
      <c r="C73" s="133"/>
      <c r="D73" s="118" t="s">
        <v>92</v>
      </c>
      <c r="E73" s="118"/>
      <c r="F73" s="119"/>
      <c r="G73" s="89"/>
    </row>
    <row r="74" spans="1:7" ht="15.75" thickBot="1">
      <c r="A74" s="83"/>
      <c r="B74" s="88"/>
      <c r="C74" s="91"/>
      <c r="D74" s="110"/>
      <c r="E74" s="110"/>
      <c r="F74" s="92"/>
      <c r="G74" s="89"/>
    </row>
    <row r="75" spans="1:7">
      <c r="A75" s="83"/>
      <c r="B75" s="83"/>
      <c r="C75" s="83"/>
      <c r="D75" s="83"/>
      <c r="E75" s="83"/>
      <c r="F75" s="83"/>
      <c r="G75" s="89"/>
    </row>
    <row r="76" spans="1:7">
      <c r="A76" s="83"/>
      <c r="B76" s="83"/>
      <c r="C76" s="83"/>
      <c r="D76" s="83"/>
      <c r="E76" s="83"/>
      <c r="F76" s="83"/>
      <c r="G76" s="89"/>
    </row>
    <row r="77" spans="1:7">
      <c r="A77" s="83"/>
      <c r="B77" s="83"/>
      <c r="C77" s="83"/>
      <c r="D77" s="83"/>
      <c r="E77" s="83"/>
      <c r="F77" s="83"/>
      <c r="G77" s="83"/>
    </row>
    <row r="78" spans="1:7">
      <c r="A78" s="83"/>
      <c r="B78" s="83"/>
      <c r="C78" s="83"/>
      <c r="D78" s="83"/>
      <c r="E78" s="83"/>
      <c r="F78" s="83"/>
      <c r="G78" s="83"/>
    </row>
    <row r="79" spans="1:7">
      <c r="A79" s="83"/>
      <c r="B79" s="83"/>
      <c r="C79" s="83"/>
      <c r="D79" s="83"/>
      <c r="E79" s="83"/>
      <c r="F79" s="83"/>
      <c r="G79" s="83"/>
    </row>
    <row r="80" spans="1:7">
      <c r="A80" s="83"/>
      <c r="B80" s="83"/>
      <c r="C80" s="83"/>
      <c r="D80" s="83"/>
      <c r="E80" s="83"/>
      <c r="F80" s="83"/>
      <c r="G80" s="83"/>
    </row>
    <row r="81" spans="1:7">
      <c r="A81" s="83"/>
      <c r="B81" s="83"/>
      <c r="C81" s="83"/>
      <c r="D81" s="83"/>
      <c r="E81" s="83"/>
      <c r="F81" s="83"/>
      <c r="G81" s="83"/>
    </row>
    <row r="82" spans="1:7">
      <c r="A82" s="83"/>
      <c r="B82" s="83"/>
      <c r="C82" s="83"/>
      <c r="D82" s="83"/>
      <c r="E82" s="83"/>
      <c r="F82" s="83"/>
      <c r="G82" s="83"/>
    </row>
    <row r="83" spans="1:7">
      <c r="A83" s="83"/>
      <c r="B83" s="83"/>
      <c r="C83" s="83"/>
      <c r="D83" s="83"/>
      <c r="E83" s="83"/>
      <c r="F83" s="83"/>
      <c r="G83" s="83"/>
    </row>
    <row r="84" spans="1:7">
      <c r="A84" s="83"/>
      <c r="B84" s="83"/>
      <c r="C84" s="83"/>
      <c r="D84" s="83"/>
      <c r="E84" s="83"/>
      <c r="F84" s="83"/>
      <c r="G84" s="83"/>
    </row>
    <row r="85" spans="1:7">
      <c r="A85" s="83"/>
      <c r="B85" s="83"/>
      <c r="C85" s="83"/>
      <c r="D85" s="83"/>
      <c r="E85" s="83"/>
      <c r="F85" s="83"/>
      <c r="G85" s="83"/>
    </row>
    <row r="86" spans="1:7">
      <c r="A86" s="83"/>
      <c r="B86" s="83"/>
      <c r="C86" s="83"/>
      <c r="D86" s="83"/>
      <c r="E86" s="83"/>
      <c r="F86" s="83"/>
      <c r="G86" s="83"/>
    </row>
    <row r="87" spans="1:7">
      <c r="A87" s="83"/>
      <c r="B87" s="83"/>
      <c r="C87" s="83"/>
      <c r="D87" s="83"/>
      <c r="E87" s="83"/>
      <c r="F87" s="83"/>
      <c r="G87" s="83"/>
    </row>
    <row r="88" spans="1:7">
      <c r="A88" s="83"/>
      <c r="B88" s="83"/>
      <c r="C88" s="83"/>
      <c r="D88" s="83"/>
      <c r="E88" s="83"/>
      <c r="F88" s="83"/>
      <c r="G88" s="83"/>
    </row>
    <row r="89" spans="1:7">
      <c r="A89" s="83"/>
      <c r="B89" s="83"/>
      <c r="C89" s="83"/>
      <c r="D89" s="83"/>
      <c r="E89" s="83"/>
      <c r="F89" s="83"/>
      <c r="G89" s="83"/>
    </row>
    <row r="90" spans="1:7">
      <c r="A90" s="83"/>
      <c r="B90" s="83"/>
      <c r="C90" s="83"/>
      <c r="D90" s="83"/>
      <c r="E90" s="83"/>
      <c r="F90" s="83"/>
      <c r="G90" s="83"/>
    </row>
    <row r="91" spans="1:7">
      <c r="A91" s="83"/>
      <c r="B91" s="83"/>
      <c r="C91" s="83"/>
      <c r="D91" s="83"/>
      <c r="E91" s="83"/>
      <c r="F91" s="83"/>
      <c r="G91" s="83"/>
    </row>
    <row r="92" spans="1:7">
      <c r="A92" s="83"/>
      <c r="B92" s="83"/>
      <c r="C92" s="83"/>
      <c r="D92" s="83"/>
      <c r="E92" s="83"/>
      <c r="F92" s="83"/>
      <c r="G92" s="83"/>
    </row>
    <row r="93" spans="1:7">
      <c r="A93" s="83"/>
      <c r="B93" s="83"/>
      <c r="C93" s="83"/>
      <c r="D93" s="83"/>
      <c r="E93" s="83"/>
      <c r="F93" s="83"/>
      <c r="G93" s="83"/>
    </row>
    <row r="94" spans="1:7">
      <c r="A94" s="83"/>
      <c r="B94" s="83"/>
      <c r="C94" s="83"/>
      <c r="D94" s="83"/>
      <c r="E94" s="83"/>
      <c r="F94" s="83"/>
      <c r="G94" s="83"/>
    </row>
    <row r="95" spans="1:7">
      <c r="A95" s="83"/>
      <c r="B95" s="83"/>
      <c r="C95" s="83"/>
      <c r="D95" s="83"/>
      <c r="E95" s="83"/>
      <c r="F95" s="83"/>
      <c r="G95" s="83"/>
    </row>
    <row r="96" spans="1:7">
      <c r="A96" s="83"/>
      <c r="B96" s="83"/>
      <c r="C96" s="83"/>
      <c r="D96" s="83"/>
      <c r="E96" s="83"/>
      <c r="F96" s="83"/>
      <c r="G96" s="83"/>
    </row>
    <row r="97" spans="1:7">
      <c r="A97" s="83"/>
      <c r="B97" s="83"/>
      <c r="C97" s="83"/>
      <c r="D97" s="83"/>
      <c r="E97" s="83"/>
      <c r="F97" s="83"/>
      <c r="G97" s="83"/>
    </row>
    <row r="98" spans="1:7">
      <c r="A98" s="83"/>
      <c r="B98" s="83"/>
      <c r="C98" s="83"/>
      <c r="D98" s="83"/>
      <c r="E98" s="83"/>
      <c r="F98" s="83"/>
      <c r="G98" s="83"/>
    </row>
    <row r="99" spans="1:7">
      <c r="A99" s="83"/>
      <c r="B99" s="83"/>
      <c r="C99" s="83"/>
      <c r="D99" s="83"/>
      <c r="E99" s="83"/>
      <c r="F99" s="83"/>
      <c r="G99" s="83"/>
    </row>
    <row r="100" spans="1:7">
      <c r="A100" s="83"/>
      <c r="B100" s="83"/>
      <c r="C100" s="83"/>
      <c r="D100" s="83"/>
      <c r="E100" s="83"/>
      <c r="F100" s="83"/>
      <c r="G100" s="83"/>
    </row>
    <row r="101" spans="1:7">
      <c r="A101" s="83"/>
      <c r="B101" s="83"/>
      <c r="C101" s="83"/>
      <c r="D101" s="83"/>
      <c r="E101" s="83"/>
      <c r="F101" s="83"/>
      <c r="G101" s="83"/>
    </row>
    <row r="102" spans="1:7">
      <c r="A102" s="83"/>
      <c r="B102" s="83"/>
      <c r="C102" s="83"/>
      <c r="D102" s="83"/>
      <c r="E102" s="83"/>
      <c r="F102" s="83"/>
      <c r="G102" s="83"/>
    </row>
    <row r="103" spans="1:7">
      <c r="A103" s="83"/>
      <c r="B103" s="83"/>
      <c r="C103" s="83"/>
      <c r="D103" s="83"/>
      <c r="E103" s="83"/>
      <c r="F103" s="83"/>
      <c r="G103" s="83"/>
    </row>
    <row r="104" spans="1:7">
      <c r="A104" s="83"/>
      <c r="B104" s="83"/>
      <c r="C104" s="83"/>
      <c r="D104" s="83"/>
      <c r="E104" s="83"/>
      <c r="F104" s="83"/>
      <c r="G104" s="83"/>
    </row>
    <row r="105" spans="1:7">
      <c r="A105" s="83"/>
      <c r="B105" s="83"/>
      <c r="C105" s="83"/>
      <c r="D105" s="83"/>
      <c r="E105" s="83"/>
      <c r="F105" s="83"/>
      <c r="G105" s="83"/>
    </row>
    <row r="106" spans="1:7">
      <c r="A106" s="83"/>
      <c r="B106" s="83"/>
      <c r="C106" s="83"/>
      <c r="D106" s="83"/>
      <c r="E106" s="83"/>
      <c r="F106" s="83"/>
      <c r="G106" s="83"/>
    </row>
    <row r="107" spans="1:7">
      <c r="A107" s="83"/>
      <c r="B107" s="83"/>
      <c r="C107" s="83"/>
      <c r="D107" s="83"/>
      <c r="E107" s="83"/>
      <c r="F107" s="83"/>
      <c r="G107" s="83"/>
    </row>
    <row r="108" spans="1:7">
      <c r="A108" s="83"/>
      <c r="B108" s="83"/>
      <c r="C108" s="83"/>
      <c r="D108" s="83"/>
      <c r="E108" s="83"/>
      <c r="F108" s="83"/>
      <c r="G108" s="83"/>
    </row>
    <row r="109" spans="1:7">
      <c r="A109" s="83"/>
      <c r="B109" s="83"/>
      <c r="C109" s="83"/>
      <c r="D109" s="83"/>
      <c r="E109" s="83"/>
      <c r="F109" s="83"/>
      <c r="G109" s="83"/>
    </row>
    <row r="110" spans="1:7">
      <c r="A110" s="83"/>
      <c r="B110" s="83"/>
      <c r="C110" s="83"/>
      <c r="D110" s="83"/>
      <c r="E110" s="83"/>
      <c r="F110" s="83"/>
      <c r="G110" s="83"/>
    </row>
    <row r="111" spans="1:7">
      <c r="A111" s="83"/>
      <c r="B111" s="83"/>
      <c r="C111" s="83"/>
      <c r="D111" s="83"/>
      <c r="E111" s="83"/>
      <c r="F111" s="83"/>
      <c r="G111" s="83"/>
    </row>
    <row r="112" spans="1:7">
      <c r="A112" s="83"/>
      <c r="B112" s="83"/>
      <c r="C112" s="83"/>
      <c r="D112" s="83"/>
      <c r="E112" s="83"/>
      <c r="F112" s="83"/>
      <c r="G112" s="83"/>
    </row>
    <row r="113" spans="1:7">
      <c r="A113" s="83"/>
      <c r="B113" s="83"/>
      <c r="C113" s="83"/>
      <c r="D113" s="83"/>
      <c r="E113" s="83"/>
      <c r="F113" s="83"/>
      <c r="G113" s="83"/>
    </row>
    <row r="114" spans="1:7">
      <c r="A114" s="83"/>
      <c r="B114" s="83"/>
      <c r="C114" s="83"/>
      <c r="D114" s="83"/>
      <c r="E114" s="83"/>
      <c r="F114" s="83"/>
      <c r="G114" s="83"/>
    </row>
    <row r="115" spans="1:7">
      <c r="A115" s="83"/>
      <c r="B115" s="83"/>
      <c r="C115" s="83"/>
      <c r="D115" s="83"/>
      <c r="E115" s="83"/>
      <c r="F115" s="83"/>
      <c r="G115" s="83"/>
    </row>
    <row r="116" spans="1:7">
      <c r="A116" s="83"/>
      <c r="B116" s="83"/>
      <c r="C116" s="83"/>
      <c r="D116" s="83"/>
      <c r="E116" s="83"/>
      <c r="F116" s="83"/>
      <c r="G116" s="83"/>
    </row>
    <row r="117" spans="1:7">
      <c r="A117" s="83"/>
      <c r="B117" s="83"/>
      <c r="C117" s="83"/>
      <c r="D117" s="83"/>
      <c r="E117" s="83"/>
      <c r="F117" s="83"/>
      <c r="G117" s="83"/>
    </row>
    <row r="118" spans="1:7">
      <c r="A118" s="83"/>
      <c r="B118" s="83"/>
      <c r="C118" s="83"/>
      <c r="D118" s="83"/>
      <c r="E118" s="83"/>
      <c r="F118" s="83"/>
      <c r="G118" s="83"/>
    </row>
    <row r="119" spans="1:7">
      <c r="A119" s="83"/>
      <c r="B119" s="83"/>
      <c r="C119" s="83"/>
      <c r="D119" s="83"/>
      <c r="E119" s="83"/>
      <c r="F119" s="83"/>
      <c r="G119" s="83"/>
    </row>
    <row r="120" spans="1:7">
      <c r="A120" s="83"/>
      <c r="B120" s="83"/>
      <c r="C120" s="83"/>
      <c r="D120" s="83"/>
      <c r="E120" s="83"/>
      <c r="F120" s="83"/>
      <c r="G120" s="83"/>
    </row>
    <row r="121" spans="1:7">
      <c r="A121" s="83"/>
      <c r="B121" s="83"/>
      <c r="C121" s="83"/>
      <c r="D121" s="83"/>
      <c r="E121" s="83"/>
      <c r="F121" s="83"/>
      <c r="G121" s="83"/>
    </row>
    <row r="122" spans="1:7">
      <c r="A122" s="83"/>
      <c r="B122" s="83"/>
      <c r="C122" s="83"/>
      <c r="D122" s="83"/>
      <c r="E122" s="83"/>
      <c r="F122" s="83"/>
      <c r="G122" s="83"/>
    </row>
    <row r="123" spans="1:7">
      <c r="A123" s="83"/>
      <c r="B123" s="83"/>
      <c r="C123" s="83"/>
      <c r="D123" s="83"/>
      <c r="E123" s="83"/>
      <c r="F123" s="83"/>
      <c r="G123" s="83"/>
    </row>
    <row r="124" spans="1:7">
      <c r="A124" s="83"/>
      <c r="B124" s="83"/>
      <c r="C124" s="83"/>
      <c r="D124" s="83"/>
      <c r="E124" s="83"/>
      <c r="F124" s="83"/>
      <c r="G124" s="83"/>
    </row>
    <row r="125" spans="1:7">
      <c r="A125" s="83"/>
      <c r="B125" s="83"/>
      <c r="C125" s="83"/>
      <c r="D125" s="83"/>
      <c r="E125" s="83"/>
      <c r="F125" s="83"/>
      <c r="G125" s="83"/>
    </row>
    <row r="126" spans="1:7">
      <c r="A126" s="83"/>
      <c r="B126" s="83"/>
      <c r="C126" s="83"/>
      <c r="D126" s="83"/>
      <c r="E126" s="83"/>
      <c r="F126" s="83"/>
      <c r="G126" s="83"/>
    </row>
    <row r="127" spans="1:7">
      <c r="A127" s="83"/>
      <c r="B127" s="83"/>
      <c r="C127" s="83"/>
      <c r="D127" s="83"/>
      <c r="E127" s="83"/>
      <c r="F127" s="83"/>
      <c r="G127" s="83"/>
    </row>
    <row r="128" spans="1:7">
      <c r="A128" s="83"/>
      <c r="B128" s="83"/>
      <c r="C128" s="83"/>
      <c r="D128" s="83"/>
      <c r="E128" s="83"/>
      <c r="F128" s="83"/>
      <c r="G128" s="83"/>
    </row>
    <row r="129" spans="1:7">
      <c r="A129" s="83"/>
      <c r="B129" s="83"/>
      <c r="C129" s="83"/>
      <c r="D129" s="83"/>
      <c r="E129" s="83"/>
      <c r="F129" s="83"/>
      <c r="G129" s="83"/>
    </row>
    <row r="130" spans="1:7">
      <c r="A130" s="83"/>
      <c r="B130" s="83"/>
      <c r="C130" s="83"/>
      <c r="D130" s="83"/>
      <c r="E130" s="83"/>
      <c r="F130" s="83"/>
      <c r="G130" s="83"/>
    </row>
    <row r="131" spans="1:7">
      <c r="A131" s="83"/>
      <c r="B131" s="83"/>
      <c r="C131" s="83"/>
      <c r="D131" s="83"/>
      <c r="E131" s="83"/>
      <c r="F131" s="83"/>
      <c r="G131" s="83"/>
    </row>
    <row r="132" spans="1:7">
      <c r="A132" s="83"/>
      <c r="B132" s="83"/>
      <c r="C132" s="83"/>
      <c r="D132" s="83"/>
      <c r="E132" s="83"/>
      <c r="F132" s="83"/>
      <c r="G132" s="83"/>
    </row>
    <row r="133" spans="1:7">
      <c r="A133" s="83"/>
      <c r="B133" s="83"/>
      <c r="C133" s="83"/>
      <c r="D133" s="83"/>
      <c r="E133" s="83"/>
      <c r="F133" s="83"/>
      <c r="G133" s="83"/>
    </row>
    <row r="134" spans="1:7">
      <c r="A134" s="83"/>
      <c r="B134" s="83"/>
      <c r="C134" s="83"/>
      <c r="D134" s="83"/>
      <c r="E134" s="83"/>
      <c r="F134" s="83"/>
      <c r="G134" s="83"/>
    </row>
    <row r="135" spans="1:7">
      <c r="A135" s="83"/>
      <c r="B135" s="83"/>
      <c r="C135" s="83"/>
      <c r="D135" s="83"/>
      <c r="E135" s="83"/>
      <c r="F135" s="83"/>
      <c r="G135" s="83"/>
    </row>
    <row r="136" spans="1:7">
      <c r="A136" s="83"/>
      <c r="B136" s="83"/>
      <c r="C136" s="83"/>
      <c r="D136" s="83"/>
      <c r="E136" s="83"/>
      <c r="F136" s="83"/>
      <c r="G136" s="83"/>
    </row>
    <row r="137" spans="1:7">
      <c r="A137" s="83"/>
      <c r="B137" s="83"/>
      <c r="C137" s="83"/>
      <c r="D137" s="83"/>
      <c r="E137" s="83"/>
      <c r="F137" s="83"/>
      <c r="G137" s="83"/>
    </row>
    <row r="138" spans="1:7">
      <c r="A138" s="83"/>
      <c r="B138" s="83"/>
      <c r="C138" s="83"/>
      <c r="D138" s="83"/>
      <c r="E138" s="83"/>
      <c r="F138" s="83"/>
      <c r="G138" s="83"/>
    </row>
    <row r="139" spans="1:7">
      <c r="A139" s="83"/>
      <c r="B139" s="83"/>
      <c r="C139" s="83"/>
      <c r="D139" s="83"/>
      <c r="E139" s="83"/>
      <c r="F139" s="83"/>
      <c r="G139" s="83"/>
    </row>
    <row r="140" spans="1:7">
      <c r="A140" s="83"/>
      <c r="B140" s="83"/>
      <c r="C140" s="83"/>
      <c r="D140" s="83"/>
      <c r="E140" s="83"/>
      <c r="F140" s="83"/>
      <c r="G140" s="83"/>
    </row>
    <row r="141" spans="1:7">
      <c r="A141" s="83"/>
      <c r="B141" s="83"/>
      <c r="C141" s="83"/>
      <c r="D141" s="83"/>
      <c r="E141" s="83"/>
      <c r="F141" s="83"/>
      <c r="G141" s="83"/>
    </row>
    <row r="142" spans="1:7">
      <c r="A142" s="83"/>
      <c r="B142" s="83"/>
      <c r="C142" s="83"/>
      <c r="D142" s="83"/>
      <c r="E142" s="83"/>
      <c r="F142" s="83"/>
      <c r="G142" s="83"/>
    </row>
    <row r="143" spans="1:7">
      <c r="A143" s="83"/>
      <c r="B143" s="83"/>
      <c r="C143" s="83"/>
      <c r="D143" s="83"/>
      <c r="E143" s="83"/>
      <c r="F143" s="83"/>
      <c r="G143" s="83"/>
    </row>
    <row r="144" spans="1:7">
      <c r="A144" s="83"/>
      <c r="B144" s="83"/>
      <c r="C144" s="83"/>
      <c r="D144" s="83"/>
      <c r="E144" s="83"/>
      <c r="F144" s="83"/>
      <c r="G144" s="83"/>
    </row>
    <row r="145" spans="1:7">
      <c r="A145" s="83"/>
      <c r="B145" s="83"/>
      <c r="C145" s="83"/>
      <c r="D145" s="83"/>
      <c r="E145" s="83"/>
      <c r="F145" s="83"/>
      <c r="G145" s="83"/>
    </row>
    <row r="146" spans="1:7">
      <c r="A146" s="83"/>
      <c r="B146" s="83"/>
      <c r="C146" s="83"/>
      <c r="D146" s="83"/>
      <c r="E146" s="83"/>
      <c r="F146" s="83"/>
      <c r="G146" s="83"/>
    </row>
    <row r="147" spans="1:7">
      <c r="A147" s="83"/>
      <c r="B147" s="83"/>
      <c r="C147" s="83"/>
      <c r="D147" s="83"/>
      <c r="E147" s="83"/>
      <c r="F147" s="83"/>
      <c r="G147" s="83"/>
    </row>
    <row r="148" spans="1:7">
      <c r="A148" s="83"/>
      <c r="B148" s="83"/>
      <c r="C148" s="83"/>
      <c r="D148" s="83"/>
      <c r="E148" s="83"/>
      <c r="F148" s="83"/>
      <c r="G148" s="83"/>
    </row>
    <row r="149" spans="1:7">
      <c r="A149" s="83"/>
      <c r="B149" s="83"/>
      <c r="C149" s="83"/>
      <c r="D149" s="83"/>
      <c r="E149" s="83"/>
      <c r="F149" s="83"/>
      <c r="G149" s="83"/>
    </row>
    <row r="150" spans="1:7">
      <c r="A150" s="83"/>
      <c r="B150" s="83"/>
      <c r="C150" s="83"/>
      <c r="D150" s="83"/>
      <c r="E150" s="83"/>
      <c r="F150" s="83"/>
      <c r="G150" s="83"/>
    </row>
    <row r="151" spans="1:7">
      <c r="A151" s="83"/>
      <c r="B151" s="83"/>
      <c r="C151" s="83"/>
      <c r="D151" s="83"/>
      <c r="E151" s="83"/>
      <c r="F151" s="83"/>
      <c r="G151" s="83"/>
    </row>
    <row r="152" spans="1:7">
      <c r="A152" s="83"/>
      <c r="B152" s="83"/>
      <c r="C152" s="83"/>
      <c r="D152" s="83"/>
      <c r="E152" s="83"/>
      <c r="F152" s="83"/>
      <c r="G152" s="83"/>
    </row>
    <row r="153" spans="1:7">
      <c r="A153" s="83"/>
      <c r="B153" s="83"/>
      <c r="C153" s="83"/>
      <c r="D153" s="83"/>
      <c r="E153" s="83"/>
      <c r="F153" s="83"/>
      <c r="G153" s="83"/>
    </row>
    <row r="154" spans="1:7">
      <c r="A154" s="83"/>
      <c r="B154" s="83"/>
      <c r="C154" s="83"/>
      <c r="D154" s="83"/>
      <c r="E154" s="83"/>
      <c r="F154" s="83"/>
      <c r="G154" s="83"/>
    </row>
    <row r="155" spans="1:7">
      <c r="A155" s="83"/>
      <c r="B155" s="83"/>
      <c r="C155" s="83"/>
      <c r="D155" s="83"/>
      <c r="E155" s="83"/>
      <c r="F155" s="83"/>
      <c r="G155" s="83"/>
    </row>
    <row r="156" spans="1:7">
      <c r="A156" s="83"/>
      <c r="B156" s="83"/>
      <c r="C156" s="83"/>
      <c r="D156" s="83"/>
      <c r="E156" s="83"/>
      <c r="F156" s="83"/>
      <c r="G156" s="83"/>
    </row>
    <row r="157" spans="1:7">
      <c r="A157" s="83"/>
      <c r="B157" s="83"/>
      <c r="C157" s="83"/>
      <c r="D157" s="83"/>
      <c r="E157" s="83"/>
      <c r="F157" s="83"/>
      <c r="G157" s="83"/>
    </row>
    <row r="158" spans="1:7">
      <c r="A158" s="83"/>
      <c r="B158" s="83"/>
      <c r="C158" s="83"/>
      <c r="D158" s="83"/>
      <c r="E158" s="83"/>
      <c r="F158" s="83"/>
      <c r="G158" s="83"/>
    </row>
    <row r="159" spans="1:7">
      <c r="A159" s="83"/>
      <c r="B159" s="83"/>
      <c r="C159" s="83"/>
      <c r="D159" s="83"/>
      <c r="E159" s="83"/>
      <c r="F159" s="83"/>
      <c r="G159" s="83"/>
    </row>
    <row r="160" spans="1:7">
      <c r="A160" s="83"/>
      <c r="B160" s="83"/>
      <c r="C160" s="83"/>
      <c r="D160" s="83"/>
      <c r="E160" s="83"/>
      <c r="F160" s="83"/>
      <c r="G160" s="83"/>
    </row>
    <row r="161" spans="1:7">
      <c r="A161" s="83"/>
      <c r="B161" s="83"/>
      <c r="C161" s="83"/>
      <c r="D161" s="83"/>
      <c r="E161" s="83"/>
      <c r="F161" s="83"/>
      <c r="G161" s="83"/>
    </row>
    <row r="162" spans="1:7">
      <c r="A162" s="83"/>
      <c r="B162" s="83"/>
      <c r="C162" s="83"/>
      <c r="D162" s="83"/>
      <c r="E162" s="83"/>
      <c r="F162" s="83"/>
      <c r="G162" s="83"/>
    </row>
    <row r="163" spans="1:7">
      <c r="A163" s="83"/>
      <c r="B163" s="83"/>
      <c r="C163" s="83"/>
      <c r="D163" s="83"/>
      <c r="E163" s="83"/>
      <c r="F163" s="83"/>
      <c r="G163" s="83"/>
    </row>
    <row r="164" spans="1:7">
      <c r="A164" s="83"/>
      <c r="B164" s="83"/>
      <c r="C164" s="83"/>
      <c r="D164" s="83"/>
      <c r="E164" s="83"/>
      <c r="F164" s="83"/>
      <c r="G164" s="83"/>
    </row>
    <row r="165" spans="1:7">
      <c r="A165" s="83"/>
      <c r="B165" s="83"/>
      <c r="C165" s="83"/>
      <c r="D165" s="83"/>
      <c r="E165" s="83"/>
      <c r="F165" s="83"/>
      <c r="G165" s="83"/>
    </row>
    <row r="166" spans="1:7">
      <c r="A166" s="83"/>
      <c r="B166" s="83"/>
      <c r="C166" s="83"/>
      <c r="D166" s="83"/>
      <c r="E166" s="83"/>
      <c r="F166" s="83"/>
      <c r="G166" s="83"/>
    </row>
  </sheetData>
  <mergeCells count="2">
    <mergeCell ref="A1:J2"/>
    <mergeCell ref="D56:E56"/>
  </mergeCells>
  <hyperlinks>
    <hyperlink ref="G4" r:id="rId1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O171"/>
  <sheetViews>
    <sheetView topLeftCell="A61" workbookViewId="0">
      <selection activeCell="I12" sqref="I12"/>
    </sheetView>
  </sheetViews>
  <sheetFormatPr defaultColWidth="17.5703125" defaultRowHeight="15"/>
  <cols>
    <col min="2" max="2" width="16" customWidth="1"/>
    <col min="3" max="3" width="25.5703125" customWidth="1"/>
    <col min="4" max="4" width="20.42578125" customWidth="1"/>
    <col min="5" max="5" width="22" customWidth="1"/>
    <col min="9" max="9" width="19.28515625" customWidth="1"/>
    <col min="10" max="10" width="18.140625" customWidth="1"/>
  </cols>
  <sheetData>
    <row r="1" spans="1:15" ht="15" customHeight="1">
      <c r="A1" s="177" t="s">
        <v>124</v>
      </c>
      <c r="B1" s="178"/>
      <c r="C1" s="178"/>
      <c r="D1" s="178"/>
      <c r="E1" s="178"/>
      <c r="F1" s="178"/>
      <c r="G1" s="178"/>
      <c r="H1" s="178"/>
      <c r="I1" s="178"/>
      <c r="J1" s="179"/>
    </row>
    <row r="2" spans="1:15" ht="15" customHeight="1" thickBot="1">
      <c r="A2" s="180"/>
      <c r="B2" s="181"/>
      <c r="C2" s="181"/>
      <c r="D2" s="181"/>
      <c r="E2" s="181"/>
      <c r="F2" s="181"/>
      <c r="G2" s="181"/>
      <c r="H2" s="181"/>
      <c r="I2" s="181"/>
      <c r="J2" s="182"/>
    </row>
    <row r="3" spans="1:15">
      <c r="A3" s="5"/>
      <c r="B3" s="5"/>
      <c r="C3" s="5"/>
      <c r="D3" s="5"/>
      <c r="E3" s="5"/>
      <c r="F3" s="5"/>
      <c r="G3" s="5"/>
      <c r="H3" s="5"/>
    </row>
    <row r="4" spans="1:15" ht="28.5" customHeight="1">
      <c r="A4" s="15" t="s">
        <v>0</v>
      </c>
      <c r="B4" s="16" t="s">
        <v>6</v>
      </c>
      <c r="C4" s="18" t="s">
        <v>7</v>
      </c>
      <c r="D4" s="16" t="s">
        <v>13</v>
      </c>
      <c r="E4" s="16" t="s">
        <v>12</v>
      </c>
      <c r="F4" s="16" t="s">
        <v>16</v>
      </c>
      <c r="G4" s="16" t="s">
        <v>9</v>
      </c>
      <c r="H4" s="16" t="s">
        <v>10</v>
      </c>
      <c r="I4" s="17" t="s">
        <v>11</v>
      </c>
      <c r="J4" s="16" t="s">
        <v>43</v>
      </c>
      <c r="N4" s="82"/>
    </row>
    <row r="5" spans="1:15" ht="15.75">
      <c r="A5" s="46">
        <v>44287</v>
      </c>
      <c r="B5" s="2">
        <v>1</v>
      </c>
      <c r="C5" s="2" t="s">
        <v>3</v>
      </c>
      <c r="D5" s="13">
        <v>81100</v>
      </c>
      <c r="E5" s="13">
        <v>0</v>
      </c>
      <c r="F5" s="13">
        <f>Table1345[[#This Row],[Cash/CARD]]+Table1345[[#This Row],[CASH_LESS]]</f>
        <v>81100</v>
      </c>
      <c r="G5" s="46">
        <v>44287</v>
      </c>
      <c r="H5" s="2">
        <v>1</v>
      </c>
      <c r="I5" s="8" t="s">
        <v>19</v>
      </c>
      <c r="J5" s="13"/>
      <c r="N5" s="82"/>
    </row>
    <row r="6" spans="1:15" ht="15.75">
      <c r="A6" s="46">
        <v>44288</v>
      </c>
      <c r="B6" s="2">
        <v>2</v>
      </c>
      <c r="C6" s="2" t="s">
        <v>4</v>
      </c>
      <c r="D6" s="14">
        <v>435209</v>
      </c>
      <c r="E6" s="14">
        <v>0</v>
      </c>
      <c r="F6" s="14">
        <f>Table1345[[#This Row],[Cash/CARD]]+Table1345[[#This Row],[CASH_LESS]]</f>
        <v>435209</v>
      </c>
      <c r="G6" s="46">
        <v>44288</v>
      </c>
      <c r="H6" s="8">
        <v>2</v>
      </c>
      <c r="I6" s="8" t="s">
        <v>18</v>
      </c>
      <c r="J6" s="13"/>
      <c r="N6" s="82"/>
    </row>
    <row r="7" spans="1:15" ht="15.75">
      <c r="A7" s="46">
        <v>44289</v>
      </c>
      <c r="B7" s="2">
        <v>3</v>
      </c>
      <c r="C7" s="8" t="s">
        <v>5</v>
      </c>
      <c r="D7" s="14">
        <v>1200</v>
      </c>
      <c r="E7" s="14"/>
      <c r="F7" s="14">
        <f>Table1345[[#This Row],[Cash/CARD]]+Table1345[[#This Row],[CASH_LESS]]</f>
        <v>1200</v>
      </c>
      <c r="G7" s="46">
        <v>44289</v>
      </c>
      <c r="H7" s="2">
        <v>3</v>
      </c>
      <c r="I7" s="8" t="s">
        <v>135</v>
      </c>
      <c r="J7" s="13"/>
    </row>
    <row r="8" spans="1:15" ht="15.75">
      <c r="A8" s="46">
        <v>44290</v>
      </c>
      <c r="B8" s="2">
        <v>4</v>
      </c>
      <c r="C8" s="8" t="s">
        <v>14</v>
      </c>
      <c r="D8" s="14">
        <v>0</v>
      </c>
      <c r="E8" s="14"/>
      <c r="F8" s="14">
        <f>Table1345[[#This Row],[Cash/CARD]]+Table1345[[#This Row],[CASH_LESS]]</f>
        <v>0</v>
      </c>
      <c r="G8" s="46">
        <v>44290</v>
      </c>
      <c r="H8" s="8">
        <v>4</v>
      </c>
      <c r="I8" s="8" t="s">
        <v>36</v>
      </c>
      <c r="J8" s="13"/>
    </row>
    <row r="9" spans="1:15" ht="15.75">
      <c r="A9" s="46">
        <v>44291</v>
      </c>
      <c r="B9" s="2">
        <v>5</v>
      </c>
      <c r="C9" s="9" t="s">
        <v>15</v>
      </c>
      <c r="D9" s="14">
        <v>95520</v>
      </c>
      <c r="E9" s="14"/>
      <c r="F9" s="14">
        <f>Table1345[[#This Row],[Cash/CARD]]+Table1345[[#This Row],[CASH_LESS]]</f>
        <v>95520</v>
      </c>
      <c r="G9" s="46">
        <v>44291</v>
      </c>
      <c r="H9" s="2">
        <v>5</v>
      </c>
      <c r="I9" s="8"/>
      <c r="J9" s="13"/>
    </row>
    <row r="10" spans="1:15" ht="15.75">
      <c r="A10" s="46">
        <v>44292</v>
      </c>
      <c r="B10" s="7"/>
      <c r="C10" s="10"/>
      <c r="D10" s="14"/>
      <c r="E10" s="14"/>
      <c r="F10" s="14">
        <f>Table1345[[#This Row],[Cash/CARD]]+Table1345[[#This Row],[CASH_LESS]]</f>
        <v>0</v>
      </c>
      <c r="G10" s="46">
        <v>44292</v>
      </c>
      <c r="H10" s="2">
        <v>7</v>
      </c>
      <c r="I10" s="8"/>
      <c r="J10" s="80"/>
    </row>
    <row r="11" spans="1:15" ht="15.75">
      <c r="A11" s="46">
        <v>44293</v>
      </c>
      <c r="B11" s="6"/>
      <c r="C11" s="3"/>
      <c r="D11" s="14"/>
      <c r="E11" s="14"/>
      <c r="F11" s="14">
        <f>Table1345[[#This Row],[Cash/CARD]]+Table1345[[#This Row],[CASH_LESS]]</f>
        <v>0</v>
      </c>
      <c r="G11" s="46">
        <v>44293</v>
      </c>
      <c r="H11" s="8">
        <v>8</v>
      </c>
      <c r="I11" s="8"/>
      <c r="J11" s="80"/>
    </row>
    <row r="12" spans="1:15" ht="15.75">
      <c r="A12" s="46">
        <v>44294</v>
      </c>
      <c r="B12" s="6"/>
      <c r="C12" s="3"/>
      <c r="D12" s="14"/>
      <c r="E12" s="14"/>
      <c r="F12" s="14">
        <f>Table1345[[#This Row],[Cash/CARD]]+Table1345[[#This Row],[CASH_LESS]]</f>
        <v>0</v>
      </c>
      <c r="G12" s="46">
        <v>44294</v>
      </c>
      <c r="H12" s="2">
        <v>9</v>
      </c>
      <c r="I12" s="8"/>
      <c r="J12" s="80"/>
    </row>
    <row r="13" spans="1:15" ht="15.75">
      <c r="A13" s="46">
        <v>44295</v>
      </c>
      <c r="B13" s="6"/>
      <c r="C13" s="3"/>
      <c r="D13" s="14"/>
      <c r="E13" s="14"/>
      <c r="F13" s="14">
        <f>Table1345[[#This Row],[Cash/CARD]]+Table1345[[#This Row],[CASH_LESS]]</f>
        <v>0</v>
      </c>
      <c r="G13" s="46">
        <v>44295</v>
      </c>
      <c r="H13" s="2">
        <v>11</v>
      </c>
      <c r="I13" s="8"/>
      <c r="J13" s="13"/>
      <c r="M13" s="81"/>
    </row>
    <row r="14" spans="1:15" ht="15.75">
      <c r="A14" s="46">
        <v>44296</v>
      </c>
      <c r="B14" s="6"/>
      <c r="C14" s="3"/>
      <c r="D14" s="14"/>
      <c r="E14" s="14"/>
      <c r="F14" s="14">
        <f>Table1345[[#This Row],[Cash/CARD]]+Table1345[[#This Row],[CASH_LESS]]</f>
        <v>0</v>
      </c>
      <c r="G14" s="46">
        <v>44296</v>
      </c>
      <c r="H14" s="8">
        <v>12</v>
      </c>
      <c r="I14" s="8"/>
      <c r="J14" s="13"/>
    </row>
    <row r="15" spans="1:15" ht="15.75">
      <c r="A15" s="46">
        <v>44297</v>
      </c>
      <c r="B15" s="6"/>
      <c r="C15" s="3"/>
      <c r="D15" s="14"/>
      <c r="E15" s="14"/>
      <c r="F15" s="14">
        <f>Table1345[[#This Row],[Cash/CARD]]+Table1345[[#This Row],[CASH_LESS]]</f>
        <v>0</v>
      </c>
      <c r="G15" s="46">
        <v>44297</v>
      </c>
      <c r="H15" s="2">
        <v>13</v>
      </c>
      <c r="I15" s="8"/>
      <c r="J15" s="13"/>
    </row>
    <row r="16" spans="1:15" ht="15.75">
      <c r="A16" s="46">
        <v>44298</v>
      </c>
      <c r="B16" s="6"/>
      <c r="C16" s="3"/>
      <c r="D16" s="14"/>
      <c r="E16" s="14"/>
      <c r="F16" s="14">
        <f>Table1345[[#This Row],[Cash/CARD]]+Table1345[[#This Row],[CASH_LESS]]</f>
        <v>0</v>
      </c>
      <c r="G16" s="46">
        <v>44298</v>
      </c>
      <c r="H16" s="8">
        <v>14</v>
      </c>
      <c r="I16" s="3"/>
      <c r="J16" s="80"/>
      <c r="O16">
        <v>613029</v>
      </c>
    </row>
    <row r="17" spans="1:15" ht="15.75">
      <c r="A17" s="46">
        <v>44299</v>
      </c>
      <c r="B17" s="6"/>
      <c r="C17" s="3"/>
      <c r="D17" s="14"/>
      <c r="E17" s="14"/>
      <c r="F17" s="14">
        <f>Table1345[[#This Row],[Cash/CARD]]+Table1345[[#This Row],[CASH_LESS]]</f>
        <v>0</v>
      </c>
      <c r="G17" s="46">
        <v>44299</v>
      </c>
      <c r="H17" s="2">
        <v>15</v>
      </c>
      <c r="I17" s="3"/>
      <c r="J17" s="13"/>
      <c r="N17" s="81"/>
    </row>
    <row r="18" spans="1:15" ht="15.75">
      <c r="A18" s="46">
        <v>44300</v>
      </c>
      <c r="B18" s="6"/>
      <c r="C18" s="3"/>
      <c r="D18" s="14"/>
      <c r="E18" s="14"/>
      <c r="F18" s="14">
        <f>Table1345[[#This Row],[Cash/CARD]]+Table1345[[#This Row],[CASH_LESS]]</f>
        <v>0</v>
      </c>
      <c r="G18" s="46">
        <v>44300</v>
      </c>
      <c r="H18" s="8">
        <v>16</v>
      </c>
      <c r="I18" s="8"/>
      <c r="J18" s="13"/>
    </row>
    <row r="19" spans="1:15" ht="15.75">
      <c r="A19" s="46">
        <v>44301</v>
      </c>
      <c r="B19" s="6"/>
      <c r="C19" s="3"/>
      <c r="D19" s="14"/>
      <c r="E19" s="14"/>
      <c r="F19" s="14">
        <f>Table1345[[#This Row],[Cash/CARD]]+Table1345[[#This Row],[CASH_LESS]]</f>
        <v>0</v>
      </c>
      <c r="G19" s="46">
        <v>44301</v>
      </c>
      <c r="H19" s="2">
        <v>17</v>
      </c>
      <c r="I19" s="8"/>
      <c r="J19" s="13"/>
    </row>
    <row r="20" spans="1:15" ht="15.75">
      <c r="A20" s="46">
        <v>44302</v>
      </c>
      <c r="B20" s="6"/>
      <c r="C20" s="3"/>
      <c r="D20" s="14"/>
      <c r="E20" s="14"/>
      <c r="F20" s="14">
        <f>Table1345[[#This Row],[Cash/CARD]]+Table1345[[#This Row],[CASH_LESS]]</f>
        <v>0</v>
      </c>
      <c r="G20" s="46">
        <v>44302</v>
      </c>
      <c r="H20" s="8">
        <v>18</v>
      </c>
      <c r="I20" s="3"/>
      <c r="J20" s="80"/>
      <c r="M20" s="81"/>
      <c r="O20">
        <f>O16*30/100</f>
        <v>183908.7</v>
      </c>
    </row>
    <row r="21" spans="1:15" ht="15.75">
      <c r="A21" s="46">
        <v>44303</v>
      </c>
      <c r="B21" s="6"/>
      <c r="C21" s="3"/>
      <c r="D21" s="14"/>
      <c r="E21" s="14"/>
      <c r="F21" s="14">
        <f>Table1345[[#This Row],[Cash/CARD]]+Table1345[[#This Row],[CASH_LESS]]</f>
        <v>0</v>
      </c>
      <c r="G21" s="46">
        <v>44303</v>
      </c>
      <c r="H21" s="2">
        <v>19</v>
      </c>
      <c r="I21" s="3"/>
      <c r="J21" s="80"/>
    </row>
    <row r="22" spans="1:15" ht="15.75">
      <c r="A22" s="46">
        <v>44304</v>
      </c>
      <c r="B22" s="6"/>
      <c r="C22" s="3"/>
      <c r="D22" s="14"/>
      <c r="E22" s="14"/>
      <c r="F22" s="14">
        <f>Table1345[[#This Row],[Cash/CARD]]+Table1345[[#This Row],[CASH_LESS]]</f>
        <v>0</v>
      </c>
      <c r="G22" s="46">
        <v>44304</v>
      </c>
      <c r="H22" s="8">
        <v>20</v>
      </c>
      <c r="I22" s="3"/>
      <c r="J22" s="80"/>
    </row>
    <row r="23" spans="1:15" ht="15.75">
      <c r="A23" s="46">
        <v>44305</v>
      </c>
      <c r="B23" s="6"/>
      <c r="C23" s="3"/>
      <c r="D23" s="14"/>
      <c r="E23" s="14"/>
      <c r="F23" s="14">
        <f>Table1345[[#This Row],[Cash/CARD]]+Table1345[[#This Row],[CASH_LESS]]</f>
        <v>0</v>
      </c>
      <c r="G23" s="46">
        <v>44305</v>
      </c>
      <c r="H23" s="2">
        <v>21</v>
      </c>
      <c r="I23" s="3"/>
      <c r="J23" s="80"/>
    </row>
    <row r="24" spans="1:15" ht="16.5" thickBot="1">
      <c r="A24" s="46">
        <v>44306</v>
      </c>
      <c r="B24" s="6"/>
      <c r="C24" s="3"/>
      <c r="D24" s="14"/>
      <c r="E24" s="53"/>
      <c r="F24" s="53">
        <f>Table1345[[#This Row],[Cash/CARD]]+Table1345[[#This Row],[CASH_LESS]]</f>
        <v>0</v>
      </c>
      <c r="G24" s="62">
        <v>44306</v>
      </c>
      <c r="H24" s="63">
        <v>22</v>
      </c>
      <c r="I24" s="63"/>
      <c r="J24" s="23"/>
      <c r="O24">
        <f>O16*30%</f>
        <v>183908.69999999998</v>
      </c>
    </row>
    <row r="25" spans="1:15" ht="15.75">
      <c r="A25" s="46">
        <v>44307</v>
      </c>
      <c r="B25" s="6"/>
      <c r="C25" s="3"/>
      <c r="D25" s="51"/>
      <c r="E25" s="64"/>
      <c r="F25" s="65"/>
      <c r="G25" s="66"/>
      <c r="H25" s="67"/>
      <c r="I25" s="67"/>
      <c r="J25" s="68"/>
    </row>
    <row r="26" spans="1:15" ht="16.5" thickBot="1">
      <c r="A26" s="46">
        <v>44308</v>
      </c>
      <c r="B26" s="6"/>
      <c r="C26" s="3"/>
      <c r="D26" s="51"/>
      <c r="E26" s="69"/>
      <c r="F26" s="53"/>
      <c r="G26" s="46"/>
      <c r="H26" s="3"/>
      <c r="I26" s="4"/>
      <c r="J26" s="70"/>
    </row>
    <row r="27" spans="1:15" ht="16.5" thickBot="1">
      <c r="A27" s="46">
        <v>44309</v>
      </c>
      <c r="B27" s="6"/>
      <c r="C27" s="3"/>
      <c r="D27" s="150"/>
      <c r="E27" s="151" t="s">
        <v>34</v>
      </c>
      <c r="F27" s="152">
        <f>SUBTOTAL(109,F5:F26)</f>
        <v>613029</v>
      </c>
      <c r="G27" s="52"/>
      <c r="H27" s="158"/>
      <c r="I27" s="159" t="s">
        <v>32</v>
      </c>
      <c r="J27" s="160">
        <f>SUBTOTAL(109,J5:J26)</f>
        <v>0</v>
      </c>
    </row>
    <row r="28" spans="1:15" ht="15.75">
      <c r="A28" s="46">
        <v>44310</v>
      </c>
      <c r="B28" s="6"/>
      <c r="C28" s="3"/>
      <c r="D28" s="51"/>
      <c r="E28" s="71"/>
      <c r="F28" s="54"/>
      <c r="G28" s="46"/>
      <c r="H28" s="3"/>
      <c r="I28" s="50"/>
      <c r="J28" s="72"/>
    </row>
    <row r="29" spans="1:15" ht="15.75">
      <c r="A29" s="46">
        <v>44311</v>
      </c>
      <c r="B29" s="6"/>
      <c r="C29" s="3"/>
      <c r="D29" s="51"/>
      <c r="E29" s="73"/>
      <c r="F29" s="14"/>
      <c r="G29" s="46"/>
      <c r="H29" s="3"/>
      <c r="I29" s="3"/>
      <c r="J29" s="74"/>
    </row>
    <row r="30" spans="1:15" ht="15.75">
      <c r="A30" s="46">
        <v>44312</v>
      </c>
      <c r="B30" s="19"/>
      <c r="C30" s="10"/>
      <c r="D30" s="49"/>
      <c r="E30" s="75"/>
      <c r="F30" s="11"/>
      <c r="G30" s="46"/>
      <c r="H30" s="3"/>
      <c r="I30" s="3"/>
      <c r="J30" s="74"/>
    </row>
    <row r="31" spans="1:15" ht="15.75">
      <c r="A31" s="46">
        <v>44313</v>
      </c>
      <c r="B31" s="19"/>
      <c r="C31" s="10"/>
      <c r="D31" s="49"/>
      <c r="E31" s="75"/>
      <c r="F31" s="11"/>
      <c r="G31" s="46"/>
      <c r="H31" s="3"/>
      <c r="I31" s="3"/>
      <c r="J31" s="74"/>
    </row>
    <row r="32" spans="1:15" ht="15.75">
      <c r="A32" s="46">
        <v>44314</v>
      </c>
      <c r="B32" s="19"/>
      <c r="C32" s="10"/>
      <c r="D32" s="49"/>
      <c r="E32" s="75"/>
      <c r="F32" s="11"/>
      <c r="G32" s="46"/>
      <c r="H32" s="3"/>
      <c r="I32" s="3"/>
      <c r="J32" s="74"/>
      <c r="M32">
        <f>613000*30/100</f>
        <v>183900</v>
      </c>
    </row>
    <row r="33" spans="1:10" ht="15.75">
      <c r="A33" s="46">
        <v>44315</v>
      </c>
      <c r="B33" s="21"/>
      <c r="C33" s="22"/>
      <c r="D33" s="61"/>
      <c r="E33" s="76"/>
      <c r="F33" s="12"/>
      <c r="G33" s="46"/>
      <c r="H33" s="4"/>
      <c r="I33" s="4"/>
      <c r="J33" s="70"/>
    </row>
    <row r="34" spans="1:10" ht="15.75">
      <c r="A34" s="1"/>
      <c r="B34" s="19"/>
      <c r="C34" s="10"/>
      <c r="D34" s="49"/>
      <c r="E34" s="75"/>
      <c r="F34" s="24"/>
      <c r="G34" s="29"/>
      <c r="H34" s="161" t="s">
        <v>35</v>
      </c>
      <c r="I34" s="161"/>
      <c r="J34" s="32">
        <v>683883</v>
      </c>
    </row>
    <row r="35" spans="1:10" ht="15.75">
      <c r="A35" s="1"/>
      <c r="B35" s="19"/>
      <c r="C35" s="10"/>
      <c r="D35" s="49"/>
      <c r="E35" s="75"/>
      <c r="F35" s="24"/>
      <c r="G35" s="29"/>
      <c r="H35" s="161" t="s">
        <v>33</v>
      </c>
      <c r="I35" s="161"/>
      <c r="J35" s="32">
        <v>613029</v>
      </c>
    </row>
    <row r="36" spans="1:10" ht="20.25">
      <c r="A36" s="1"/>
      <c r="B36" s="19"/>
      <c r="C36" s="10"/>
      <c r="D36" s="49"/>
      <c r="E36" s="75"/>
      <c r="F36" s="24"/>
      <c r="G36" s="29"/>
      <c r="H36" s="30"/>
      <c r="I36" s="30"/>
      <c r="J36" s="48"/>
    </row>
    <row r="37" spans="1:10" ht="16.5" thickBot="1">
      <c r="A37" s="1"/>
      <c r="B37" s="19"/>
      <c r="C37" s="10"/>
      <c r="D37" s="49"/>
      <c r="E37" s="75"/>
      <c r="F37" s="24"/>
      <c r="G37" s="29"/>
      <c r="H37" s="42"/>
      <c r="I37" s="42"/>
      <c r="J37" s="38"/>
    </row>
    <row r="38" spans="1:10" ht="20.25" thickBot="1">
      <c r="A38" s="1"/>
      <c r="B38" s="19"/>
      <c r="C38" s="10"/>
      <c r="D38" s="49"/>
      <c r="E38" s="75"/>
      <c r="F38" s="24"/>
      <c r="G38" s="41"/>
      <c r="H38" s="148" t="str">
        <f>IF(J35&gt;J34, "PROFIT", IF(J34&gt;J35, "LOSS"))</f>
        <v>LOSS</v>
      </c>
      <c r="I38" s="45"/>
      <c r="J38" s="149">
        <f>J35-J34</f>
        <v>-70854</v>
      </c>
    </row>
    <row r="39" spans="1:10" ht="16.5" thickBot="1">
      <c r="A39" s="20"/>
      <c r="B39" s="21"/>
      <c r="C39" s="22"/>
      <c r="D39" s="61"/>
      <c r="E39" s="76"/>
      <c r="F39" s="25"/>
      <c r="G39" s="33"/>
      <c r="H39" s="43"/>
      <c r="I39" s="43"/>
      <c r="J39" s="39"/>
    </row>
    <row r="40" spans="1:10" ht="15.75" thickBot="1">
      <c r="E40" s="77"/>
      <c r="F40" s="78"/>
      <c r="G40" s="78"/>
      <c r="H40" s="78"/>
      <c r="I40" s="78"/>
      <c r="J40" s="79"/>
    </row>
    <row r="44" spans="1:10" ht="15.75" thickBot="1"/>
    <row r="45" spans="1:10" ht="15.75">
      <c r="A45" s="84"/>
      <c r="B45" s="98"/>
      <c r="C45" s="100" t="s">
        <v>49</v>
      </c>
      <c r="D45" s="101" t="s">
        <v>50</v>
      </c>
      <c r="E45" s="102" t="s">
        <v>76</v>
      </c>
      <c r="F45" s="89"/>
      <c r="G45" s="83"/>
    </row>
    <row r="46" spans="1:10" ht="18" customHeight="1">
      <c r="A46" s="86"/>
      <c r="B46" s="99"/>
      <c r="C46" s="103" t="s">
        <v>69</v>
      </c>
      <c r="D46" s="95" t="s">
        <v>70</v>
      </c>
      <c r="E46" s="104">
        <v>30000</v>
      </c>
      <c r="F46" s="89"/>
      <c r="G46" s="83"/>
    </row>
    <row r="47" spans="1:10" ht="15.75">
      <c r="A47" s="86"/>
      <c r="B47" s="99"/>
      <c r="C47" s="103" t="s">
        <v>72</v>
      </c>
      <c r="D47" s="95" t="s">
        <v>73</v>
      </c>
      <c r="E47" s="97">
        <v>25000</v>
      </c>
      <c r="F47" s="89"/>
      <c r="G47" s="83"/>
    </row>
    <row r="48" spans="1:10" ht="15.75">
      <c r="A48" s="83"/>
      <c r="B48" s="88"/>
      <c r="C48" s="103" t="s">
        <v>66</v>
      </c>
      <c r="D48" s="95" t="s">
        <v>74</v>
      </c>
      <c r="E48" s="104">
        <v>10000</v>
      </c>
      <c r="F48" s="89"/>
      <c r="G48" s="83"/>
    </row>
    <row r="49" spans="1:7" ht="15.75">
      <c r="A49" s="83"/>
      <c r="B49" s="88"/>
      <c r="C49" s="103" t="s">
        <v>67</v>
      </c>
      <c r="D49" s="95" t="s">
        <v>75</v>
      </c>
      <c r="E49" s="104">
        <v>9000</v>
      </c>
      <c r="F49" s="89"/>
      <c r="G49" s="83"/>
    </row>
    <row r="50" spans="1:7" ht="15.75">
      <c r="A50" s="86"/>
      <c r="B50" s="99"/>
      <c r="C50" s="103" t="s">
        <v>110</v>
      </c>
      <c r="D50" s="95" t="s">
        <v>111</v>
      </c>
      <c r="E50" s="97">
        <v>20000</v>
      </c>
      <c r="F50" s="89"/>
      <c r="G50" s="83"/>
    </row>
    <row r="51" spans="1:7" ht="15.75">
      <c r="A51" s="83"/>
      <c r="B51" s="88"/>
      <c r="C51" s="103" t="s">
        <v>68</v>
      </c>
      <c r="D51" s="95" t="s">
        <v>91</v>
      </c>
      <c r="E51" s="97">
        <v>150000</v>
      </c>
      <c r="F51" s="89"/>
      <c r="G51" s="83"/>
    </row>
    <row r="52" spans="1:7" ht="15.75">
      <c r="A52" s="83"/>
      <c r="B52" s="88"/>
      <c r="C52" s="103"/>
      <c r="D52" s="95"/>
      <c r="E52" s="105"/>
      <c r="F52" s="89"/>
      <c r="G52" s="83"/>
    </row>
    <row r="53" spans="1:7" ht="15.75">
      <c r="A53" s="83"/>
      <c r="B53" s="88"/>
      <c r="C53" s="103"/>
      <c r="D53" s="95"/>
      <c r="E53" s="105"/>
      <c r="F53" s="89"/>
      <c r="G53" s="83"/>
    </row>
    <row r="54" spans="1:7" ht="15.75">
      <c r="A54" s="83"/>
      <c r="B54" s="88"/>
      <c r="C54" s="103"/>
      <c r="D54" s="95"/>
      <c r="E54" s="105"/>
      <c r="F54" s="89"/>
      <c r="G54" s="83"/>
    </row>
    <row r="55" spans="1:7" ht="15.75">
      <c r="A55" s="83"/>
      <c r="B55" s="88"/>
      <c r="C55" s="103"/>
      <c r="D55" s="95"/>
      <c r="E55" s="105"/>
      <c r="F55" s="89"/>
      <c r="G55" s="83"/>
    </row>
    <row r="56" spans="1:7" ht="16.5" thickBot="1">
      <c r="A56" s="83"/>
      <c r="B56" s="88"/>
      <c r="C56" s="106"/>
      <c r="D56" s="107"/>
      <c r="E56" s="108"/>
      <c r="F56" s="89"/>
      <c r="G56" s="83"/>
    </row>
    <row r="57" spans="1:7" ht="15.75" thickBot="1">
      <c r="A57" s="83"/>
      <c r="B57" s="88"/>
      <c r="F57" s="89"/>
      <c r="G57" s="83"/>
    </row>
    <row r="58" spans="1:7" ht="19.5" thickBot="1">
      <c r="A58" s="83"/>
      <c r="B58" s="83"/>
      <c r="C58" s="140"/>
      <c r="D58" s="141" t="s">
        <v>114</v>
      </c>
      <c r="E58" s="141">
        <f>SUM(E46:E57)</f>
        <v>244000</v>
      </c>
      <c r="F58" s="83"/>
      <c r="G58" s="83"/>
    </row>
    <row r="59" spans="1:7">
      <c r="A59" s="83"/>
      <c r="B59" s="83"/>
      <c r="C59" s="90"/>
      <c r="D59" s="114"/>
      <c r="E59" s="115"/>
      <c r="F59" s="83"/>
      <c r="G59" s="83"/>
    </row>
    <row r="60" spans="1:7" ht="15.75" thickBot="1">
      <c r="A60" s="83"/>
      <c r="B60" s="83"/>
      <c r="C60" s="90"/>
      <c r="D60" s="114"/>
      <c r="E60" s="115"/>
      <c r="F60" s="83"/>
      <c r="G60" s="83"/>
    </row>
    <row r="61" spans="1:7" ht="21.75" thickBot="1">
      <c r="A61" s="83"/>
      <c r="B61" s="83"/>
      <c r="C61" s="83"/>
      <c r="D61" s="187" t="s">
        <v>132</v>
      </c>
      <c r="E61" s="188"/>
      <c r="F61" s="83"/>
      <c r="G61" s="83"/>
    </row>
    <row r="62" spans="1:7" ht="15.75">
      <c r="A62" s="83"/>
      <c r="B62" s="83"/>
      <c r="C62" s="83"/>
      <c r="D62" s="96" t="s">
        <v>17</v>
      </c>
      <c r="E62" s="97">
        <v>15000</v>
      </c>
      <c r="F62" s="83"/>
      <c r="G62" s="83"/>
    </row>
    <row r="63" spans="1:7" ht="15.75">
      <c r="A63" s="83"/>
      <c r="B63" s="83"/>
      <c r="C63" s="83"/>
      <c r="D63" s="96" t="s">
        <v>57</v>
      </c>
      <c r="E63" s="97">
        <v>810</v>
      </c>
      <c r="F63" s="83"/>
      <c r="G63" s="83"/>
    </row>
    <row r="64" spans="1:7" ht="15.75">
      <c r="A64" s="83"/>
      <c r="B64" s="83"/>
      <c r="C64" s="83"/>
      <c r="D64" s="96" t="s">
        <v>98</v>
      </c>
      <c r="E64" s="97">
        <v>1200</v>
      </c>
      <c r="F64" s="83"/>
      <c r="G64" s="83"/>
    </row>
    <row r="65" spans="1:7" ht="15.75">
      <c r="A65" s="83"/>
      <c r="B65" s="83"/>
      <c r="C65" s="83"/>
      <c r="D65" s="96" t="s">
        <v>64</v>
      </c>
      <c r="E65" s="97">
        <v>340</v>
      </c>
      <c r="F65" s="83"/>
      <c r="G65" s="83"/>
    </row>
    <row r="66" spans="1:7" ht="15.75">
      <c r="A66" s="83"/>
      <c r="B66" s="83"/>
      <c r="C66" s="83"/>
      <c r="D66" s="96" t="s">
        <v>58</v>
      </c>
      <c r="E66" s="97">
        <v>500</v>
      </c>
      <c r="F66" s="83"/>
      <c r="G66" s="83"/>
    </row>
    <row r="67" spans="1:7" ht="15.75">
      <c r="A67" s="83"/>
      <c r="B67" s="83"/>
      <c r="C67" s="83"/>
      <c r="D67" s="96" t="s">
        <v>59</v>
      </c>
      <c r="E67" s="97">
        <v>500</v>
      </c>
      <c r="F67" s="83"/>
      <c r="G67" s="83"/>
    </row>
    <row r="68" spans="1:7" ht="15.75">
      <c r="A68" s="83"/>
      <c r="B68" s="83"/>
      <c r="C68" s="83"/>
      <c r="D68" s="96" t="s">
        <v>131</v>
      </c>
      <c r="E68" s="97">
        <v>1000</v>
      </c>
      <c r="F68" s="89"/>
      <c r="G68" s="83"/>
    </row>
    <row r="69" spans="1:7" ht="15.75">
      <c r="A69" s="83"/>
      <c r="B69" s="83"/>
      <c r="C69" s="83"/>
      <c r="D69" s="96" t="s">
        <v>63</v>
      </c>
      <c r="E69" s="97">
        <v>500</v>
      </c>
      <c r="F69" s="89"/>
      <c r="G69" s="83"/>
    </row>
    <row r="70" spans="1:7" ht="15.75">
      <c r="A70" s="83"/>
      <c r="B70" s="83"/>
      <c r="C70" s="83"/>
      <c r="D70" s="96" t="s">
        <v>55</v>
      </c>
      <c r="E70" s="97">
        <v>35000</v>
      </c>
      <c r="F70" s="89"/>
      <c r="G70" s="83"/>
    </row>
    <row r="71" spans="1:7" ht="15.75">
      <c r="A71" s="83"/>
      <c r="B71" s="83"/>
      <c r="C71" s="83"/>
      <c r="D71" s="96" t="s">
        <v>71</v>
      </c>
      <c r="E71" s="97">
        <v>2000</v>
      </c>
      <c r="F71" s="89"/>
      <c r="G71" s="83"/>
    </row>
    <row r="72" spans="1:7" ht="15.75">
      <c r="A72" s="83"/>
      <c r="B72" s="83"/>
      <c r="C72" s="83"/>
      <c r="D72" s="96" t="s">
        <v>107</v>
      </c>
      <c r="E72" s="97">
        <v>1400</v>
      </c>
      <c r="F72" s="89"/>
      <c r="G72" s="83"/>
    </row>
    <row r="73" spans="1:7" ht="15.75" thickBot="1">
      <c r="A73" s="83"/>
      <c r="B73" s="83"/>
      <c r="C73" s="89"/>
      <c r="D73" s="89"/>
      <c r="E73" s="89"/>
      <c r="F73" s="89"/>
      <c r="G73" s="83"/>
    </row>
    <row r="74" spans="1:7" ht="19.5" thickBot="1">
      <c r="A74" s="83"/>
      <c r="B74" s="83"/>
      <c r="C74" s="89"/>
      <c r="D74" s="140" t="s">
        <v>114</v>
      </c>
      <c r="E74" s="141">
        <f>SUM(E62:E73)</f>
        <v>58250</v>
      </c>
      <c r="F74" s="89"/>
      <c r="G74" s="83"/>
    </row>
    <row r="75" spans="1:7">
      <c r="A75" s="83"/>
      <c r="B75" s="83"/>
      <c r="C75" s="89"/>
      <c r="D75" s="89"/>
      <c r="E75" s="89"/>
      <c r="F75" s="89"/>
      <c r="G75" s="83"/>
    </row>
    <row r="76" spans="1:7">
      <c r="A76" s="83"/>
      <c r="B76" s="83"/>
      <c r="C76" s="89"/>
      <c r="D76" s="89"/>
      <c r="E76" s="89"/>
      <c r="F76" s="89"/>
      <c r="G76" s="83"/>
    </row>
    <row r="77" spans="1:7">
      <c r="A77" s="83"/>
      <c r="B77" s="83"/>
      <c r="C77" s="89"/>
      <c r="D77" s="89"/>
      <c r="E77" s="89"/>
      <c r="F77" s="89"/>
      <c r="G77" s="83"/>
    </row>
    <row r="78" spans="1:7">
      <c r="A78" s="83"/>
      <c r="B78" s="83"/>
      <c r="C78" s="89"/>
      <c r="D78" s="89"/>
      <c r="E78" s="89"/>
      <c r="F78" s="89"/>
      <c r="G78" s="83"/>
    </row>
    <row r="79" spans="1:7">
      <c r="A79" s="83"/>
      <c r="B79" s="83"/>
      <c r="C79" s="89"/>
      <c r="D79" s="89"/>
      <c r="E79" s="89"/>
      <c r="F79" s="89"/>
      <c r="G79" s="83"/>
    </row>
    <row r="80" spans="1:7">
      <c r="A80" s="83"/>
      <c r="B80" s="83"/>
      <c r="C80" s="89"/>
      <c r="D80" s="89"/>
      <c r="E80" s="89"/>
      <c r="F80" s="89"/>
      <c r="G80" s="83"/>
    </row>
    <row r="81" spans="1:7">
      <c r="A81" s="83"/>
      <c r="B81" s="83"/>
      <c r="C81" s="89"/>
      <c r="D81" s="89"/>
      <c r="E81" s="89"/>
      <c r="F81" s="89"/>
      <c r="G81" s="83"/>
    </row>
    <row r="82" spans="1:7">
      <c r="A82" s="83"/>
      <c r="B82" s="83"/>
      <c r="C82" s="89"/>
      <c r="D82" s="89"/>
      <c r="E82" s="89"/>
      <c r="F82" s="89"/>
      <c r="G82" s="83"/>
    </row>
    <row r="83" spans="1:7">
      <c r="A83" s="83"/>
      <c r="B83" s="83"/>
      <c r="C83" s="89"/>
      <c r="D83" s="89"/>
      <c r="E83" s="89"/>
      <c r="F83" s="89"/>
      <c r="G83" s="83"/>
    </row>
    <row r="84" spans="1:7">
      <c r="A84" s="83"/>
      <c r="B84" s="83"/>
      <c r="C84" s="83"/>
      <c r="D84" s="83"/>
      <c r="E84" s="83"/>
      <c r="F84" s="83"/>
      <c r="G84" s="83"/>
    </row>
    <row r="85" spans="1:7">
      <c r="A85" s="83"/>
      <c r="B85" s="83"/>
      <c r="C85" s="83"/>
      <c r="D85" s="83"/>
      <c r="E85" s="83"/>
      <c r="F85" s="83"/>
      <c r="G85" s="83"/>
    </row>
    <row r="86" spans="1:7">
      <c r="A86" s="83"/>
      <c r="B86" s="83"/>
      <c r="C86" s="83"/>
      <c r="D86" s="83"/>
      <c r="E86" s="83"/>
      <c r="F86" s="83"/>
      <c r="G86" s="83"/>
    </row>
    <row r="87" spans="1:7">
      <c r="A87" s="83"/>
      <c r="B87" s="83"/>
      <c r="C87" s="83"/>
      <c r="D87" s="83"/>
      <c r="E87" s="83"/>
      <c r="F87" s="83"/>
      <c r="G87" s="83"/>
    </row>
    <row r="88" spans="1:7">
      <c r="A88" s="83"/>
      <c r="B88" s="83"/>
      <c r="C88" s="83"/>
      <c r="D88" s="83"/>
      <c r="E88" s="83"/>
      <c r="F88" s="83"/>
      <c r="G88" s="83"/>
    </row>
    <row r="89" spans="1:7">
      <c r="A89" s="83"/>
      <c r="B89" s="83"/>
      <c r="C89" s="83"/>
      <c r="D89" s="83"/>
      <c r="E89" s="83"/>
      <c r="F89" s="83"/>
      <c r="G89" s="83"/>
    </row>
    <row r="90" spans="1:7">
      <c r="A90" s="83"/>
      <c r="B90" s="83"/>
      <c r="C90" s="83"/>
      <c r="D90" s="83"/>
      <c r="E90" s="83"/>
      <c r="F90" s="83"/>
      <c r="G90" s="83"/>
    </row>
    <row r="91" spans="1:7">
      <c r="A91" s="83"/>
      <c r="B91" s="83"/>
      <c r="C91" s="83"/>
      <c r="D91" s="83"/>
      <c r="E91" s="83"/>
      <c r="F91" s="83"/>
      <c r="G91" s="83"/>
    </row>
    <row r="92" spans="1:7">
      <c r="A92" s="83"/>
      <c r="B92" s="83"/>
      <c r="C92" s="83"/>
      <c r="D92" s="83"/>
      <c r="E92" s="83"/>
      <c r="F92" s="83"/>
      <c r="G92" s="83"/>
    </row>
    <row r="93" spans="1:7">
      <c r="A93" s="83"/>
      <c r="B93" s="83"/>
      <c r="C93" s="83"/>
      <c r="D93" s="83"/>
      <c r="E93" s="83"/>
      <c r="F93" s="83"/>
      <c r="G93" s="83"/>
    </row>
    <row r="94" spans="1:7">
      <c r="A94" s="83"/>
      <c r="B94" s="83"/>
      <c r="C94" s="83"/>
      <c r="D94" s="83"/>
      <c r="E94" s="83"/>
      <c r="F94" s="83"/>
      <c r="G94" s="83"/>
    </row>
    <row r="95" spans="1:7">
      <c r="A95" s="83"/>
      <c r="B95" s="83"/>
      <c r="C95" s="83"/>
      <c r="D95" s="83"/>
      <c r="E95" s="83"/>
      <c r="F95" s="83"/>
      <c r="G95" s="83"/>
    </row>
    <row r="96" spans="1:7">
      <c r="A96" s="83"/>
      <c r="B96" s="83"/>
      <c r="C96" s="83"/>
      <c r="D96" s="83"/>
      <c r="E96" s="83"/>
      <c r="F96" s="83"/>
      <c r="G96" s="83"/>
    </row>
    <row r="97" spans="1:7">
      <c r="A97" s="83"/>
      <c r="B97" s="83"/>
      <c r="C97" s="83"/>
      <c r="D97" s="83"/>
      <c r="E97" s="83"/>
      <c r="F97" s="83"/>
      <c r="G97" s="83"/>
    </row>
    <row r="98" spans="1:7">
      <c r="A98" s="83"/>
      <c r="B98" s="83"/>
      <c r="C98" s="83"/>
      <c r="D98" s="83"/>
      <c r="E98" s="83"/>
      <c r="F98" s="83"/>
      <c r="G98" s="83"/>
    </row>
    <row r="99" spans="1:7">
      <c r="A99" s="83"/>
      <c r="B99" s="83"/>
      <c r="C99" s="83"/>
      <c r="D99" s="83"/>
      <c r="E99" s="83"/>
      <c r="F99" s="83"/>
      <c r="G99" s="83"/>
    </row>
    <row r="100" spans="1:7">
      <c r="A100" s="83"/>
      <c r="B100" s="83"/>
      <c r="C100" s="83"/>
      <c r="D100" s="83"/>
      <c r="E100" s="83"/>
      <c r="F100" s="83"/>
      <c r="G100" s="83"/>
    </row>
    <row r="101" spans="1:7">
      <c r="A101" s="83"/>
      <c r="B101" s="83"/>
      <c r="C101" s="83"/>
      <c r="D101" s="83"/>
      <c r="E101" s="83"/>
      <c r="F101" s="83"/>
      <c r="G101" s="83"/>
    </row>
    <row r="102" spans="1:7">
      <c r="A102" s="83"/>
      <c r="B102" s="83"/>
      <c r="C102" s="83"/>
      <c r="D102" s="83"/>
      <c r="E102" s="83"/>
      <c r="F102" s="83"/>
      <c r="G102" s="83"/>
    </row>
    <row r="103" spans="1:7">
      <c r="A103" s="83"/>
      <c r="B103" s="83"/>
      <c r="C103" s="83"/>
      <c r="D103" s="83"/>
      <c r="E103" s="83"/>
      <c r="F103" s="83"/>
      <c r="G103" s="83"/>
    </row>
    <row r="104" spans="1:7">
      <c r="A104" s="83"/>
      <c r="B104" s="83"/>
      <c r="C104" s="83"/>
      <c r="D104" s="83"/>
      <c r="E104" s="83"/>
      <c r="F104" s="83"/>
      <c r="G104" s="83"/>
    </row>
    <row r="105" spans="1:7">
      <c r="A105" s="83"/>
      <c r="B105" s="83"/>
      <c r="C105" s="83"/>
      <c r="D105" s="83"/>
      <c r="E105" s="83"/>
      <c r="F105" s="83"/>
      <c r="G105" s="83"/>
    </row>
    <row r="106" spans="1:7">
      <c r="A106" s="83"/>
      <c r="B106" s="83"/>
      <c r="C106" s="83"/>
      <c r="D106" s="83"/>
      <c r="E106" s="83"/>
      <c r="F106" s="83"/>
      <c r="G106" s="83"/>
    </row>
    <row r="107" spans="1:7">
      <c r="A107" s="83"/>
      <c r="B107" s="83"/>
      <c r="C107" s="83"/>
      <c r="D107" s="83"/>
      <c r="E107" s="83"/>
      <c r="F107" s="83"/>
      <c r="G107" s="83"/>
    </row>
    <row r="108" spans="1:7">
      <c r="A108" s="83"/>
      <c r="B108" s="83"/>
      <c r="C108" s="83"/>
      <c r="D108" s="83"/>
      <c r="E108" s="83"/>
      <c r="F108" s="83"/>
      <c r="G108" s="83"/>
    </row>
    <row r="109" spans="1:7">
      <c r="A109" s="83"/>
      <c r="B109" s="83"/>
      <c r="C109" s="83"/>
      <c r="D109" s="83"/>
      <c r="E109" s="83"/>
      <c r="F109" s="83"/>
      <c r="G109" s="83"/>
    </row>
    <row r="110" spans="1:7">
      <c r="A110" s="83"/>
      <c r="B110" s="83"/>
      <c r="C110" s="83"/>
      <c r="D110" s="83"/>
      <c r="E110" s="83"/>
      <c r="F110" s="83"/>
      <c r="G110" s="83"/>
    </row>
    <row r="111" spans="1:7">
      <c r="A111" s="83"/>
      <c r="B111" s="83"/>
      <c r="C111" s="83"/>
      <c r="D111" s="83"/>
      <c r="E111" s="83"/>
      <c r="F111" s="83"/>
      <c r="G111" s="83"/>
    </row>
    <row r="112" spans="1:7">
      <c r="A112" s="83"/>
      <c r="B112" s="83"/>
      <c r="C112" s="83"/>
      <c r="D112" s="83"/>
      <c r="E112" s="83"/>
      <c r="F112" s="83"/>
      <c r="G112" s="83"/>
    </row>
    <row r="113" spans="1:7">
      <c r="A113" s="83"/>
      <c r="B113" s="83"/>
      <c r="C113" s="83"/>
      <c r="D113" s="83"/>
      <c r="E113" s="83"/>
      <c r="F113" s="83"/>
      <c r="G113" s="83"/>
    </row>
    <row r="114" spans="1:7">
      <c r="A114" s="83"/>
      <c r="B114" s="83"/>
      <c r="C114" s="83"/>
      <c r="D114" s="83"/>
      <c r="E114" s="83"/>
      <c r="F114" s="83"/>
      <c r="G114" s="83"/>
    </row>
    <row r="115" spans="1:7">
      <c r="A115" s="83"/>
      <c r="B115" s="83"/>
      <c r="C115" s="83"/>
      <c r="D115" s="83"/>
      <c r="E115" s="83"/>
      <c r="F115" s="83"/>
      <c r="G115" s="83"/>
    </row>
    <row r="116" spans="1:7">
      <c r="A116" s="83"/>
      <c r="B116" s="83"/>
      <c r="C116" s="83"/>
      <c r="D116" s="83"/>
      <c r="E116" s="83"/>
      <c r="F116" s="83"/>
      <c r="G116" s="83"/>
    </row>
    <row r="117" spans="1:7">
      <c r="A117" s="83"/>
      <c r="B117" s="83"/>
      <c r="C117" s="83"/>
      <c r="D117" s="83"/>
      <c r="E117" s="83"/>
      <c r="F117" s="83"/>
      <c r="G117" s="83"/>
    </row>
    <row r="118" spans="1:7">
      <c r="A118" s="83"/>
      <c r="B118" s="83"/>
      <c r="C118" s="83"/>
      <c r="D118" s="83"/>
      <c r="E118" s="83"/>
      <c r="F118" s="83"/>
      <c r="G118" s="83"/>
    </row>
    <row r="119" spans="1:7">
      <c r="A119" s="83"/>
      <c r="B119" s="83"/>
      <c r="C119" s="83"/>
      <c r="D119" s="83"/>
      <c r="E119" s="83"/>
      <c r="F119" s="83"/>
      <c r="G119" s="83"/>
    </row>
    <row r="120" spans="1:7">
      <c r="A120" s="83"/>
      <c r="B120" s="83"/>
      <c r="C120" s="83"/>
      <c r="D120" s="83"/>
      <c r="E120" s="83"/>
      <c r="F120" s="83"/>
      <c r="G120" s="83"/>
    </row>
    <row r="121" spans="1:7">
      <c r="A121" s="83"/>
      <c r="B121" s="83"/>
      <c r="C121" s="83"/>
      <c r="D121" s="83"/>
      <c r="E121" s="83"/>
      <c r="F121" s="83"/>
      <c r="G121" s="83"/>
    </row>
    <row r="122" spans="1:7">
      <c r="A122" s="83"/>
      <c r="B122" s="83"/>
      <c r="C122" s="83"/>
      <c r="D122" s="83"/>
      <c r="E122" s="83"/>
      <c r="F122" s="83"/>
      <c r="G122" s="83"/>
    </row>
    <row r="123" spans="1:7">
      <c r="A123" s="83"/>
      <c r="B123" s="83"/>
      <c r="C123" s="83"/>
      <c r="D123" s="83"/>
      <c r="E123" s="83"/>
      <c r="F123" s="83"/>
      <c r="G123" s="83"/>
    </row>
    <row r="124" spans="1:7">
      <c r="A124" s="83"/>
      <c r="B124" s="83"/>
      <c r="C124" s="83"/>
      <c r="D124" s="83"/>
      <c r="E124" s="83"/>
      <c r="F124" s="83"/>
      <c r="G124" s="83"/>
    </row>
    <row r="125" spans="1:7">
      <c r="A125" s="83"/>
      <c r="B125" s="83"/>
      <c r="C125" s="83"/>
      <c r="D125" s="83"/>
      <c r="E125" s="83"/>
      <c r="F125" s="83"/>
      <c r="G125" s="83"/>
    </row>
    <row r="126" spans="1:7">
      <c r="A126" s="83"/>
      <c r="B126" s="83"/>
      <c r="C126" s="83"/>
      <c r="D126" s="83"/>
      <c r="E126" s="83"/>
      <c r="F126" s="83"/>
      <c r="G126" s="83"/>
    </row>
    <row r="127" spans="1:7">
      <c r="A127" s="83"/>
      <c r="B127" s="83"/>
      <c r="C127" s="83"/>
      <c r="D127" s="83"/>
      <c r="E127" s="83"/>
      <c r="F127" s="83"/>
      <c r="G127" s="83"/>
    </row>
    <row r="128" spans="1:7">
      <c r="A128" s="83"/>
      <c r="B128" s="83"/>
      <c r="C128" s="83"/>
      <c r="D128" s="83"/>
      <c r="E128" s="83"/>
      <c r="F128" s="83"/>
      <c r="G128" s="83"/>
    </row>
    <row r="129" spans="1:7">
      <c r="A129" s="83"/>
      <c r="B129" s="83"/>
      <c r="C129" s="83"/>
      <c r="D129" s="83"/>
      <c r="E129" s="83"/>
      <c r="F129" s="83"/>
      <c r="G129" s="83"/>
    </row>
    <row r="130" spans="1:7">
      <c r="A130" s="83"/>
      <c r="B130" s="83"/>
      <c r="C130" s="83"/>
      <c r="D130" s="83"/>
      <c r="E130" s="83"/>
      <c r="F130" s="83"/>
      <c r="G130" s="83"/>
    </row>
    <row r="131" spans="1:7">
      <c r="A131" s="83"/>
      <c r="B131" s="83"/>
      <c r="C131" s="83"/>
      <c r="D131" s="83"/>
      <c r="E131" s="83"/>
      <c r="F131" s="83"/>
      <c r="G131" s="83"/>
    </row>
    <row r="132" spans="1:7">
      <c r="A132" s="83"/>
      <c r="B132" s="83"/>
      <c r="C132" s="83"/>
      <c r="D132" s="83"/>
      <c r="E132" s="83"/>
      <c r="F132" s="83"/>
      <c r="G132" s="83"/>
    </row>
    <row r="133" spans="1:7">
      <c r="A133" s="83"/>
      <c r="B133" s="83"/>
      <c r="C133" s="83"/>
      <c r="D133" s="83"/>
      <c r="E133" s="83"/>
      <c r="F133" s="83"/>
      <c r="G133" s="83"/>
    </row>
    <row r="134" spans="1:7">
      <c r="A134" s="83"/>
      <c r="B134" s="83"/>
      <c r="C134" s="83"/>
      <c r="D134" s="83"/>
      <c r="E134" s="83"/>
      <c r="F134" s="83"/>
      <c r="G134" s="83"/>
    </row>
    <row r="135" spans="1:7">
      <c r="A135" s="83"/>
      <c r="B135" s="83"/>
      <c r="C135" s="83"/>
      <c r="D135" s="83"/>
      <c r="E135" s="83"/>
      <c r="F135" s="83"/>
      <c r="G135" s="83"/>
    </row>
    <row r="136" spans="1:7">
      <c r="A136" s="83"/>
      <c r="B136" s="83"/>
      <c r="C136" s="83"/>
      <c r="D136" s="83"/>
      <c r="E136" s="83"/>
      <c r="F136" s="83"/>
      <c r="G136" s="83"/>
    </row>
    <row r="137" spans="1:7">
      <c r="A137" s="83"/>
      <c r="B137" s="83"/>
      <c r="C137" s="83"/>
      <c r="D137" s="83"/>
      <c r="E137" s="83"/>
      <c r="F137" s="83"/>
      <c r="G137" s="83"/>
    </row>
    <row r="138" spans="1:7">
      <c r="A138" s="83"/>
      <c r="B138" s="83"/>
      <c r="C138" s="83"/>
      <c r="D138" s="83"/>
      <c r="E138" s="83"/>
      <c r="F138" s="83"/>
      <c r="G138" s="83"/>
    </row>
    <row r="139" spans="1:7">
      <c r="A139" s="83"/>
      <c r="B139" s="83"/>
      <c r="C139" s="83"/>
      <c r="D139" s="83"/>
      <c r="E139" s="83"/>
      <c r="F139" s="83"/>
      <c r="G139" s="83"/>
    </row>
    <row r="140" spans="1:7">
      <c r="A140" s="83"/>
      <c r="B140" s="83"/>
      <c r="C140" s="83"/>
      <c r="D140" s="83"/>
      <c r="E140" s="83"/>
      <c r="F140" s="83"/>
      <c r="G140" s="83"/>
    </row>
    <row r="141" spans="1:7">
      <c r="A141" s="83"/>
      <c r="B141" s="83"/>
      <c r="C141" s="83"/>
      <c r="D141" s="83"/>
      <c r="E141" s="83"/>
      <c r="F141" s="83"/>
      <c r="G141" s="83"/>
    </row>
    <row r="142" spans="1:7">
      <c r="A142" s="83"/>
      <c r="B142" s="83"/>
      <c r="C142" s="83"/>
      <c r="D142" s="83"/>
      <c r="E142" s="83"/>
      <c r="F142" s="83"/>
      <c r="G142" s="83"/>
    </row>
    <row r="143" spans="1:7">
      <c r="A143" s="83"/>
      <c r="B143" s="83"/>
      <c r="C143" s="83"/>
      <c r="D143" s="83"/>
      <c r="E143" s="83"/>
      <c r="F143" s="83"/>
      <c r="G143" s="83"/>
    </row>
    <row r="144" spans="1:7">
      <c r="A144" s="83"/>
      <c r="B144" s="83"/>
      <c r="C144" s="83"/>
      <c r="D144" s="83"/>
      <c r="E144" s="83"/>
      <c r="F144" s="83"/>
      <c r="G144" s="83"/>
    </row>
    <row r="145" spans="1:7">
      <c r="A145" s="83"/>
      <c r="B145" s="83"/>
      <c r="C145" s="83"/>
      <c r="D145" s="83"/>
      <c r="E145" s="83"/>
      <c r="F145" s="83"/>
      <c r="G145" s="83"/>
    </row>
    <row r="146" spans="1:7">
      <c r="A146" s="83"/>
      <c r="B146" s="83"/>
      <c r="C146" s="83"/>
      <c r="D146" s="83"/>
      <c r="E146" s="83"/>
      <c r="F146" s="83"/>
      <c r="G146" s="83"/>
    </row>
    <row r="147" spans="1:7">
      <c r="A147" s="83"/>
      <c r="B147" s="83"/>
      <c r="C147" s="83"/>
      <c r="D147" s="83"/>
      <c r="E147" s="83"/>
      <c r="F147" s="83"/>
      <c r="G147" s="83"/>
    </row>
    <row r="148" spans="1:7">
      <c r="A148" s="83"/>
      <c r="B148" s="83"/>
      <c r="C148" s="83"/>
      <c r="D148" s="83"/>
      <c r="E148" s="83"/>
      <c r="F148" s="83"/>
      <c r="G148" s="83"/>
    </row>
    <row r="149" spans="1:7">
      <c r="A149" s="83"/>
      <c r="B149" s="83"/>
      <c r="C149" s="83"/>
      <c r="D149" s="83"/>
      <c r="E149" s="83"/>
      <c r="F149" s="83"/>
      <c r="G149" s="83"/>
    </row>
    <row r="150" spans="1:7">
      <c r="A150" s="83"/>
      <c r="B150" s="83"/>
      <c r="C150" s="83"/>
      <c r="D150" s="83"/>
      <c r="E150" s="83"/>
      <c r="F150" s="83"/>
      <c r="G150" s="83"/>
    </row>
    <row r="151" spans="1:7">
      <c r="A151" s="83"/>
      <c r="B151" s="83"/>
      <c r="C151" s="83"/>
      <c r="D151" s="83"/>
      <c r="E151" s="83"/>
      <c r="F151" s="83"/>
      <c r="G151" s="83"/>
    </row>
    <row r="152" spans="1:7">
      <c r="A152" s="83"/>
      <c r="B152" s="83"/>
      <c r="C152" s="83"/>
      <c r="D152" s="83"/>
      <c r="E152" s="83"/>
      <c r="F152" s="83"/>
      <c r="G152" s="83"/>
    </row>
    <row r="153" spans="1:7">
      <c r="A153" s="83"/>
      <c r="B153" s="83"/>
      <c r="C153" s="83"/>
      <c r="D153" s="83"/>
      <c r="E153" s="83"/>
      <c r="F153" s="83"/>
      <c r="G153" s="83"/>
    </row>
    <row r="154" spans="1:7">
      <c r="A154" s="83"/>
      <c r="B154" s="83"/>
      <c r="C154" s="83"/>
      <c r="D154" s="83"/>
      <c r="E154" s="83"/>
      <c r="F154" s="83"/>
      <c r="G154" s="83"/>
    </row>
    <row r="155" spans="1:7">
      <c r="A155" s="83"/>
      <c r="B155" s="83"/>
      <c r="C155" s="83"/>
      <c r="D155" s="83"/>
      <c r="E155" s="83"/>
      <c r="F155" s="83"/>
      <c r="G155" s="83"/>
    </row>
    <row r="156" spans="1:7">
      <c r="A156" s="83"/>
      <c r="B156" s="83"/>
      <c r="C156" s="83"/>
      <c r="D156" s="83"/>
      <c r="E156" s="83"/>
      <c r="F156" s="83"/>
      <c r="G156" s="83"/>
    </row>
    <row r="157" spans="1:7">
      <c r="A157" s="83"/>
      <c r="B157" s="83"/>
      <c r="C157" s="83"/>
      <c r="D157" s="83"/>
      <c r="E157" s="83"/>
      <c r="F157" s="83"/>
      <c r="G157" s="83"/>
    </row>
    <row r="158" spans="1:7">
      <c r="A158" s="83"/>
      <c r="B158" s="83"/>
      <c r="C158" s="83"/>
      <c r="D158" s="83"/>
      <c r="E158" s="83"/>
      <c r="F158" s="83"/>
      <c r="G158" s="83"/>
    </row>
    <row r="159" spans="1:7">
      <c r="A159" s="83"/>
      <c r="B159" s="83"/>
      <c r="C159" s="83"/>
      <c r="D159" s="83"/>
      <c r="E159" s="83"/>
      <c r="F159" s="83"/>
      <c r="G159" s="83"/>
    </row>
    <row r="160" spans="1:7">
      <c r="A160" s="83"/>
      <c r="B160" s="83"/>
      <c r="C160" s="83"/>
      <c r="D160" s="83"/>
      <c r="E160" s="83"/>
      <c r="F160" s="83"/>
      <c r="G160" s="83"/>
    </row>
    <row r="161" spans="1:7">
      <c r="A161" s="83"/>
      <c r="B161" s="83"/>
      <c r="C161" s="83"/>
      <c r="D161" s="83"/>
      <c r="E161" s="83"/>
      <c r="F161" s="83"/>
      <c r="G161" s="83"/>
    </row>
    <row r="162" spans="1:7">
      <c r="A162" s="83"/>
      <c r="B162" s="83"/>
      <c r="C162" s="83"/>
      <c r="D162" s="83"/>
      <c r="E162" s="83"/>
      <c r="F162" s="83"/>
      <c r="G162" s="83"/>
    </row>
    <row r="163" spans="1:7">
      <c r="A163" s="83"/>
      <c r="B163" s="83"/>
      <c r="C163" s="83"/>
      <c r="D163" s="83"/>
      <c r="E163" s="83"/>
      <c r="F163" s="83"/>
      <c r="G163" s="83"/>
    </row>
    <row r="164" spans="1:7">
      <c r="A164" s="83"/>
      <c r="B164" s="83"/>
      <c r="C164" s="83"/>
      <c r="D164" s="83"/>
      <c r="E164" s="83"/>
      <c r="F164" s="83"/>
      <c r="G164" s="83"/>
    </row>
    <row r="165" spans="1:7">
      <c r="A165" s="83"/>
      <c r="B165" s="83"/>
      <c r="C165" s="83"/>
      <c r="D165" s="83"/>
      <c r="E165" s="83"/>
      <c r="F165" s="83"/>
      <c r="G165" s="83"/>
    </row>
    <row r="166" spans="1:7">
      <c r="A166" s="83"/>
      <c r="B166" s="83"/>
      <c r="C166" s="83"/>
      <c r="D166" s="83"/>
      <c r="E166" s="83"/>
      <c r="F166" s="83"/>
      <c r="G166" s="83"/>
    </row>
    <row r="167" spans="1:7">
      <c r="A167" s="83"/>
      <c r="B167" s="83"/>
      <c r="C167" s="83"/>
      <c r="D167" s="83"/>
      <c r="E167" s="83"/>
      <c r="F167" s="83"/>
      <c r="G167" s="83"/>
    </row>
    <row r="168" spans="1:7">
      <c r="A168" s="83"/>
      <c r="B168" s="83"/>
      <c r="C168" s="83"/>
      <c r="D168" s="83"/>
      <c r="E168" s="83"/>
      <c r="F168" s="83"/>
      <c r="G168" s="83"/>
    </row>
    <row r="169" spans="1:7">
      <c r="A169" s="83"/>
      <c r="B169" s="83"/>
      <c r="C169" s="83"/>
      <c r="D169" s="83"/>
      <c r="E169" s="83"/>
      <c r="F169" s="83"/>
      <c r="G169" s="83"/>
    </row>
    <row r="170" spans="1:7">
      <c r="A170" s="83"/>
      <c r="B170" s="83"/>
      <c r="C170" s="83"/>
      <c r="D170" s="83"/>
      <c r="E170" s="83"/>
      <c r="F170" s="83"/>
      <c r="G170" s="83"/>
    </row>
    <row r="171" spans="1:7">
      <c r="A171" s="83"/>
      <c r="B171" s="83"/>
      <c r="C171" s="83"/>
      <c r="D171" s="83"/>
      <c r="E171" s="83"/>
      <c r="F171" s="83"/>
      <c r="G171" s="83"/>
    </row>
  </sheetData>
  <mergeCells count="2">
    <mergeCell ref="A1:J2"/>
    <mergeCell ref="D61:E61"/>
  </mergeCells>
  <hyperlinks>
    <hyperlink ref="G4" r:id="rId1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N168"/>
  <sheetViews>
    <sheetView topLeftCell="A57" workbookViewId="0">
      <selection activeCell="E14" sqref="E14"/>
    </sheetView>
  </sheetViews>
  <sheetFormatPr defaultColWidth="13.140625" defaultRowHeight="15"/>
  <cols>
    <col min="1" max="1" width="10" bestFit="1" customWidth="1"/>
    <col min="2" max="2" width="11.140625" customWidth="1"/>
    <col min="3" max="3" width="22.28515625" bestFit="1" customWidth="1"/>
    <col min="4" max="4" width="17.5703125" customWidth="1"/>
    <col min="5" max="5" width="17.42578125" customWidth="1"/>
    <col min="6" max="6" width="16.42578125" customWidth="1"/>
    <col min="9" max="9" width="23.42578125" customWidth="1"/>
    <col min="10" max="10" width="20.140625" bestFit="1" customWidth="1"/>
  </cols>
  <sheetData>
    <row r="1" spans="1:14" ht="15" customHeight="1">
      <c r="A1" s="177" t="s">
        <v>125</v>
      </c>
      <c r="B1" s="178"/>
      <c r="C1" s="178"/>
      <c r="D1" s="178"/>
      <c r="E1" s="178"/>
      <c r="F1" s="178"/>
      <c r="G1" s="178"/>
      <c r="H1" s="178"/>
      <c r="I1" s="178"/>
      <c r="J1" s="179"/>
    </row>
    <row r="2" spans="1:14" ht="15" customHeight="1" thickBot="1">
      <c r="A2" s="180"/>
      <c r="B2" s="181"/>
      <c r="C2" s="181"/>
      <c r="D2" s="181"/>
      <c r="E2" s="181"/>
      <c r="F2" s="181"/>
      <c r="G2" s="181"/>
      <c r="H2" s="181"/>
      <c r="I2" s="181"/>
      <c r="J2" s="182"/>
    </row>
    <row r="3" spans="1:14">
      <c r="A3" s="5"/>
      <c r="B3" s="5"/>
      <c r="C3" s="5"/>
      <c r="D3" s="5"/>
      <c r="E3" s="5"/>
      <c r="F3" s="5"/>
      <c r="G3" s="5"/>
      <c r="H3" s="5"/>
    </row>
    <row r="4" spans="1:14" ht="28.5" customHeight="1">
      <c r="A4" s="15" t="s">
        <v>0</v>
      </c>
      <c r="B4" s="16" t="s">
        <v>6</v>
      </c>
      <c r="C4" s="18" t="s">
        <v>7</v>
      </c>
      <c r="D4" s="16" t="s">
        <v>13</v>
      </c>
      <c r="E4" s="16" t="s">
        <v>12</v>
      </c>
      <c r="F4" s="16" t="s">
        <v>16</v>
      </c>
      <c r="G4" s="16" t="s">
        <v>9</v>
      </c>
      <c r="H4" s="16" t="s">
        <v>10</v>
      </c>
      <c r="I4" s="17" t="s">
        <v>11</v>
      </c>
      <c r="J4" s="16" t="s">
        <v>43</v>
      </c>
      <c r="N4" s="82"/>
    </row>
    <row r="5" spans="1:14" ht="15.75">
      <c r="A5" s="46">
        <v>44287</v>
      </c>
      <c r="B5" s="2">
        <v>1</v>
      </c>
      <c r="C5" s="2" t="s">
        <v>3</v>
      </c>
      <c r="D5" s="13">
        <v>81100</v>
      </c>
      <c r="E5" s="13">
        <v>0</v>
      </c>
      <c r="F5" s="13">
        <f>Table13456[[#This Row],[Cash/CARD]]+Table13456[[#This Row],[CASH_LESS]]</f>
        <v>81100</v>
      </c>
      <c r="G5" s="46">
        <v>44287</v>
      </c>
      <c r="H5" s="2">
        <v>1</v>
      </c>
      <c r="I5" s="8" t="s">
        <v>19</v>
      </c>
      <c r="J5" s="13"/>
      <c r="N5" s="82"/>
    </row>
    <row r="6" spans="1:14" ht="15.75">
      <c r="A6" s="46">
        <v>44288</v>
      </c>
      <c r="B6" s="2">
        <v>2</v>
      </c>
      <c r="C6" s="2" t="s">
        <v>4</v>
      </c>
      <c r="D6" s="14">
        <v>435209</v>
      </c>
      <c r="E6" s="14">
        <v>0</v>
      </c>
      <c r="F6" s="14">
        <f>Table13456[[#This Row],[Cash/CARD]]+Table13456[[#This Row],[CASH_LESS]]</f>
        <v>435209</v>
      </c>
      <c r="G6" s="46">
        <v>44288</v>
      </c>
      <c r="H6" s="8">
        <v>2</v>
      </c>
      <c r="I6" s="8" t="s">
        <v>18</v>
      </c>
      <c r="J6" s="13"/>
      <c r="N6" s="82"/>
    </row>
    <row r="7" spans="1:14" ht="15.75">
      <c r="A7" s="46">
        <v>44289</v>
      </c>
      <c r="B7" s="2">
        <v>3</v>
      </c>
      <c r="C7" s="8" t="s">
        <v>5</v>
      </c>
      <c r="D7" s="14">
        <v>1200</v>
      </c>
      <c r="E7" s="14"/>
      <c r="F7" s="14">
        <f>Table13456[[#This Row],[Cash/CARD]]+Table13456[[#This Row],[CASH_LESS]]</f>
        <v>1200</v>
      </c>
      <c r="G7" s="46">
        <v>44289</v>
      </c>
      <c r="H7" s="2">
        <v>3</v>
      </c>
      <c r="I7" s="8" t="s">
        <v>135</v>
      </c>
      <c r="J7" s="13"/>
    </row>
    <row r="8" spans="1:14" ht="15.75">
      <c r="A8" s="46">
        <v>44290</v>
      </c>
      <c r="B8" s="2">
        <v>4</v>
      </c>
      <c r="C8" s="8" t="s">
        <v>14</v>
      </c>
      <c r="D8" s="14">
        <v>0</v>
      </c>
      <c r="E8" s="14"/>
      <c r="F8" s="14">
        <f>Table13456[[#This Row],[Cash/CARD]]+Table13456[[#This Row],[CASH_LESS]]</f>
        <v>0</v>
      </c>
      <c r="G8" s="46">
        <v>44290</v>
      </c>
      <c r="H8" s="8">
        <v>4</v>
      </c>
      <c r="I8" s="8" t="s">
        <v>36</v>
      </c>
      <c r="J8" s="13"/>
    </row>
    <row r="9" spans="1:14" ht="15.75">
      <c r="A9" s="46">
        <v>44291</v>
      </c>
      <c r="B9" s="2">
        <v>5</v>
      </c>
      <c r="C9" s="9" t="s">
        <v>15</v>
      </c>
      <c r="D9" s="14">
        <v>95520</v>
      </c>
      <c r="E9" s="14"/>
      <c r="F9" s="14">
        <f>Table13456[[#This Row],[Cash/CARD]]+Table13456[[#This Row],[CASH_LESS]]</f>
        <v>95520</v>
      </c>
      <c r="G9" s="46">
        <v>44291</v>
      </c>
      <c r="H9" s="2">
        <v>5</v>
      </c>
      <c r="I9" s="8"/>
      <c r="J9" s="13"/>
    </row>
    <row r="10" spans="1:14" ht="15.75">
      <c r="A10" s="46">
        <v>44292</v>
      </c>
      <c r="B10" s="7"/>
      <c r="C10" s="10"/>
      <c r="D10" s="14"/>
      <c r="E10" s="14"/>
      <c r="F10" s="14"/>
      <c r="G10" s="46"/>
      <c r="H10" s="2"/>
      <c r="I10" s="8"/>
      <c r="J10" s="80"/>
    </row>
    <row r="11" spans="1:14" ht="15.75">
      <c r="A11" s="46">
        <v>44293</v>
      </c>
      <c r="B11" s="6"/>
      <c r="C11" s="3"/>
      <c r="D11" s="14"/>
      <c r="E11" s="14"/>
      <c r="F11" s="14"/>
      <c r="G11" s="46"/>
      <c r="H11" s="8"/>
      <c r="I11" s="8"/>
      <c r="J11" s="80"/>
    </row>
    <row r="12" spans="1:14" ht="15.75">
      <c r="A12" s="46">
        <v>44294</v>
      </c>
      <c r="B12" s="6"/>
      <c r="C12" s="3"/>
      <c r="D12" s="14"/>
      <c r="E12" s="14"/>
      <c r="F12" s="14"/>
      <c r="G12" s="46"/>
      <c r="H12" s="2"/>
      <c r="I12" s="8"/>
      <c r="J12" s="80"/>
    </row>
    <row r="13" spans="1:14" ht="15.75">
      <c r="A13" s="46">
        <v>44295</v>
      </c>
      <c r="B13" s="6"/>
      <c r="C13" s="3"/>
      <c r="D13" s="14"/>
      <c r="E13" s="14"/>
      <c r="F13" s="14"/>
      <c r="G13" s="46"/>
      <c r="H13" s="2"/>
      <c r="I13" s="8"/>
      <c r="J13" s="13"/>
      <c r="M13" s="81"/>
    </row>
    <row r="14" spans="1:14" ht="15.75">
      <c r="A14" s="46">
        <v>44296</v>
      </c>
      <c r="B14" s="6"/>
      <c r="C14" s="3"/>
      <c r="D14" s="14"/>
      <c r="E14" s="14"/>
      <c r="F14" s="14"/>
      <c r="G14" s="46"/>
      <c r="H14" s="8"/>
      <c r="I14" s="8"/>
      <c r="J14" s="13"/>
    </row>
    <row r="15" spans="1:14" ht="15.75">
      <c r="A15" s="46">
        <v>44297</v>
      </c>
      <c r="B15" s="6"/>
      <c r="C15" s="3"/>
      <c r="D15" s="14"/>
      <c r="E15" s="14"/>
      <c r="F15" s="14"/>
      <c r="G15" s="46"/>
      <c r="H15" s="2"/>
      <c r="I15" s="8"/>
      <c r="J15" s="13"/>
    </row>
    <row r="16" spans="1:14" ht="15.75">
      <c r="A16" s="46">
        <v>44298</v>
      </c>
      <c r="B16" s="6"/>
      <c r="C16" s="3"/>
      <c r="D16" s="14"/>
      <c r="E16" s="14"/>
      <c r="F16" s="14"/>
      <c r="G16" s="46"/>
      <c r="H16" s="8"/>
      <c r="I16" s="3"/>
      <c r="J16" s="80"/>
    </row>
    <row r="17" spans="1:14" ht="15.75">
      <c r="A17" s="46">
        <v>44299</v>
      </c>
      <c r="B17" s="6"/>
      <c r="C17" s="3"/>
      <c r="D17" s="14"/>
      <c r="E17" s="14"/>
      <c r="F17" s="14"/>
      <c r="G17" s="46"/>
      <c r="H17" s="2"/>
      <c r="I17" s="8"/>
      <c r="J17" s="13"/>
      <c r="N17" s="81"/>
    </row>
    <row r="18" spans="1:14" ht="15.75">
      <c r="A18" s="46">
        <v>44300</v>
      </c>
      <c r="B18" s="6"/>
      <c r="C18" s="3"/>
      <c r="D18" s="14"/>
      <c r="E18" s="14"/>
      <c r="F18" s="14"/>
      <c r="G18" s="46"/>
      <c r="H18" s="8"/>
      <c r="I18" s="8"/>
      <c r="J18" s="13"/>
    </row>
    <row r="19" spans="1:14" ht="15.75">
      <c r="A19" s="46">
        <v>44301</v>
      </c>
      <c r="B19" s="6"/>
      <c r="C19" s="3"/>
      <c r="D19" s="14"/>
      <c r="E19" s="14"/>
      <c r="F19" s="14"/>
      <c r="G19" s="46"/>
      <c r="H19" s="2"/>
      <c r="I19" s="8"/>
      <c r="J19" s="13"/>
    </row>
    <row r="20" spans="1:14" ht="15.75">
      <c r="A20" s="46">
        <v>44302</v>
      </c>
      <c r="B20" s="6"/>
      <c r="C20" s="3"/>
      <c r="D20" s="14"/>
      <c r="E20" s="14"/>
      <c r="F20" s="14"/>
      <c r="G20" s="46"/>
      <c r="H20" s="8"/>
      <c r="I20" s="3"/>
      <c r="J20" s="80"/>
      <c r="M20" s="81"/>
    </row>
    <row r="21" spans="1:14" ht="15.75">
      <c r="A21" s="46">
        <v>44303</v>
      </c>
      <c r="B21" s="6"/>
      <c r="C21" s="3"/>
      <c r="D21" s="14"/>
      <c r="E21" s="14"/>
      <c r="F21" s="14"/>
      <c r="G21" s="46"/>
      <c r="H21" s="2"/>
      <c r="I21" s="3"/>
      <c r="J21" s="80"/>
    </row>
    <row r="22" spans="1:14" ht="15.75">
      <c r="A22" s="46">
        <v>44304</v>
      </c>
      <c r="B22" s="6"/>
      <c r="C22" s="3"/>
      <c r="D22" s="14"/>
      <c r="E22" s="14"/>
      <c r="F22" s="14"/>
      <c r="G22" s="46"/>
      <c r="H22" s="8"/>
      <c r="I22" s="3"/>
      <c r="J22" s="80"/>
    </row>
    <row r="23" spans="1:14" ht="15.75">
      <c r="A23" s="46">
        <v>44305</v>
      </c>
      <c r="B23" s="6"/>
      <c r="C23" s="3"/>
      <c r="D23" s="14"/>
      <c r="E23" s="14"/>
      <c r="F23" s="14"/>
      <c r="G23" s="46"/>
      <c r="H23" s="2"/>
      <c r="I23" s="3"/>
      <c r="J23" s="80"/>
    </row>
    <row r="24" spans="1:14" ht="16.5" thickBot="1">
      <c r="A24" s="46">
        <v>44306</v>
      </c>
      <c r="B24" s="6"/>
      <c r="C24" s="3"/>
      <c r="D24" s="14"/>
      <c r="E24" s="53"/>
      <c r="F24" s="53"/>
      <c r="G24" s="62"/>
      <c r="H24" s="63"/>
      <c r="I24" s="63"/>
      <c r="J24" s="23"/>
    </row>
    <row r="25" spans="1:14" ht="15.75">
      <c r="A25" s="46">
        <v>44307</v>
      </c>
      <c r="B25" s="6"/>
      <c r="C25" s="3"/>
      <c r="D25" s="51"/>
      <c r="E25" s="64"/>
      <c r="F25" s="65"/>
      <c r="G25" s="66"/>
      <c r="H25" s="67"/>
      <c r="I25" s="67"/>
      <c r="J25" s="68"/>
    </row>
    <row r="26" spans="1:14" ht="16.5" thickBot="1">
      <c r="A26" s="46">
        <v>44308</v>
      </c>
      <c r="B26" s="6"/>
      <c r="C26" s="3"/>
      <c r="D26" s="51"/>
      <c r="E26" s="69"/>
      <c r="F26" s="53"/>
      <c r="G26" s="46"/>
      <c r="H26" s="3"/>
      <c r="I26" s="4"/>
      <c r="J26" s="70"/>
    </row>
    <row r="27" spans="1:14" ht="16.5" thickBot="1">
      <c r="A27" s="46">
        <v>44309</v>
      </c>
      <c r="B27" s="6"/>
      <c r="C27" s="3"/>
      <c r="D27" s="150"/>
      <c r="E27" s="151" t="s">
        <v>34</v>
      </c>
      <c r="F27" s="152">
        <f>SUBTOTAL(109,F5:F26)</f>
        <v>613029</v>
      </c>
      <c r="G27" s="52"/>
      <c r="H27" s="158"/>
      <c r="I27" s="159" t="s">
        <v>32</v>
      </c>
      <c r="J27" s="160">
        <f>SUBTOTAL(109,J5:J26)</f>
        <v>0</v>
      </c>
    </row>
    <row r="28" spans="1:14" ht="15.75">
      <c r="A28" s="46">
        <v>44310</v>
      </c>
      <c r="B28" s="6"/>
      <c r="C28" s="3"/>
      <c r="D28" s="51"/>
      <c r="E28" s="71"/>
      <c r="F28" s="54"/>
      <c r="G28" s="46"/>
      <c r="H28" s="3"/>
      <c r="I28" s="50"/>
      <c r="J28" s="72"/>
    </row>
    <row r="29" spans="1:14" ht="15.75">
      <c r="A29" s="46">
        <v>44311</v>
      </c>
      <c r="B29" s="6"/>
      <c r="C29" s="3"/>
      <c r="D29" s="51"/>
      <c r="E29" s="73"/>
      <c r="F29" s="14"/>
      <c r="G29" s="46"/>
      <c r="H29" s="3"/>
      <c r="I29" s="3"/>
      <c r="J29" s="74"/>
    </row>
    <row r="30" spans="1:14" ht="15.75">
      <c r="A30" s="46">
        <v>44312</v>
      </c>
      <c r="B30" s="19"/>
      <c r="C30" s="10"/>
      <c r="D30" s="49"/>
      <c r="E30" s="75"/>
      <c r="F30" s="11"/>
      <c r="G30" s="46"/>
      <c r="H30" s="3"/>
      <c r="I30" s="3"/>
      <c r="J30" s="74"/>
    </row>
    <row r="31" spans="1:14" ht="15.75">
      <c r="A31" s="46">
        <v>44313</v>
      </c>
      <c r="B31" s="19"/>
      <c r="C31" s="10"/>
      <c r="D31" s="49"/>
      <c r="E31" s="75"/>
      <c r="F31" s="11"/>
      <c r="G31" s="46"/>
      <c r="H31" s="3"/>
      <c r="I31" s="3"/>
      <c r="J31" s="74"/>
    </row>
    <row r="32" spans="1:14" ht="15.75">
      <c r="A32" s="46">
        <v>44314</v>
      </c>
      <c r="B32" s="19"/>
      <c r="C32" s="10"/>
      <c r="D32" s="49"/>
      <c r="E32" s="75"/>
      <c r="F32" s="11"/>
      <c r="G32" s="46"/>
      <c r="H32" s="3"/>
      <c r="I32" s="3"/>
      <c r="J32" s="74"/>
    </row>
    <row r="33" spans="1:10" ht="15.75">
      <c r="A33" s="46">
        <v>44315</v>
      </c>
      <c r="B33" s="21"/>
      <c r="C33" s="22"/>
      <c r="D33" s="61"/>
      <c r="E33" s="76"/>
      <c r="F33" s="12"/>
      <c r="G33" s="46"/>
      <c r="H33" s="4"/>
      <c r="I33" s="4"/>
      <c r="J33" s="70"/>
    </row>
    <row r="34" spans="1:10" ht="15.75">
      <c r="A34" s="1"/>
      <c r="B34" s="19"/>
      <c r="C34" s="10"/>
      <c r="D34" s="49"/>
      <c r="E34" s="75"/>
      <c r="F34" s="24"/>
      <c r="G34" s="29"/>
      <c r="H34" s="161" t="s">
        <v>35</v>
      </c>
      <c r="I34" s="161"/>
      <c r="J34" s="32">
        <v>683883</v>
      </c>
    </row>
    <row r="35" spans="1:10" ht="15.75">
      <c r="A35" s="1"/>
      <c r="B35" s="19"/>
      <c r="C35" s="10"/>
      <c r="D35" s="49"/>
      <c r="E35" s="75"/>
      <c r="F35" s="24"/>
      <c r="G35" s="29"/>
      <c r="H35" s="161" t="s">
        <v>33</v>
      </c>
      <c r="I35" s="161"/>
      <c r="J35" s="32">
        <v>613029</v>
      </c>
    </row>
    <row r="36" spans="1:10" ht="20.25">
      <c r="A36" s="1"/>
      <c r="B36" s="19"/>
      <c r="C36" s="10"/>
      <c r="D36" s="49"/>
      <c r="E36" s="75"/>
      <c r="F36" s="24"/>
      <c r="G36" s="29"/>
      <c r="H36" s="30"/>
      <c r="I36" s="30"/>
      <c r="J36" s="48"/>
    </row>
    <row r="37" spans="1:10" ht="16.5" thickBot="1">
      <c r="A37" s="1"/>
      <c r="B37" s="19"/>
      <c r="C37" s="10"/>
      <c r="D37" s="49"/>
      <c r="E37" s="75"/>
      <c r="F37" s="24"/>
      <c r="G37" s="29"/>
      <c r="H37" s="42"/>
      <c r="I37" s="42"/>
      <c r="J37" s="38"/>
    </row>
    <row r="38" spans="1:10" ht="23.25" thickBot="1">
      <c r="A38" s="1"/>
      <c r="B38" s="19"/>
      <c r="C38" s="10"/>
      <c r="D38" s="49"/>
      <c r="E38" s="75"/>
      <c r="F38" s="24"/>
      <c r="G38" s="41"/>
      <c r="H38" s="135" t="str">
        <f>IF(J35&gt;J34, "PROFIT", IF(J34&gt;J35, "LOSS"))</f>
        <v>LOSS</v>
      </c>
      <c r="I38" s="136"/>
      <c r="J38" s="137">
        <f>J35-J34</f>
        <v>-70854</v>
      </c>
    </row>
    <row r="39" spans="1:10" ht="16.5" thickBot="1">
      <c r="A39" s="20"/>
      <c r="B39" s="21"/>
      <c r="C39" s="22"/>
      <c r="D39" s="61"/>
      <c r="E39" s="76"/>
      <c r="F39" s="25"/>
      <c r="G39" s="33"/>
      <c r="H39" s="43"/>
      <c r="I39" s="43"/>
      <c r="J39" s="39"/>
    </row>
    <row r="40" spans="1:10" ht="15.75" thickBot="1">
      <c r="E40" s="77"/>
      <c r="F40" s="78"/>
      <c r="G40" s="78"/>
      <c r="H40" s="78"/>
      <c r="I40" s="78"/>
      <c r="J40" s="79"/>
    </row>
    <row r="44" spans="1:10" ht="15.75" thickBot="1"/>
    <row r="45" spans="1:10" ht="15.75">
      <c r="A45" s="84"/>
      <c r="B45" s="85"/>
      <c r="C45" s="100" t="s">
        <v>49</v>
      </c>
      <c r="D45" s="101" t="s">
        <v>50</v>
      </c>
      <c r="E45" s="102" t="s">
        <v>76</v>
      </c>
      <c r="F45" s="83"/>
      <c r="G45" s="83"/>
    </row>
    <row r="46" spans="1:10" ht="15.75">
      <c r="A46" s="86"/>
      <c r="B46" s="83"/>
      <c r="C46" s="103" t="s">
        <v>93</v>
      </c>
      <c r="D46" s="95" t="s">
        <v>94</v>
      </c>
      <c r="E46" s="97">
        <v>17758</v>
      </c>
      <c r="F46" s="83"/>
      <c r="G46" s="83"/>
    </row>
    <row r="47" spans="1:10" ht="15.75">
      <c r="A47" s="86"/>
      <c r="B47" s="87"/>
      <c r="C47" s="103" t="s">
        <v>95</v>
      </c>
      <c r="D47" s="95" t="s">
        <v>73</v>
      </c>
      <c r="E47" s="97">
        <v>20000</v>
      </c>
      <c r="F47" s="83"/>
      <c r="G47" s="83"/>
    </row>
    <row r="48" spans="1:10" ht="15.75">
      <c r="A48" s="83"/>
      <c r="B48" s="83"/>
      <c r="C48" s="103" t="s">
        <v>96</v>
      </c>
      <c r="D48" s="95" t="s">
        <v>74</v>
      </c>
      <c r="E48" s="104">
        <v>6000</v>
      </c>
      <c r="F48" s="83"/>
      <c r="G48" s="83"/>
    </row>
    <row r="49" spans="1:7" ht="15.75">
      <c r="A49" s="83"/>
      <c r="B49" s="83"/>
      <c r="C49" s="103" t="s">
        <v>97</v>
      </c>
      <c r="D49" s="95" t="s">
        <v>75</v>
      </c>
      <c r="E49" s="104">
        <v>6500</v>
      </c>
      <c r="F49" s="83"/>
      <c r="G49" s="83"/>
    </row>
    <row r="50" spans="1:7" ht="15.75">
      <c r="A50" s="86"/>
      <c r="B50" s="87"/>
      <c r="C50" s="103" t="s">
        <v>68</v>
      </c>
      <c r="D50" s="95" t="s">
        <v>91</v>
      </c>
      <c r="E50" s="104">
        <v>150000</v>
      </c>
      <c r="F50" s="83"/>
      <c r="G50" s="83"/>
    </row>
    <row r="51" spans="1:7" ht="15.75">
      <c r="A51" s="83"/>
      <c r="B51" s="83"/>
      <c r="C51" s="103"/>
      <c r="D51" s="95"/>
      <c r="E51" s="104"/>
      <c r="F51" s="83"/>
      <c r="G51" s="83"/>
    </row>
    <row r="52" spans="1:7" ht="15.75">
      <c r="A52" s="83"/>
      <c r="B52" s="83"/>
      <c r="C52" s="103"/>
      <c r="D52" s="95"/>
      <c r="E52" s="105"/>
      <c r="F52" s="83"/>
      <c r="G52" s="83"/>
    </row>
    <row r="53" spans="1:7" ht="15.75">
      <c r="A53" s="83"/>
      <c r="B53" s="83"/>
      <c r="C53" s="103"/>
      <c r="D53" s="95"/>
      <c r="E53" s="105"/>
      <c r="F53" s="83"/>
      <c r="G53" s="83"/>
    </row>
    <row r="54" spans="1:7" ht="15.75">
      <c r="A54" s="83"/>
      <c r="B54" s="83"/>
      <c r="C54" s="103"/>
      <c r="D54" s="95"/>
      <c r="E54" s="105"/>
      <c r="F54" s="83"/>
      <c r="G54" s="83"/>
    </row>
    <row r="55" spans="1:7" ht="15.75">
      <c r="A55" s="83"/>
      <c r="B55" s="83"/>
      <c r="C55" s="103"/>
      <c r="D55" s="95"/>
      <c r="E55" s="105"/>
      <c r="F55" s="83"/>
      <c r="G55" s="83"/>
    </row>
    <row r="56" spans="1:7" ht="15.75">
      <c r="A56" s="83"/>
      <c r="B56" s="83"/>
      <c r="C56" s="103"/>
      <c r="D56" s="95"/>
      <c r="E56" s="105"/>
      <c r="F56" s="83"/>
      <c r="G56" s="83"/>
    </row>
    <row r="57" spans="1:7" ht="16.5" thickBot="1">
      <c r="A57" s="83"/>
      <c r="B57" s="83"/>
      <c r="C57" s="106"/>
      <c r="D57" s="107"/>
      <c r="E57" s="108"/>
      <c r="F57" s="83"/>
      <c r="G57" s="83"/>
    </row>
    <row r="58" spans="1:7" ht="19.5" thickBot="1">
      <c r="A58" s="83"/>
      <c r="B58" s="83"/>
      <c r="C58" s="90"/>
      <c r="D58" s="141" t="s">
        <v>114</v>
      </c>
      <c r="E58" s="141">
        <f>SUM(E46:E57)</f>
        <v>200258</v>
      </c>
      <c r="F58" s="83"/>
      <c r="G58" s="83"/>
    </row>
    <row r="59" spans="1:7">
      <c r="A59" s="83"/>
      <c r="B59" s="83"/>
      <c r="C59" s="90"/>
      <c r="D59" s="114"/>
      <c r="E59" s="115"/>
      <c r="F59" s="83"/>
      <c r="G59" s="83"/>
    </row>
    <row r="60" spans="1:7" ht="15.75" thickBot="1">
      <c r="A60" s="83"/>
      <c r="B60" s="83"/>
      <c r="C60" s="90"/>
      <c r="D60" s="114"/>
      <c r="E60" s="115"/>
      <c r="F60" s="83"/>
      <c r="G60" s="83"/>
    </row>
    <row r="61" spans="1:7" ht="21.75" thickBot="1">
      <c r="A61" s="83"/>
      <c r="B61" s="83"/>
      <c r="C61" s="83"/>
      <c r="D61" s="187" t="s">
        <v>133</v>
      </c>
      <c r="E61" s="188"/>
      <c r="F61" s="83"/>
      <c r="G61" s="83"/>
    </row>
    <row r="62" spans="1:7" ht="15.75">
      <c r="A62" s="83"/>
      <c r="B62" s="83"/>
      <c r="C62" s="83"/>
      <c r="D62" s="96" t="s">
        <v>17</v>
      </c>
      <c r="E62" s="97">
        <v>6000</v>
      </c>
      <c r="F62" s="83"/>
      <c r="G62" s="83"/>
    </row>
    <row r="63" spans="1:7" ht="15.75">
      <c r="A63" s="83"/>
      <c r="B63" s="83"/>
      <c r="C63" s="83"/>
      <c r="D63" s="96" t="s">
        <v>57</v>
      </c>
      <c r="E63" s="97">
        <v>1310</v>
      </c>
      <c r="F63" s="83"/>
      <c r="G63" s="83"/>
    </row>
    <row r="64" spans="1:7" ht="15.75">
      <c r="A64" s="83"/>
      <c r="B64" s="83"/>
      <c r="C64" s="83"/>
      <c r="D64" s="96" t="s">
        <v>98</v>
      </c>
      <c r="E64" s="97">
        <v>1000</v>
      </c>
      <c r="F64" s="83"/>
      <c r="G64" s="83"/>
    </row>
    <row r="65" spans="1:7" ht="15.75">
      <c r="A65" s="83"/>
      <c r="B65" s="83"/>
      <c r="C65" s="83"/>
      <c r="D65" s="96" t="s">
        <v>58</v>
      </c>
      <c r="E65" s="97">
        <v>500</v>
      </c>
      <c r="F65" s="83"/>
      <c r="G65" s="83"/>
    </row>
    <row r="66" spans="1:7" ht="15.75">
      <c r="A66" s="83"/>
      <c r="B66" s="83"/>
      <c r="C66" s="83"/>
      <c r="D66" s="96" t="s">
        <v>59</v>
      </c>
      <c r="E66" s="97">
        <v>1000</v>
      </c>
      <c r="F66" s="83"/>
      <c r="G66" s="83"/>
    </row>
    <row r="67" spans="1:7" ht="15.75">
      <c r="A67" s="83"/>
      <c r="B67" s="83"/>
      <c r="C67" s="83"/>
      <c r="D67" s="96" t="s">
        <v>131</v>
      </c>
      <c r="E67" s="97">
        <v>1000</v>
      </c>
      <c r="F67" s="83"/>
      <c r="G67" s="162"/>
    </row>
    <row r="68" spans="1:7" ht="15.75">
      <c r="A68" s="83"/>
      <c r="B68" s="83"/>
      <c r="C68" s="83"/>
      <c r="D68" s="96" t="s">
        <v>63</v>
      </c>
      <c r="E68" s="97">
        <v>500</v>
      </c>
      <c r="F68" s="83"/>
      <c r="G68" s="83"/>
    </row>
    <row r="69" spans="1:7" ht="15.75">
      <c r="A69" s="83"/>
      <c r="B69" s="83"/>
      <c r="C69" s="83"/>
      <c r="D69" s="96" t="s">
        <v>55</v>
      </c>
      <c r="E69" s="97">
        <v>35000</v>
      </c>
      <c r="F69" s="83"/>
      <c r="G69" s="83"/>
    </row>
    <row r="70" spans="1:7" ht="15.75">
      <c r="A70" s="83"/>
      <c r="B70" s="83"/>
      <c r="C70" s="83"/>
      <c r="D70" s="96" t="s">
        <v>71</v>
      </c>
      <c r="E70" s="97">
        <v>2000</v>
      </c>
      <c r="F70" s="83"/>
      <c r="G70" s="83"/>
    </row>
    <row r="71" spans="1:7" ht="16.5" thickBot="1">
      <c r="A71" s="83"/>
      <c r="B71" s="83"/>
      <c r="C71" s="83"/>
      <c r="D71" s="96" t="s">
        <v>107</v>
      </c>
      <c r="E71" s="97">
        <v>1400</v>
      </c>
      <c r="F71" s="83"/>
      <c r="G71" s="83"/>
    </row>
    <row r="72" spans="1:7" ht="19.5" thickBot="1">
      <c r="A72" s="83"/>
      <c r="B72" s="83"/>
      <c r="C72" s="89"/>
      <c r="D72" s="141" t="s">
        <v>114</v>
      </c>
      <c r="E72" s="141">
        <f>SUM(E62:E71)</f>
        <v>49710</v>
      </c>
      <c r="F72" s="83"/>
      <c r="G72" s="83"/>
    </row>
    <row r="73" spans="1:7">
      <c r="A73" s="83"/>
      <c r="B73" s="83"/>
      <c r="C73" s="89"/>
      <c r="D73" s="89"/>
      <c r="E73" s="89"/>
      <c r="F73" s="83"/>
      <c r="G73" s="83"/>
    </row>
    <row r="74" spans="1:7">
      <c r="A74" s="83"/>
      <c r="B74" s="83"/>
      <c r="C74" s="89"/>
      <c r="D74" s="89"/>
      <c r="E74" s="89"/>
      <c r="F74" s="83"/>
      <c r="G74" s="83"/>
    </row>
    <row r="75" spans="1:7">
      <c r="A75" s="83"/>
      <c r="B75" s="83"/>
      <c r="C75" s="83"/>
      <c r="D75" s="83"/>
      <c r="E75" s="83"/>
      <c r="F75" s="83"/>
      <c r="G75" s="83"/>
    </row>
    <row r="76" spans="1:7">
      <c r="A76" s="83"/>
      <c r="B76" s="83"/>
      <c r="C76" s="83"/>
      <c r="D76" s="83"/>
      <c r="E76" s="83"/>
      <c r="F76" s="83"/>
      <c r="G76" s="83"/>
    </row>
    <row r="77" spans="1:7">
      <c r="A77" s="83"/>
      <c r="B77" s="83"/>
      <c r="C77" s="83"/>
      <c r="D77" s="83"/>
      <c r="E77" s="83"/>
      <c r="F77" s="83"/>
      <c r="G77" s="83"/>
    </row>
    <row r="78" spans="1:7">
      <c r="A78" s="83"/>
      <c r="B78" s="83"/>
      <c r="C78" s="83"/>
      <c r="D78" s="83"/>
      <c r="E78" s="83"/>
      <c r="F78" s="83"/>
      <c r="G78" s="83"/>
    </row>
    <row r="79" spans="1:7">
      <c r="A79" s="83"/>
      <c r="B79" s="83"/>
      <c r="C79" s="83"/>
      <c r="D79" s="83"/>
      <c r="E79" s="83"/>
      <c r="F79" s="83"/>
      <c r="G79" s="83"/>
    </row>
    <row r="80" spans="1:7">
      <c r="A80" s="83"/>
      <c r="B80" s="83"/>
      <c r="C80" s="83"/>
      <c r="D80" s="83"/>
      <c r="E80" s="83"/>
      <c r="F80" s="83"/>
      <c r="G80" s="83"/>
    </row>
    <row r="81" spans="1:7">
      <c r="A81" s="83"/>
      <c r="B81" s="83"/>
      <c r="C81" s="83"/>
      <c r="D81" s="83"/>
      <c r="E81" s="83"/>
      <c r="F81" s="83"/>
      <c r="G81" s="83"/>
    </row>
    <row r="82" spans="1:7">
      <c r="A82" s="83"/>
      <c r="B82" s="83"/>
      <c r="C82" s="83"/>
      <c r="D82" s="83"/>
      <c r="E82" s="83"/>
      <c r="F82" s="83"/>
      <c r="G82" s="83"/>
    </row>
    <row r="83" spans="1:7">
      <c r="A83" s="83"/>
      <c r="B83" s="83"/>
      <c r="C83" s="83"/>
      <c r="D83" s="83"/>
      <c r="E83" s="83"/>
      <c r="F83" s="83"/>
      <c r="G83" s="83"/>
    </row>
    <row r="84" spans="1:7">
      <c r="A84" s="83"/>
      <c r="B84" s="83"/>
      <c r="C84" s="83"/>
      <c r="D84" s="83"/>
      <c r="E84" s="83"/>
      <c r="F84" s="83"/>
      <c r="G84" s="83"/>
    </row>
    <row r="85" spans="1:7">
      <c r="A85" s="83"/>
      <c r="B85" s="83"/>
      <c r="C85" s="83"/>
      <c r="D85" s="83"/>
      <c r="E85" s="83"/>
      <c r="F85" s="83"/>
      <c r="G85" s="83"/>
    </row>
    <row r="86" spans="1:7">
      <c r="A86" s="83"/>
      <c r="B86" s="83"/>
      <c r="C86" s="83"/>
      <c r="D86" s="83"/>
      <c r="E86" s="83"/>
      <c r="F86" s="83"/>
      <c r="G86" s="83"/>
    </row>
    <row r="87" spans="1:7">
      <c r="A87" s="83"/>
      <c r="B87" s="83"/>
      <c r="C87" s="83"/>
      <c r="D87" s="83"/>
      <c r="E87" s="83"/>
      <c r="F87" s="83"/>
      <c r="G87" s="83"/>
    </row>
    <row r="88" spans="1:7">
      <c r="A88" s="83"/>
      <c r="B88" s="83"/>
      <c r="C88" s="83"/>
      <c r="D88" s="83"/>
      <c r="E88" s="83"/>
      <c r="F88" s="83"/>
      <c r="G88" s="83"/>
    </row>
    <row r="89" spans="1:7">
      <c r="A89" s="83"/>
      <c r="B89" s="83"/>
      <c r="C89" s="83"/>
      <c r="D89" s="83"/>
      <c r="E89" s="83"/>
      <c r="F89" s="83"/>
      <c r="G89" s="83"/>
    </row>
    <row r="90" spans="1:7">
      <c r="A90" s="83"/>
      <c r="B90" s="83"/>
      <c r="C90" s="83"/>
      <c r="D90" s="83"/>
      <c r="E90" s="83"/>
      <c r="F90" s="83"/>
      <c r="G90" s="83"/>
    </row>
    <row r="91" spans="1:7">
      <c r="A91" s="83"/>
      <c r="B91" s="83"/>
      <c r="C91" s="83"/>
      <c r="D91" s="83"/>
      <c r="E91" s="83"/>
      <c r="F91" s="83"/>
      <c r="G91" s="83"/>
    </row>
    <row r="92" spans="1:7">
      <c r="A92" s="83"/>
      <c r="B92" s="83"/>
      <c r="C92" s="83"/>
      <c r="D92" s="83"/>
      <c r="E92" s="83"/>
      <c r="F92" s="83"/>
      <c r="G92" s="83"/>
    </row>
    <row r="93" spans="1:7">
      <c r="A93" s="83"/>
      <c r="B93" s="83"/>
      <c r="C93" s="83"/>
      <c r="D93" s="83"/>
      <c r="E93" s="83"/>
      <c r="F93" s="83"/>
      <c r="G93" s="83"/>
    </row>
    <row r="94" spans="1:7">
      <c r="A94" s="83"/>
      <c r="B94" s="83"/>
      <c r="C94" s="83"/>
      <c r="D94" s="83"/>
      <c r="E94" s="83"/>
      <c r="F94" s="83"/>
      <c r="G94" s="83"/>
    </row>
    <row r="95" spans="1:7">
      <c r="A95" s="83"/>
      <c r="B95" s="83"/>
      <c r="C95" s="83"/>
      <c r="D95" s="83"/>
      <c r="E95" s="83"/>
      <c r="F95" s="83"/>
      <c r="G95" s="83"/>
    </row>
    <row r="96" spans="1:7">
      <c r="A96" s="83"/>
      <c r="B96" s="83"/>
      <c r="C96" s="83"/>
      <c r="D96" s="83"/>
      <c r="E96" s="83"/>
      <c r="F96" s="83"/>
      <c r="G96" s="83"/>
    </row>
    <row r="97" spans="1:7">
      <c r="A97" s="83"/>
      <c r="B97" s="83"/>
      <c r="C97" s="83"/>
      <c r="D97" s="83"/>
      <c r="E97" s="83"/>
      <c r="F97" s="83"/>
      <c r="G97" s="83"/>
    </row>
    <row r="98" spans="1:7">
      <c r="A98" s="83"/>
      <c r="B98" s="83"/>
      <c r="C98" s="83"/>
      <c r="D98" s="83"/>
      <c r="E98" s="83"/>
      <c r="F98" s="83"/>
      <c r="G98" s="83"/>
    </row>
    <row r="99" spans="1:7">
      <c r="A99" s="83"/>
      <c r="B99" s="83"/>
      <c r="C99" s="83"/>
      <c r="D99" s="83"/>
      <c r="E99" s="83"/>
      <c r="F99" s="83"/>
      <c r="G99" s="83"/>
    </row>
    <row r="100" spans="1:7">
      <c r="A100" s="83"/>
      <c r="B100" s="83"/>
      <c r="C100" s="83"/>
      <c r="D100" s="83"/>
      <c r="E100" s="83"/>
      <c r="F100" s="83"/>
      <c r="G100" s="83"/>
    </row>
    <row r="101" spans="1:7">
      <c r="A101" s="83"/>
      <c r="B101" s="83"/>
      <c r="C101" s="83"/>
      <c r="D101" s="83"/>
      <c r="E101" s="83"/>
      <c r="F101" s="83"/>
      <c r="G101" s="83"/>
    </row>
    <row r="102" spans="1:7">
      <c r="A102" s="83"/>
      <c r="B102" s="83"/>
      <c r="C102" s="83"/>
      <c r="D102" s="83"/>
      <c r="E102" s="83"/>
      <c r="F102" s="83"/>
      <c r="G102" s="83"/>
    </row>
    <row r="103" spans="1:7">
      <c r="A103" s="83"/>
      <c r="B103" s="83"/>
      <c r="C103" s="83"/>
      <c r="D103" s="83"/>
      <c r="E103" s="83"/>
      <c r="F103" s="83"/>
      <c r="G103" s="83"/>
    </row>
    <row r="104" spans="1:7">
      <c r="A104" s="83"/>
      <c r="B104" s="83"/>
      <c r="C104" s="83"/>
      <c r="D104" s="83"/>
      <c r="E104" s="83"/>
      <c r="F104" s="83"/>
      <c r="G104" s="83"/>
    </row>
    <row r="105" spans="1:7">
      <c r="A105" s="83"/>
      <c r="B105" s="83"/>
      <c r="C105" s="83"/>
      <c r="D105" s="83"/>
      <c r="E105" s="83"/>
      <c r="F105" s="83"/>
      <c r="G105" s="83"/>
    </row>
    <row r="106" spans="1:7">
      <c r="A106" s="83"/>
      <c r="B106" s="83"/>
      <c r="C106" s="83"/>
      <c r="D106" s="83"/>
      <c r="E106" s="83"/>
      <c r="F106" s="83"/>
      <c r="G106" s="83"/>
    </row>
    <row r="107" spans="1:7">
      <c r="A107" s="83"/>
      <c r="B107" s="83"/>
      <c r="C107" s="83"/>
      <c r="D107" s="83"/>
      <c r="E107" s="83"/>
      <c r="F107" s="83"/>
      <c r="G107" s="83"/>
    </row>
    <row r="108" spans="1:7">
      <c r="A108" s="83"/>
      <c r="B108" s="83"/>
      <c r="C108" s="83"/>
      <c r="D108" s="83"/>
      <c r="E108" s="83"/>
      <c r="F108" s="83"/>
      <c r="G108" s="83"/>
    </row>
    <row r="109" spans="1:7">
      <c r="A109" s="83"/>
      <c r="B109" s="83"/>
      <c r="C109" s="83"/>
      <c r="D109" s="83"/>
      <c r="E109" s="83"/>
      <c r="F109" s="83"/>
      <c r="G109" s="83"/>
    </row>
    <row r="110" spans="1:7">
      <c r="A110" s="83"/>
      <c r="B110" s="83"/>
      <c r="C110" s="83"/>
      <c r="D110" s="83"/>
      <c r="E110" s="83"/>
      <c r="F110" s="83"/>
      <c r="G110" s="83"/>
    </row>
    <row r="111" spans="1:7">
      <c r="A111" s="83"/>
      <c r="B111" s="83"/>
      <c r="C111" s="83"/>
      <c r="D111" s="83"/>
      <c r="E111" s="83"/>
      <c r="F111" s="83"/>
      <c r="G111" s="83"/>
    </row>
    <row r="112" spans="1:7">
      <c r="A112" s="83"/>
      <c r="B112" s="83"/>
      <c r="C112" s="83"/>
      <c r="D112" s="83"/>
      <c r="E112" s="83"/>
      <c r="F112" s="83"/>
      <c r="G112" s="83"/>
    </row>
    <row r="113" spans="1:7">
      <c r="A113" s="83"/>
      <c r="B113" s="83"/>
      <c r="C113" s="83"/>
      <c r="D113" s="83"/>
      <c r="E113" s="83"/>
      <c r="F113" s="83"/>
      <c r="G113" s="83"/>
    </row>
    <row r="114" spans="1:7">
      <c r="A114" s="83"/>
      <c r="B114" s="83"/>
      <c r="C114" s="83"/>
      <c r="D114" s="83"/>
      <c r="E114" s="83"/>
      <c r="F114" s="83"/>
      <c r="G114" s="83"/>
    </row>
    <row r="115" spans="1:7">
      <c r="A115" s="83"/>
      <c r="B115" s="83"/>
      <c r="C115" s="83"/>
      <c r="D115" s="83"/>
      <c r="E115" s="83"/>
      <c r="F115" s="83"/>
      <c r="G115" s="83"/>
    </row>
    <row r="116" spans="1:7">
      <c r="A116" s="83"/>
      <c r="B116" s="83"/>
      <c r="C116" s="83"/>
      <c r="D116" s="83"/>
      <c r="E116" s="83"/>
      <c r="F116" s="83"/>
      <c r="G116" s="83"/>
    </row>
    <row r="117" spans="1:7">
      <c r="A117" s="83"/>
      <c r="B117" s="83"/>
      <c r="C117" s="83"/>
      <c r="D117" s="83"/>
      <c r="E117" s="83"/>
      <c r="F117" s="83"/>
      <c r="G117" s="83"/>
    </row>
    <row r="118" spans="1:7">
      <c r="A118" s="83"/>
      <c r="B118" s="83"/>
      <c r="C118" s="83"/>
      <c r="D118" s="83"/>
      <c r="E118" s="83"/>
      <c r="F118" s="83"/>
      <c r="G118" s="83"/>
    </row>
    <row r="119" spans="1:7">
      <c r="A119" s="83"/>
      <c r="B119" s="83"/>
      <c r="C119" s="83"/>
      <c r="D119" s="83"/>
      <c r="E119" s="83"/>
      <c r="F119" s="83"/>
      <c r="G119" s="83"/>
    </row>
    <row r="120" spans="1:7">
      <c r="A120" s="83"/>
      <c r="B120" s="83"/>
      <c r="C120" s="83"/>
      <c r="D120" s="83"/>
      <c r="E120" s="83"/>
      <c r="F120" s="83"/>
      <c r="G120" s="83"/>
    </row>
    <row r="121" spans="1:7">
      <c r="A121" s="83"/>
      <c r="B121" s="83"/>
      <c r="C121" s="83"/>
      <c r="D121" s="83"/>
      <c r="E121" s="83"/>
      <c r="F121" s="83"/>
      <c r="G121" s="83"/>
    </row>
    <row r="122" spans="1:7">
      <c r="A122" s="83"/>
      <c r="B122" s="83"/>
      <c r="C122" s="83"/>
      <c r="D122" s="83"/>
      <c r="E122" s="83"/>
      <c r="F122" s="83"/>
      <c r="G122" s="83"/>
    </row>
    <row r="123" spans="1:7">
      <c r="A123" s="83"/>
      <c r="B123" s="83"/>
      <c r="C123" s="83"/>
      <c r="D123" s="83"/>
      <c r="E123" s="83"/>
      <c r="F123" s="83"/>
      <c r="G123" s="83"/>
    </row>
    <row r="124" spans="1:7">
      <c r="A124" s="83"/>
      <c r="B124" s="83"/>
      <c r="C124" s="83"/>
      <c r="D124" s="83"/>
      <c r="E124" s="83"/>
      <c r="F124" s="83"/>
      <c r="G124" s="83"/>
    </row>
    <row r="125" spans="1:7">
      <c r="A125" s="83"/>
      <c r="B125" s="83"/>
      <c r="C125" s="83"/>
      <c r="D125" s="83"/>
      <c r="E125" s="83"/>
      <c r="F125" s="83"/>
      <c r="G125" s="83"/>
    </row>
    <row r="126" spans="1:7">
      <c r="A126" s="83"/>
      <c r="B126" s="83"/>
      <c r="C126" s="83"/>
      <c r="D126" s="83"/>
      <c r="E126" s="83"/>
      <c r="F126" s="83"/>
      <c r="G126" s="83"/>
    </row>
    <row r="127" spans="1:7">
      <c r="A127" s="83"/>
      <c r="B127" s="83"/>
      <c r="C127" s="83"/>
      <c r="D127" s="83"/>
      <c r="E127" s="83"/>
      <c r="F127" s="83"/>
      <c r="G127" s="83"/>
    </row>
    <row r="128" spans="1:7">
      <c r="A128" s="83"/>
      <c r="B128" s="83"/>
      <c r="C128" s="83"/>
      <c r="D128" s="83"/>
      <c r="E128" s="83"/>
      <c r="F128" s="83"/>
      <c r="G128" s="83"/>
    </row>
    <row r="129" spans="1:7">
      <c r="A129" s="83"/>
      <c r="B129" s="83"/>
      <c r="C129" s="83"/>
      <c r="D129" s="83"/>
      <c r="E129" s="83"/>
      <c r="F129" s="83"/>
      <c r="G129" s="83"/>
    </row>
    <row r="130" spans="1:7">
      <c r="A130" s="83"/>
      <c r="B130" s="83"/>
      <c r="C130" s="83"/>
      <c r="D130" s="83"/>
      <c r="E130" s="83"/>
      <c r="F130" s="83"/>
      <c r="G130" s="83"/>
    </row>
    <row r="131" spans="1:7">
      <c r="A131" s="83"/>
      <c r="B131" s="83"/>
      <c r="C131" s="83"/>
      <c r="D131" s="83"/>
      <c r="E131" s="83"/>
      <c r="F131" s="83"/>
      <c r="G131" s="83"/>
    </row>
    <row r="132" spans="1:7">
      <c r="A132" s="83"/>
      <c r="B132" s="83"/>
      <c r="C132" s="83"/>
      <c r="D132" s="83"/>
      <c r="E132" s="83"/>
      <c r="F132" s="83"/>
      <c r="G132" s="83"/>
    </row>
    <row r="133" spans="1:7">
      <c r="A133" s="83"/>
      <c r="B133" s="83"/>
      <c r="C133" s="83"/>
      <c r="D133" s="83"/>
      <c r="E133" s="83"/>
      <c r="F133" s="83"/>
      <c r="G133" s="83"/>
    </row>
    <row r="134" spans="1:7">
      <c r="A134" s="83"/>
      <c r="B134" s="83"/>
      <c r="C134" s="83"/>
      <c r="D134" s="83"/>
      <c r="E134" s="83"/>
      <c r="F134" s="83"/>
      <c r="G134" s="83"/>
    </row>
    <row r="135" spans="1:7">
      <c r="A135" s="83"/>
      <c r="B135" s="83"/>
      <c r="C135" s="83"/>
      <c r="D135" s="83"/>
      <c r="E135" s="83"/>
      <c r="F135" s="83"/>
      <c r="G135" s="83"/>
    </row>
    <row r="136" spans="1:7">
      <c r="A136" s="83"/>
      <c r="B136" s="83"/>
      <c r="C136" s="83"/>
      <c r="D136" s="83"/>
      <c r="E136" s="83"/>
      <c r="F136" s="83"/>
      <c r="G136" s="83"/>
    </row>
    <row r="137" spans="1:7">
      <c r="A137" s="83"/>
      <c r="B137" s="83"/>
      <c r="C137" s="83"/>
      <c r="D137" s="83"/>
      <c r="E137" s="83"/>
      <c r="F137" s="83"/>
      <c r="G137" s="83"/>
    </row>
    <row r="138" spans="1:7">
      <c r="A138" s="83"/>
      <c r="B138" s="83"/>
      <c r="C138" s="83"/>
      <c r="D138" s="83"/>
      <c r="E138" s="83"/>
      <c r="F138" s="83"/>
      <c r="G138" s="83"/>
    </row>
    <row r="139" spans="1:7">
      <c r="A139" s="83"/>
      <c r="B139" s="83"/>
      <c r="C139" s="83"/>
      <c r="D139" s="83"/>
      <c r="E139" s="83"/>
      <c r="F139" s="83"/>
      <c r="G139" s="83"/>
    </row>
    <row r="140" spans="1:7">
      <c r="A140" s="83"/>
      <c r="B140" s="83"/>
      <c r="C140" s="83"/>
      <c r="D140" s="83"/>
      <c r="E140" s="83"/>
      <c r="F140" s="83"/>
      <c r="G140" s="83"/>
    </row>
    <row r="141" spans="1:7">
      <c r="A141" s="83"/>
      <c r="B141" s="83"/>
      <c r="C141" s="83"/>
      <c r="D141" s="83"/>
      <c r="E141" s="83"/>
      <c r="F141" s="83"/>
      <c r="G141" s="83"/>
    </row>
    <row r="142" spans="1:7">
      <c r="A142" s="83"/>
      <c r="B142" s="83"/>
      <c r="C142" s="83"/>
      <c r="D142" s="83"/>
      <c r="E142" s="83"/>
      <c r="F142" s="83"/>
      <c r="G142" s="83"/>
    </row>
    <row r="143" spans="1:7">
      <c r="A143" s="83"/>
      <c r="B143" s="83"/>
      <c r="C143" s="83"/>
      <c r="D143" s="83"/>
      <c r="E143" s="83"/>
      <c r="F143" s="83"/>
      <c r="G143" s="83"/>
    </row>
    <row r="144" spans="1:7">
      <c r="A144" s="83"/>
      <c r="B144" s="83"/>
      <c r="C144" s="83"/>
      <c r="D144" s="83"/>
      <c r="E144" s="83"/>
      <c r="F144" s="83"/>
      <c r="G144" s="83"/>
    </row>
    <row r="145" spans="1:7">
      <c r="A145" s="83"/>
      <c r="B145" s="83"/>
      <c r="C145" s="83"/>
      <c r="D145" s="83"/>
      <c r="E145" s="83"/>
      <c r="F145" s="83"/>
      <c r="G145" s="83"/>
    </row>
    <row r="146" spans="1:7">
      <c r="A146" s="83"/>
      <c r="B146" s="83"/>
      <c r="C146" s="83"/>
      <c r="D146" s="83"/>
      <c r="E146" s="83"/>
      <c r="F146" s="83"/>
      <c r="G146" s="83"/>
    </row>
    <row r="147" spans="1:7">
      <c r="A147" s="83"/>
      <c r="B147" s="83"/>
      <c r="C147" s="83"/>
      <c r="D147" s="83"/>
      <c r="E147" s="83"/>
      <c r="F147" s="83"/>
      <c r="G147" s="83"/>
    </row>
    <row r="148" spans="1:7">
      <c r="A148" s="83"/>
      <c r="B148" s="83"/>
      <c r="C148" s="83"/>
      <c r="D148" s="83"/>
      <c r="E148" s="83"/>
      <c r="F148" s="83"/>
      <c r="G148" s="83"/>
    </row>
    <row r="149" spans="1:7">
      <c r="A149" s="83"/>
      <c r="B149" s="83"/>
      <c r="C149" s="83"/>
      <c r="D149" s="83"/>
      <c r="E149" s="83"/>
      <c r="F149" s="83"/>
      <c r="G149" s="83"/>
    </row>
    <row r="150" spans="1:7">
      <c r="A150" s="83"/>
      <c r="B150" s="83"/>
      <c r="C150" s="83"/>
      <c r="D150" s="83"/>
      <c r="E150" s="83"/>
      <c r="F150" s="83"/>
      <c r="G150" s="83"/>
    </row>
    <row r="151" spans="1:7">
      <c r="A151" s="83"/>
      <c r="B151" s="83"/>
      <c r="C151" s="83"/>
      <c r="D151" s="83"/>
      <c r="E151" s="83"/>
      <c r="F151" s="83"/>
      <c r="G151" s="83"/>
    </row>
    <row r="152" spans="1:7">
      <c r="A152" s="83"/>
      <c r="B152" s="83"/>
      <c r="C152" s="83"/>
      <c r="D152" s="83"/>
      <c r="E152" s="83"/>
      <c r="F152" s="83"/>
      <c r="G152" s="83"/>
    </row>
    <row r="153" spans="1:7">
      <c r="A153" s="83"/>
      <c r="B153" s="83"/>
      <c r="C153" s="83"/>
      <c r="D153" s="83"/>
      <c r="E153" s="83"/>
      <c r="F153" s="83"/>
      <c r="G153" s="83"/>
    </row>
    <row r="154" spans="1:7">
      <c r="A154" s="83"/>
      <c r="B154" s="83"/>
      <c r="C154" s="83"/>
      <c r="D154" s="83"/>
      <c r="E154" s="83"/>
      <c r="F154" s="83"/>
      <c r="G154" s="83"/>
    </row>
    <row r="155" spans="1:7">
      <c r="A155" s="83"/>
      <c r="B155" s="83"/>
      <c r="C155" s="83"/>
      <c r="D155" s="83"/>
      <c r="E155" s="83"/>
      <c r="F155" s="83"/>
      <c r="G155" s="83"/>
    </row>
    <row r="156" spans="1:7">
      <c r="A156" s="83"/>
      <c r="B156" s="83"/>
      <c r="C156" s="83"/>
      <c r="D156" s="83"/>
      <c r="E156" s="83"/>
      <c r="F156" s="83"/>
      <c r="G156" s="83"/>
    </row>
    <row r="157" spans="1:7">
      <c r="A157" s="83"/>
      <c r="B157" s="83"/>
      <c r="C157" s="83"/>
      <c r="D157" s="83"/>
      <c r="E157" s="83"/>
      <c r="F157" s="83"/>
      <c r="G157" s="83"/>
    </row>
    <row r="158" spans="1:7">
      <c r="A158" s="83"/>
      <c r="B158" s="83"/>
      <c r="C158" s="83"/>
      <c r="D158" s="83"/>
      <c r="E158" s="83"/>
      <c r="F158" s="83"/>
      <c r="G158" s="83"/>
    </row>
    <row r="159" spans="1:7">
      <c r="A159" s="83"/>
      <c r="B159" s="83"/>
      <c r="C159" s="83"/>
      <c r="D159" s="83"/>
      <c r="E159" s="83"/>
      <c r="F159" s="83"/>
      <c r="G159" s="83"/>
    </row>
    <row r="160" spans="1:7">
      <c r="A160" s="83"/>
      <c r="B160" s="83"/>
      <c r="C160" s="83"/>
      <c r="D160" s="83"/>
      <c r="E160" s="83"/>
      <c r="F160" s="83"/>
      <c r="G160" s="83"/>
    </row>
    <row r="161" spans="1:7">
      <c r="A161" s="83"/>
      <c r="B161" s="83"/>
      <c r="C161" s="83"/>
      <c r="D161" s="83"/>
      <c r="E161" s="83"/>
      <c r="F161" s="83"/>
      <c r="G161" s="83"/>
    </row>
    <row r="162" spans="1:7">
      <c r="A162" s="83"/>
      <c r="B162" s="83"/>
      <c r="C162" s="83"/>
      <c r="D162" s="83"/>
      <c r="E162" s="83"/>
      <c r="F162" s="83"/>
      <c r="G162" s="83"/>
    </row>
    <row r="163" spans="1:7">
      <c r="A163" s="83"/>
      <c r="B163" s="83"/>
      <c r="C163" s="83"/>
      <c r="D163" s="83"/>
      <c r="E163" s="83"/>
      <c r="F163" s="83"/>
      <c r="G163" s="83"/>
    </row>
    <row r="164" spans="1:7">
      <c r="A164" s="83"/>
      <c r="B164" s="83"/>
      <c r="C164" s="83"/>
      <c r="D164" s="83"/>
      <c r="E164" s="83"/>
      <c r="F164" s="83"/>
      <c r="G164" s="83"/>
    </row>
    <row r="165" spans="1:7">
      <c r="A165" s="83"/>
      <c r="B165" s="83"/>
      <c r="C165" s="83"/>
      <c r="D165" s="83"/>
      <c r="E165" s="83"/>
      <c r="F165" s="83"/>
      <c r="G165" s="83"/>
    </row>
    <row r="166" spans="1:7">
      <c r="A166" s="83"/>
      <c r="B166" s="83"/>
      <c r="C166" s="83"/>
      <c r="D166" s="83"/>
      <c r="E166" s="83"/>
      <c r="F166" s="83"/>
      <c r="G166" s="83"/>
    </row>
    <row r="167" spans="1:7">
      <c r="A167" s="83"/>
      <c r="B167" s="83"/>
      <c r="C167" s="83"/>
      <c r="D167" s="83"/>
      <c r="E167" s="83"/>
      <c r="F167" s="83"/>
      <c r="G167" s="83"/>
    </row>
    <row r="168" spans="1:7">
      <c r="A168" s="83"/>
      <c r="B168" s="83"/>
      <c r="C168" s="83"/>
      <c r="D168" s="83"/>
      <c r="E168" s="83"/>
      <c r="F168" s="83"/>
      <c r="G168" s="83"/>
    </row>
  </sheetData>
  <mergeCells count="2">
    <mergeCell ref="A1:J2"/>
    <mergeCell ref="D61:E61"/>
  </mergeCells>
  <hyperlinks>
    <hyperlink ref="G4" r:id="rId1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N162"/>
  <sheetViews>
    <sheetView topLeftCell="A49" workbookViewId="0">
      <selection activeCell="F64" sqref="F64"/>
    </sheetView>
  </sheetViews>
  <sheetFormatPr defaultColWidth="12.85546875" defaultRowHeight="15"/>
  <cols>
    <col min="3" max="3" width="19.140625" customWidth="1"/>
    <col min="4" max="4" width="25.140625" customWidth="1"/>
    <col min="5" max="5" width="20.5703125" customWidth="1"/>
    <col min="6" max="6" width="18.5703125" customWidth="1"/>
    <col min="9" max="9" width="19" customWidth="1"/>
    <col min="10" max="10" width="19.7109375" customWidth="1"/>
  </cols>
  <sheetData>
    <row r="1" spans="1:14" ht="15" customHeight="1">
      <c r="A1" s="177" t="s">
        <v>127</v>
      </c>
      <c r="B1" s="178"/>
      <c r="C1" s="178"/>
      <c r="D1" s="178"/>
      <c r="E1" s="178"/>
      <c r="F1" s="178"/>
      <c r="G1" s="178"/>
      <c r="H1" s="178"/>
      <c r="I1" s="178"/>
      <c r="J1" s="179"/>
    </row>
    <row r="2" spans="1:14" ht="15" customHeight="1" thickBot="1">
      <c r="A2" s="180"/>
      <c r="B2" s="181"/>
      <c r="C2" s="181"/>
      <c r="D2" s="181"/>
      <c r="E2" s="181"/>
      <c r="F2" s="181"/>
      <c r="G2" s="181"/>
      <c r="H2" s="181"/>
      <c r="I2" s="181"/>
      <c r="J2" s="182"/>
    </row>
    <row r="3" spans="1:14">
      <c r="A3" s="5" t="s">
        <v>126</v>
      </c>
      <c r="B3" s="5"/>
      <c r="C3" s="5"/>
      <c r="D3" s="5"/>
      <c r="E3" s="5"/>
      <c r="F3" s="5"/>
      <c r="G3" s="5"/>
      <c r="H3" s="5"/>
    </row>
    <row r="4" spans="1:14" ht="28.5" customHeight="1">
      <c r="A4" s="15" t="s">
        <v>0</v>
      </c>
      <c r="B4" s="16" t="s">
        <v>6</v>
      </c>
      <c r="C4" s="18" t="s">
        <v>7</v>
      </c>
      <c r="D4" s="16" t="s">
        <v>13</v>
      </c>
      <c r="E4" s="16" t="s">
        <v>12</v>
      </c>
      <c r="F4" s="16" t="s">
        <v>16</v>
      </c>
      <c r="G4" s="16" t="s">
        <v>9</v>
      </c>
      <c r="H4" s="16" t="s">
        <v>10</v>
      </c>
      <c r="I4" s="17" t="s">
        <v>11</v>
      </c>
      <c r="J4" s="16" t="s">
        <v>43</v>
      </c>
      <c r="N4" s="82"/>
    </row>
    <row r="5" spans="1:14" ht="15.75">
      <c r="A5" s="46">
        <v>44287</v>
      </c>
      <c r="B5" s="2">
        <v>1</v>
      </c>
      <c r="C5" s="2" t="s">
        <v>3</v>
      </c>
      <c r="D5" s="13">
        <v>81100</v>
      </c>
      <c r="E5" s="13">
        <v>0</v>
      </c>
      <c r="F5" s="13">
        <f>Table134567[[#This Row],[Cash/CARD]]+Table134567[[#This Row],[CASH_LESS]]</f>
        <v>81100</v>
      </c>
      <c r="G5" s="46">
        <v>44287</v>
      </c>
      <c r="H5" s="2">
        <v>1</v>
      </c>
      <c r="I5" s="8" t="s">
        <v>19</v>
      </c>
      <c r="J5" s="13"/>
      <c r="N5" s="82"/>
    </row>
    <row r="6" spans="1:14" ht="15.75">
      <c r="A6" s="46">
        <v>44288</v>
      </c>
      <c r="B6" s="2">
        <v>2</v>
      </c>
      <c r="C6" s="2" t="s">
        <v>4</v>
      </c>
      <c r="D6" s="14">
        <v>435209</v>
      </c>
      <c r="E6" s="14">
        <v>0</v>
      </c>
      <c r="F6" s="14">
        <f>Table134567[[#This Row],[Cash/CARD]]+Table134567[[#This Row],[CASH_LESS]]</f>
        <v>435209</v>
      </c>
      <c r="G6" s="46">
        <v>44288</v>
      </c>
      <c r="H6" s="8">
        <v>2</v>
      </c>
      <c r="I6" s="8" t="s">
        <v>18</v>
      </c>
      <c r="J6" s="13"/>
      <c r="N6" s="82"/>
    </row>
    <row r="7" spans="1:14" ht="15.75">
      <c r="A7" s="46">
        <v>44289</v>
      </c>
      <c r="B7" s="2">
        <v>3</v>
      </c>
      <c r="C7" s="8" t="s">
        <v>5</v>
      </c>
      <c r="D7" s="14">
        <v>1200</v>
      </c>
      <c r="E7" s="14"/>
      <c r="F7" s="14">
        <f>Table134567[[#This Row],[Cash/CARD]]+Table134567[[#This Row],[CASH_LESS]]</f>
        <v>1200</v>
      </c>
      <c r="G7" s="46">
        <v>44289</v>
      </c>
      <c r="H7" s="2">
        <v>3</v>
      </c>
      <c r="I7" s="8" t="s">
        <v>135</v>
      </c>
      <c r="J7" s="13"/>
    </row>
    <row r="8" spans="1:14" ht="15.75">
      <c r="A8" s="46">
        <v>44290</v>
      </c>
      <c r="B8" s="2">
        <v>4</v>
      </c>
      <c r="C8" s="8" t="s">
        <v>14</v>
      </c>
      <c r="D8" s="14">
        <v>0</v>
      </c>
      <c r="E8" s="14"/>
      <c r="F8" s="14">
        <f>Table134567[[#This Row],[Cash/CARD]]+Table134567[[#This Row],[CASH_LESS]]</f>
        <v>0</v>
      </c>
      <c r="G8" s="46">
        <v>44290</v>
      </c>
      <c r="H8" s="8">
        <v>4</v>
      </c>
      <c r="I8" s="8" t="s">
        <v>36</v>
      </c>
      <c r="J8" s="13"/>
    </row>
    <row r="9" spans="1:14" ht="15.75">
      <c r="A9" s="46">
        <v>44291</v>
      </c>
      <c r="B9" s="2">
        <v>5</v>
      </c>
      <c r="C9" s="9" t="s">
        <v>15</v>
      </c>
      <c r="D9" s="14">
        <v>95520</v>
      </c>
      <c r="E9" s="14"/>
      <c r="F9" s="14">
        <f>Table134567[[#This Row],[Cash/CARD]]+Table134567[[#This Row],[CASH_LESS]]</f>
        <v>95520</v>
      </c>
      <c r="G9" s="46">
        <v>44291</v>
      </c>
      <c r="H9" s="2">
        <v>5</v>
      </c>
      <c r="I9" s="8"/>
      <c r="J9" s="13"/>
    </row>
    <row r="10" spans="1:14" ht="15.75">
      <c r="A10" s="46"/>
      <c r="B10" s="7"/>
      <c r="C10" s="10"/>
      <c r="D10" s="14"/>
      <c r="E10" s="14"/>
      <c r="F10" s="14"/>
      <c r="G10" s="46"/>
      <c r="H10" s="2"/>
      <c r="I10" s="8"/>
      <c r="J10" s="80"/>
    </row>
    <row r="11" spans="1:14" ht="15.75">
      <c r="A11" s="46"/>
      <c r="B11" s="6"/>
      <c r="C11" s="3"/>
      <c r="D11" s="14"/>
      <c r="E11" s="14"/>
      <c r="F11" s="14"/>
      <c r="G11" s="46"/>
      <c r="H11" s="8"/>
      <c r="I11" s="8"/>
      <c r="J11" s="80"/>
    </row>
    <row r="12" spans="1:14" ht="15.75">
      <c r="A12" s="46"/>
      <c r="B12" s="6"/>
      <c r="C12" s="3"/>
      <c r="D12" s="14"/>
      <c r="E12" s="14"/>
      <c r="F12" s="14"/>
      <c r="G12" s="46"/>
      <c r="H12" s="2"/>
      <c r="I12" s="8"/>
      <c r="J12" s="80"/>
    </row>
    <row r="13" spans="1:14" ht="15.75">
      <c r="A13" s="46"/>
      <c r="B13" s="6"/>
      <c r="C13" s="3"/>
      <c r="D13" s="14"/>
      <c r="E13" s="14"/>
      <c r="F13" s="14"/>
      <c r="G13" s="46"/>
      <c r="H13" s="2"/>
      <c r="I13" s="8"/>
      <c r="J13" s="13"/>
      <c r="M13" s="81"/>
    </row>
    <row r="14" spans="1:14" ht="15.75">
      <c r="A14" s="46"/>
      <c r="B14" s="6"/>
      <c r="C14" s="3"/>
      <c r="D14" s="14"/>
      <c r="E14" s="14"/>
      <c r="F14" s="14"/>
      <c r="G14" s="46"/>
      <c r="H14" s="8"/>
      <c r="I14" s="8"/>
      <c r="J14" s="13"/>
    </row>
    <row r="15" spans="1:14" ht="15.75">
      <c r="A15" s="46"/>
      <c r="B15" s="6"/>
      <c r="C15" s="3"/>
      <c r="D15" s="14"/>
      <c r="E15" s="14"/>
      <c r="F15" s="14"/>
      <c r="G15" s="46"/>
      <c r="H15" s="2"/>
      <c r="I15" s="8"/>
      <c r="J15" s="13"/>
    </row>
    <row r="16" spans="1:14" ht="15.75">
      <c r="A16" s="46"/>
      <c r="B16" s="6"/>
      <c r="C16" s="3"/>
      <c r="D16" s="14"/>
      <c r="E16" s="14"/>
      <c r="F16" s="14"/>
      <c r="G16" s="46"/>
      <c r="H16" s="8"/>
      <c r="I16" s="3"/>
      <c r="J16" s="80"/>
    </row>
    <row r="17" spans="1:14" ht="15.75">
      <c r="A17" s="46"/>
      <c r="B17" s="6"/>
      <c r="C17" s="3"/>
      <c r="D17" s="14"/>
      <c r="E17" s="14"/>
      <c r="F17" s="14"/>
      <c r="G17" s="46"/>
      <c r="H17" s="2"/>
      <c r="I17" s="8"/>
      <c r="J17" s="13"/>
      <c r="N17" s="81"/>
    </row>
    <row r="18" spans="1:14" ht="15.75">
      <c r="A18" s="46"/>
      <c r="B18" s="6"/>
      <c r="C18" s="3"/>
      <c r="D18" s="14"/>
      <c r="E18" s="14"/>
      <c r="F18" s="14"/>
      <c r="G18" s="46"/>
      <c r="H18" s="8"/>
      <c r="I18" s="8"/>
      <c r="J18" s="13"/>
    </row>
    <row r="19" spans="1:14" ht="15.75">
      <c r="A19" s="46"/>
      <c r="B19" s="6"/>
      <c r="C19" s="3"/>
      <c r="D19" s="14"/>
      <c r="E19" s="14"/>
      <c r="F19" s="14"/>
      <c r="G19" s="46"/>
      <c r="H19" s="2"/>
      <c r="I19" s="8"/>
      <c r="J19" s="13"/>
    </row>
    <row r="20" spans="1:14" ht="15.75">
      <c r="A20" s="46"/>
      <c r="B20" s="6"/>
      <c r="C20" s="3"/>
      <c r="D20" s="14"/>
      <c r="E20" s="14"/>
      <c r="F20" s="14"/>
      <c r="G20" s="46"/>
      <c r="H20" s="8"/>
      <c r="I20" s="3"/>
      <c r="J20" s="80"/>
      <c r="M20" s="81"/>
    </row>
    <row r="21" spans="1:14" ht="15.75">
      <c r="A21" s="46"/>
      <c r="B21" s="6"/>
      <c r="C21" s="3"/>
      <c r="D21" s="14"/>
      <c r="E21" s="14"/>
      <c r="F21" s="14"/>
      <c r="G21" s="46"/>
      <c r="H21" s="2"/>
      <c r="I21" s="3"/>
      <c r="J21" s="80"/>
    </row>
    <row r="22" spans="1:14" ht="15.75">
      <c r="A22" s="46"/>
      <c r="B22" s="6"/>
      <c r="C22" s="3"/>
      <c r="D22" s="14"/>
      <c r="E22" s="14"/>
      <c r="F22" s="14"/>
      <c r="G22" s="46"/>
      <c r="H22" s="8"/>
      <c r="I22" s="3"/>
      <c r="J22" s="80"/>
    </row>
    <row r="23" spans="1:14" ht="15.75">
      <c r="A23" s="46"/>
      <c r="B23" s="6"/>
      <c r="C23" s="3"/>
      <c r="D23" s="14"/>
      <c r="E23" s="14"/>
      <c r="F23" s="14"/>
      <c r="G23" s="46"/>
      <c r="H23" s="2"/>
      <c r="I23" s="3"/>
      <c r="J23" s="80"/>
    </row>
    <row r="24" spans="1:14" ht="19.5" thickBot="1">
      <c r="A24" s="46"/>
      <c r="B24" s="6"/>
      <c r="C24" s="3"/>
      <c r="D24" s="14"/>
      <c r="E24" s="53"/>
      <c r="F24" s="53"/>
      <c r="G24" s="62"/>
      <c r="H24" s="63"/>
      <c r="I24" s="163"/>
      <c r="J24" s="23"/>
    </row>
    <row r="25" spans="1:14" ht="15.75">
      <c r="A25" s="46"/>
      <c r="B25" s="6"/>
      <c r="C25" s="3"/>
      <c r="D25" s="51"/>
      <c r="E25" s="64"/>
      <c r="F25" s="65"/>
      <c r="G25" s="66"/>
      <c r="H25" s="67"/>
      <c r="I25" s="67"/>
      <c r="J25" s="68"/>
    </row>
    <row r="26" spans="1:14" ht="16.5" thickBot="1">
      <c r="A26" s="46"/>
      <c r="B26" s="6"/>
      <c r="C26" s="3"/>
      <c r="D26" s="51"/>
      <c r="E26" s="69"/>
      <c r="F26" s="53"/>
      <c r="G26" s="46"/>
      <c r="H26" s="3"/>
      <c r="I26" s="4"/>
      <c r="J26" s="70"/>
    </row>
    <row r="27" spans="1:14" ht="16.5" thickBot="1">
      <c r="A27" s="46"/>
      <c r="B27" s="6"/>
      <c r="C27" s="3"/>
      <c r="D27" s="150"/>
      <c r="E27" s="151" t="s">
        <v>34</v>
      </c>
      <c r="F27" s="152">
        <f>SUBTOTAL(109,F5:F26)</f>
        <v>613029</v>
      </c>
      <c r="G27" s="52"/>
      <c r="H27" s="158"/>
      <c r="I27" s="159" t="s">
        <v>32</v>
      </c>
      <c r="J27" s="160">
        <f>SUBTOTAL(109,J5:J26)</f>
        <v>0</v>
      </c>
    </row>
    <row r="28" spans="1:14" ht="15.75">
      <c r="A28" s="46"/>
      <c r="B28" s="6"/>
      <c r="C28" s="3"/>
      <c r="D28" s="51"/>
      <c r="E28" s="71"/>
      <c r="F28" s="54"/>
      <c r="G28" s="46"/>
      <c r="H28" s="3"/>
      <c r="I28" s="50"/>
      <c r="J28" s="72"/>
    </row>
    <row r="29" spans="1:14" ht="15.75">
      <c r="A29" s="46"/>
      <c r="B29" s="6"/>
      <c r="C29" s="3"/>
      <c r="D29" s="51"/>
      <c r="E29" s="73"/>
      <c r="F29" s="14"/>
      <c r="G29" s="46"/>
      <c r="H29" s="3"/>
      <c r="I29" s="3"/>
      <c r="J29" s="74"/>
    </row>
    <row r="30" spans="1:14" ht="15.75">
      <c r="A30" s="46"/>
      <c r="B30" s="19"/>
      <c r="C30" s="10"/>
      <c r="D30" s="49"/>
      <c r="E30" s="75"/>
      <c r="F30" s="11"/>
      <c r="G30" s="46"/>
      <c r="H30" s="3"/>
      <c r="I30" s="3"/>
      <c r="J30" s="74"/>
    </row>
    <row r="31" spans="1:14" ht="15.75">
      <c r="A31" s="46"/>
      <c r="B31" s="19"/>
      <c r="C31" s="10"/>
      <c r="D31" s="49"/>
      <c r="E31" s="75"/>
      <c r="F31" s="11"/>
      <c r="G31" s="46"/>
      <c r="H31" s="3"/>
      <c r="I31" s="3"/>
      <c r="J31" s="74"/>
    </row>
    <row r="32" spans="1:14" ht="15.75">
      <c r="A32" s="46"/>
      <c r="B32" s="19"/>
      <c r="C32" s="10"/>
      <c r="D32" s="49"/>
      <c r="E32" s="75"/>
      <c r="F32" s="11"/>
      <c r="G32" s="46"/>
      <c r="H32" s="3"/>
      <c r="I32" s="3"/>
      <c r="J32" s="74"/>
    </row>
    <row r="33" spans="1:10" ht="15.75">
      <c r="A33" s="46"/>
      <c r="B33" s="21"/>
      <c r="C33" s="22"/>
      <c r="D33" s="61"/>
      <c r="E33" s="76"/>
      <c r="F33" s="12"/>
      <c r="G33" s="46"/>
      <c r="H33" s="4"/>
      <c r="I33" s="4"/>
      <c r="J33" s="70"/>
    </row>
    <row r="34" spans="1:10" ht="15.75">
      <c r="A34" s="1"/>
      <c r="B34" s="19"/>
      <c r="C34" s="10"/>
      <c r="D34" s="49"/>
      <c r="E34" s="75"/>
      <c r="F34" s="24"/>
      <c r="G34" s="29"/>
      <c r="H34" s="161" t="s">
        <v>35</v>
      </c>
      <c r="I34" s="161"/>
      <c r="J34" s="32">
        <v>683883</v>
      </c>
    </row>
    <row r="35" spans="1:10" ht="15.75">
      <c r="A35" s="1"/>
      <c r="B35" s="19"/>
      <c r="C35" s="10"/>
      <c r="D35" s="49"/>
      <c r="E35" s="75"/>
      <c r="F35" s="24"/>
      <c r="G35" s="29"/>
      <c r="H35" s="161" t="s">
        <v>33</v>
      </c>
      <c r="I35" s="161"/>
      <c r="J35" s="32">
        <v>613029</v>
      </c>
    </row>
    <row r="36" spans="1:10" ht="20.25">
      <c r="A36" s="1"/>
      <c r="B36" s="19"/>
      <c r="C36" s="10"/>
      <c r="D36" s="49"/>
      <c r="E36" s="75"/>
      <c r="F36" s="24"/>
      <c r="G36" s="29"/>
      <c r="H36" s="30"/>
      <c r="I36" s="30"/>
      <c r="J36" s="48"/>
    </row>
    <row r="37" spans="1:10" ht="16.5" thickBot="1">
      <c r="A37" s="1"/>
      <c r="B37" s="19"/>
      <c r="C37" s="10"/>
      <c r="D37" s="49"/>
      <c r="E37" s="75"/>
      <c r="F37" s="24"/>
      <c r="G37" s="29"/>
      <c r="H37" s="42"/>
      <c r="I37" s="42"/>
      <c r="J37" s="38"/>
    </row>
    <row r="38" spans="1:10" ht="23.25" thickBot="1">
      <c r="A38" s="1"/>
      <c r="B38" s="19"/>
      <c r="C38" s="10"/>
      <c r="D38" s="49"/>
      <c r="E38" s="75"/>
      <c r="F38" s="24"/>
      <c r="G38" s="41"/>
      <c r="H38" s="135" t="str">
        <f>IF(J35&gt;J34, "PROFIT", IF(J34&gt;J35, "LOSS"))</f>
        <v>LOSS</v>
      </c>
      <c r="I38" s="136"/>
      <c r="J38" s="137">
        <f>J35-J34</f>
        <v>-70854</v>
      </c>
    </row>
    <row r="39" spans="1:10" ht="16.5" thickBot="1">
      <c r="A39" s="20"/>
      <c r="B39" s="21"/>
      <c r="C39" s="22"/>
      <c r="D39" s="61"/>
      <c r="E39" s="76"/>
      <c r="F39" s="25"/>
      <c r="G39" s="33"/>
      <c r="H39" s="43"/>
      <c r="I39" s="43"/>
      <c r="J39" s="39"/>
    </row>
    <row r="40" spans="1:10" ht="15.75" thickBot="1">
      <c r="E40" s="77"/>
      <c r="F40" s="78"/>
      <c r="G40" s="78"/>
      <c r="H40" s="78"/>
      <c r="I40" s="78"/>
      <c r="J40" s="79"/>
    </row>
    <row r="44" spans="1:10" ht="15.75" thickBot="1"/>
    <row r="45" spans="1:10" ht="15.75">
      <c r="A45" s="84"/>
      <c r="B45" s="85"/>
      <c r="C45" s="100" t="s">
        <v>49</v>
      </c>
      <c r="D45" s="101" t="s">
        <v>50</v>
      </c>
      <c r="E45" s="102" t="s">
        <v>76</v>
      </c>
      <c r="F45" s="83"/>
      <c r="G45" s="83"/>
    </row>
    <row r="46" spans="1:10" ht="15.75">
      <c r="A46" s="86"/>
      <c r="B46" s="83"/>
      <c r="C46" s="103" t="s">
        <v>99</v>
      </c>
      <c r="D46" s="95" t="s">
        <v>91</v>
      </c>
      <c r="E46" s="97">
        <v>40000</v>
      </c>
      <c r="F46" s="83"/>
      <c r="G46" s="83"/>
    </row>
    <row r="47" spans="1:10" ht="15.75">
      <c r="A47" s="86"/>
      <c r="B47" s="87"/>
      <c r="C47" s="103" t="s">
        <v>100</v>
      </c>
      <c r="D47" s="95" t="s">
        <v>65</v>
      </c>
      <c r="E47" s="97">
        <v>20000</v>
      </c>
      <c r="F47" s="83"/>
      <c r="G47" s="83"/>
    </row>
    <row r="48" spans="1:10" ht="15.75">
      <c r="A48" s="83"/>
      <c r="B48" s="83"/>
      <c r="C48" s="103" t="s">
        <v>101</v>
      </c>
      <c r="D48" s="95" t="s">
        <v>74</v>
      </c>
      <c r="E48" s="104">
        <v>8000</v>
      </c>
      <c r="F48" s="83"/>
      <c r="G48" s="83"/>
    </row>
    <row r="49" spans="1:7" ht="15.75">
      <c r="A49" s="83"/>
      <c r="B49" s="83"/>
      <c r="C49" s="103"/>
      <c r="D49" s="95"/>
      <c r="E49" s="104"/>
      <c r="F49" s="83"/>
      <c r="G49" s="83"/>
    </row>
    <row r="50" spans="1:7" ht="15.75">
      <c r="A50" s="86"/>
      <c r="B50" s="87"/>
      <c r="C50" s="103"/>
      <c r="D50" s="95"/>
      <c r="E50" s="104"/>
      <c r="F50" s="83"/>
      <c r="G50" s="83"/>
    </row>
    <row r="51" spans="1:7" ht="15.75">
      <c r="A51" s="83"/>
      <c r="B51" s="83"/>
      <c r="C51" s="103"/>
      <c r="D51" s="95"/>
      <c r="E51" s="104"/>
      <c r="F51" s="83"/>
      <c r="G51" s="83"/>
    </row>
    <row r="52" spans="1:7" ht="16.5" thickBot="1">
      <c r="A52" s="83"/>
      <c r="B52" s="83"/>
      <c r="C52" s="103"/>
      <c r="D52" s="95"/>
      <c r="E52" s="105"/>
      <c r="F52" s="83"/>
      <c r="G52" s="83"/>
    </row>
    <row r="53" spans="1:7" ht="19.5" thickBot="1">
      <c r="A53" s="83"/>
      <c r="B53" s="83"/>
      <c r="C53" s="90"/>
      <c r="D53" s="140" t="s">
        <v>114</v>
      </c>
      <c r="E53" s="141">
        <f>SUM(E46:E52)</f>
        <v>68000</v>
      </c>
      <c r="F53" s="83"/>
      <c r="G53" s="83"/>
    </row>
    <row r="54" spans="1:7">
      <c r="A54" s="83"/>
      <c r="B54" s="83"/>
      <c r="C54" s="90"/>
      <c r="D54" s="114"/>
      <c r="E54" s="115"/>
      <c r="F54" s="83"/>
      <c r="G54" s="83"/>
    </row>
    <row r="55" spans="1:7" ht="15.75" thickBot="1">
      <c r="A55" s="83"/>
      <c r="B55" s="83"/>
      <c r="C55" s="90"/>
      <c r="D55" s="114"/>
      <c r="E55" s="115"/>
      <c r="F55" s="83"/>
      <c r="G55" s="83"/>
    </row>
    <row r="56" spans="1:7" ht="19.5" thickBot="1">
      <c r="A56" s="83"/>
      <c r="B56" s="83"/>
      <c r="C56" s="88"/>
      <c r="D56" s="185" t="s">
        <v>136</v>
      </c>
      <c r="E56" s="186"/>
      <c r="F56" s="89"/>
      <c r="G56" s="83"/>
    </row>
    <row r="57" spans="1:7" ht="15.75">
      <c r="A57" s="83"/>
      <c r="B57" s="83"/>
      <c r="C57" s="88"/>
      <c r="D57" s="96" t="s">
        <v>17</v>
      </c>
      <c r="E57" s="97">
        <v>1000</v>
      </c>
      <c r="F57" s="89"/>
      <c r="G57" s="83"/>
    </row>
    <row r="58" spans="1:7" ht="15.75">
      <c r="A58" s="83"/>
      <c r="B58" s="83"/>
      <c r="C58" s="88"/>
      <c r="D58" s="96" t="s">
        <v>57</v>
      </c>
      <c r="E58" s="97">
        <v>800</v>
      </c>
      <c r="F58" s="89"/>
      <c r="G58" s="83"/>
    </row>
    <row r="59" spans="1:7" ht="15.75">
      <c r="A59" s="83"/>
      <c r="B59" s="83"/>
      <c r="C59" s="88"/>
      <c r="D59" s="96" t="s">
        <v>106</v>
      </c>
      <c r="E59" s="97">
        <v>750</v>
      </c>
      <c r="F59" s="89"/>
      <c r="G59" s="83"/>
    </row>
    <row r="60" spans="1:7" ht="15.75">
      <c r="A60" s="83"/>
      <c r="B60" s="83"/>
      <c r="C60" s="88"/>
      <c r="D60" s="96" t="s">
        <v>58</v>
      </c>
      <c r="E60" s="97">
        <v>150</v>
      </c>
      <c r="F60" s="89"/>
      <c r="G60" s="83"/>
    </row>
    <row r="61" spans="1:7" ht="15.75">
      <c r="A61" s="83"/>
      <c r="B61" s="83"/>
      <c r="C61" s="88"/>
      <c r="D61" s="96" t="s">
        <v>59</v>
      </c>
      <c r="E61" s="97">
        <v>1050</v>
      </c>
      <c r="F61" s="89"/>
      <c r="G61" s="83"/>
    </row>
    <row r="62" spans="1:7" ht="15.75">
      <c r="A62" s="83"/>
      <c r="B62" s="83"/>
      <c r="C62" s="88"/>
      <c r="D62" s="96" t="s">
        <v>60</v>
      </c>
      <c r="E62" s="97">
        <v>500</v>
      </c>
      <c r="F62" s="89"/>
      <c r="G62" s="83"/>
    </row>
    <row r="63" spans="1:7" ht="15.75">
      <c r="A63" s="83"/>
      <c r="B63" s="83"/>
      <c r="C63" s="88"/>
      <c r="D63" s="96" t="s">
        <v>55</v>
      </c>
      <c r="E63" s="97">
        <v>24000</v>
      </c>
      <c r="F63" s="89"/>
      <c r="G63" s="83"/>
    </row>
    <row r="64" spans="1:7" ht="15.75">
      <c r="A64" s="83"/>
      <c r="B64" s="83"/>
      <c r="C64" s="88"/>
      <c r="D64" s="96" t="s">
        <v>71</v>
      </c>
      <c r="E64" s="97">
        <v>500</v>
      </c>
      <c r="F64" s="89"/>
      <c r="G64" s="83"/>
    </row>
    <row r="65" spans="1:7" ht="15.75">
      <c r="A65" s="83"/>
      <c r="B65" s="83"/>
      <c r="C65" s="88"/>
      <c r="D65" s="96" t="s">
        <v>107</v>
      </c>
      <c r="E65" s="97">
        <v>1400</v>
      </c>
      <c r="F65" s="89"/>
      <c r="G65" s="83"/>
    </row>
    <row r="66" spans="1:7" ht="15.75" thickBot="1">
      <c r="A66" s="83"/>
      <c r="B66" s="83"/>
      <c r="C66" s="120"/>
      <c r="D66" s="91"/>
      <c r="E66" s="121"/>
      <c r="F66" s="89"/>
      <c r="G66" s="83"/>
    </row>
    <row r="67" spans="1:7" ht="19.5" thickBot="1">
      <c r="A67" s="83"/>
      <c r="B67" s="83"/>
      <c r="C67" s="89"/>
      <c r="D67" s="140" t="s">
        <v>114</v>
      </c>
      <c r="E67" s="141">
        <f>SUM(E57:E66)</f>
        <v>30150</v>
      </c>
      <c r="F67" s="83"/>
      <c r="G67" s="83"/>
    </row>
    <row r="68" spans="1:7">
      <c r="A68" s="83"/>
      <c r="B68" s="83"/>
      <c r="C68" s="89"/>
      <c r="D68" s="89"/>
      <c r="E68" s="89"/>
      <c r="F68" s="83"/>
      <c r="G68" s="83"/>
    </row>
    <row r="69" spans="1:7">
      <c r="A69" s="83"/>
      <c r="B69" s="83"/>
      <c r="C69" s="83"/>
      <c r="D69" s="83"/>
      <c r="E69" s="83"/>
      <c r="F69" s="83"/>
      <c r="G69" s="83"/>
    </row>
    <row r="70" spans="1:7">
      <c r="A70" s="83"/>
      <c r="B70" s="83"/>
      <c r="C70" s="83"/>
      <c r="D70" s="83"/>
      <c r="E70" s="83"/>
      <c r="F70" s="83"/>
      <c r="G70" s="83"/>
    </row>
    <row r="71" spans="1:7">
      <c r="A71" s="83"/>
      <c r="B71" s="83"/>
      <c r="C71" s="83"/>
      <c r="D71" s="83"/>
      <c r="E71" s="83"/>
      <c r="F71" s="83"/>
      <c r="G71" s="83"/>
    </row>
    <row r="72" spans="1:7">
      <c r="A72" s="83"/>
      <c r="B72" s="83"/>
      <c r="C72" s="83"/>
      <c r="D72" s="83"/>
      <c r="E72" s="83"/>
      <c r="F72" s="83"/>
      <c r="G72" s="83"/>
    </row>
    <row r="73" spans="1:7">
      <c r="A73" s="83"/>
      <c r="B73" s="83"/>
      <c r="C73" s="83"/>
      <c r="D73" s="83"/>
      <c r="E73" s="83"/>
      <c r="F73" s="83"/>
      <c r="G73" s="83"/>
    </row>
    <row r="74" spans="1:7">
      <c r="A74" s="83"/>
      <c r="B74" s="83"/>
      <c r="C74" s="83"/>
      <c r="D74" s="83"/>
      <c r="E74" s="83"/>
      <c r="F74" s="83"/>
      <c r="G74" s="83"/>
    </row>
    <row r="75" spans="1:7">
      <c r="A75" s="83"/>
      <c r="B75" s="83"/>
      <c r="C75" s="83"/>
      <c r="D75" s="83"/>
      <c r="E75" s="83"/>
      <c r="F75" s="83"/>
      <c r="G75" s="83"/>
    </row>
    <row r="76" spans="1:7">
      <c r="A76" s="83"/>
      <c r="B76" s="83"/>
      <c r="C76" s="83"/>
      <c r="D76" s="83"/>
      <c r="E76" s="83"/>
      <c r="F76" s="83"/>
      <c r="G76" s="83"/>
    </row>
    <row r="77" spans="1:7">
      <c r="A77" s="83"/>
      <c r="B77" s="83"/>
      <c r="C77" s="83"/>
      <c r="D77" s="83"/>
      <c r="E77" s="83"/>
      <c r="F77" s="83"/>
      <c r="G77" s="83"/>
    </row>
    <row r="78" spans="1:7">
      <c r="A78" s="83"/>
      <c r="B78" s="83"/>
      <c r="C78" s="83"/>
      <c r="D78" s="83"/>
      <c r="E78" s="83"/>
      <c r="F78" s="83"/>
      <c r="G78" s="83"/>
    </row>
    <row r="79" spans="1:7">
      <c r="A79" s="83"/>
      <c r="B79" s="83"/>
      <c r="C79" s="83"/>
      <c r="D79" s="83"/>
      <c r="E79" s="83"/>
      <c r="F79" s="83"/>
      <c r="G79" s="83"/>
    </row>
    <row r="80" spans="1:7">
      <c r="A80" s="83"/>
      <c r="B80" s="83"/>
      <c r="C80" s="83"/>
      <c r="D80" s="83"/>
      <c r="E80" s="83"/>
      <c r="F80" s="83"/>
      <c r="G80" s="83"/>
    </row>
    <row r="81" spans="1:7">
      <c r="A81" s="83"/>
      <c r="B81" s="83"/>
      <c r="C81" s="83"/>
      <c r="D81" s="83"/>
      <c r="E81" s="83"/>
      <c r="F81" s="83"/>
      <c r="G81" s="83"/>
    </row>
    <row r="82" spans="1:7">
      <c r="A82" s="83"/>
      <c r="B82" s="83"/>
      <c r="C82" s="83"/>
      <c r="D82" s="83"/>
      <c r="E82" s="83"/>
      <c r="F82" s="83"/>
      <c r="G82" s="83"/>
    </row>
    <row r="83" spans="1:7">
      <c r="A83" s="83"/>
      <c r="B83" s="83"/>
      <c r="C83" s="83"/>
      <c r="D83" s="83"/>
      <c r="E83" s="83"/>
      <c r="F83" s="83"/>
      <c r="G83" s="83"/>
    </row>
    <row r="84" spans="1:7">
      <c r="A84" s="83"/>
      <c r="B84" s="83"/>
      <c r="C84" s="83"/>
      <c r="D84" s="83"/>
      <c r="E84" s="83"/>
      <c r="F84" s="83"/>
      <c r="G84" s="83"/>
    </row>
    <row r="85" spans="1:7">
      <c r="A85" s="83"/>
      <c r="B85" s="83"/>
      <c r="C85" s="83"/>
      <c r="D85" s="83"/>
      <c r="E85" s="83"/>
      <c r="F85" s="83"/>
      <c r="G85" s="83"/>
    </row>
    <row r="86" spans="1:7">
      <c r="A86" s="83"/>
      <c r="B86" s="83"/>
      <c r="C86" s="83"/>
      <c r="D86" s="83"/>
      <c r="E86" s="83"/>
      <c r="F86" s="83"/>
      <c r="G86" s="83"/>
    </row>
    <row r="87" spans="1:7">
      <c r="A87" s="83"/>
      <c r="B87" s="83"/>
      <c r="C87" s="83"/>
      <c r="D87" s="83"/>
      <c r="E87" s="83"/>
      <c r="F87" s="83"/>
      <c r="G87" s="83"/>
    </row>
    <row r="88" spans="1:7">
      <c r="A88" s="83"/>
      <c r="B88" s="83"/>
      <c r="C88" s="83"/>
      <c r="D88" s="83"/>
      <c r="E88" s="83"/>
      <c r="F88" s="83"/>
      <c r="G88" s="83"/>
    </row>
    <row r="89" spans="1:7">
      <c r="A89" s="83"/>
      <c r="B89" s="83"/>
      <c r="C89" s="83"/>
      <c r="D89" s="83"/>
      <c r="E89" s="83"/>
      <c r="F89" s="83"/>
      <c r="G89" s="83"/>
    </row>
    <row r="90" spans="1:7">
      <c r="A90" s="83"/>
      <c r="B90" s="83"/>
      <c r="C90" s="83"/>
      <c r="D90" s="83"/>
      <c r="E90" s="83"/>
      <c r="F90" s="83"/>
      <c r="G90" s="83"/>
    </row>
    <row r="91" spans="1:7">
      <c r="A91" s="83"/>
      <c r="B91" s="83"/>
      <c r="C91" s="83"/>
      <c r="D91" s="83"/>
      <c r="E91" s="83"/>
      <c r="F91" s="83"/>
      <c r="G91" s="83"/>
    </row>
    <row r="92" spans="1:7">
      <c r="A92" s="83"/>
      <c r="B92" s="83"/>
      <c r="C92" s="83"/>
      <c r="D92" s="83"/>
      <c r="E92" s="83"/>
      <c r="F92" s="83"/>
      <c r="G92" s="83"/>
    </row>
    <row r="93" spans="1:7">
      <c r="A93" s="83"/>
      <c r="B93" s="83"/>
      <c r="C93" s="83"/>
      <c r="D93" s="83"/>
      <c r="E93" s="83"/>
      <c r="F93" s="83"/>
      <c r="G93" s="83"/>
    </row>
    <row r="94" spans="1:7">
      <c r="A94" s="83"/>
      <c r="B94" s="83"/>
      <c r="C94" s="83"/>
      <c r="D94" s="83"/>
      <c r="E94" s="83"/>
      <c r="F94" s="83"/>
      <c r="G94" s="83"/>
    </row>
    <row r="95" spans="1:7">
      <c r="A95" s="83"/>
      <c r="B95" s="83"/>
      <c r="C95" s="83"/>
      <c r="D95" s="83"/>
      <c r="E95" s="83"/>
      <c r="F95" s="83"/>
      <c r="G95" s="83"/>
    </row>
    <row r="96" spans="1:7">
      <c r="A96" s="83"/>
      <c r="B96" s="83"/>
      <c r="C96" s="83"/>
      <c r="D96" s="83"/>
      <c r="E96" s="83"/>
      <c r="F96" s="83"/>
      <c r="G96" s="83"/>
    </row>
    <row r="97" spans="1:7">
      <c r="A97" s="83"/>
      <c r="B97" s="83"/>
      <c r="C97" s="83"/>
      <c r="D97" s="83"/>
      <c r="E97" s="83"/>
      <c r="F97" s="83"/>
      <c r="G97" s="83"/>
    </row>
    <row r="98" spans="1:7">
      <c r="A98" s="83"/>
      <c r="B98" s="83"/>
      <c r="C98" s="83"/>
      <c r="D98" s="83"/>
      <c r="E98" s="83"/>
      <c r="F98" s="83"/>
      <c r="G98" s="83"/>
    </row>
    <row r="99" spans="1:7">
      <c r="A99" s="83"/>
      <c r="B99" s="83"/>
      <c r="C99" s="83"/>
      <c r="D99" s="83"/>
      <c r="E99" s="83"/>
      <c r="F99" s="83"/>
      <c r="G99" s="83"/>
    </row>
    <row r="100" spans="1:7">
      <c r="A100" s="83"/>
      <c r="B100" s="83"/>
      <c r="C100" s="83"/>
      <c r="D100" s="83"/>
      <c r="E100" s="83"/>
      <c r="F100" s="83"/>
      <c r="G100" s="83"/>
    </row>
    <row r="101" spans="1:7">
      <c r="A101" s="83"/>
      <c r="B101" s="83"/>
      <c r="C101" s="83"/>
      <c r="D101" s="83"/>
      <c r="E101" s="83"/>
      <c r="F101" s="83"/>
      <c r="G101" s="83"/>
    </row>
    <row r="102" spans="1:7">
      <c r="A102" s="83"/>
      <c r="B102" s="83"/>
      <c r="C102" s="83"/>
      <c r="D102" s="83"/>
      <c r="E102" s="83"/>
      <c r="F102" s="83"/>
      <c r="G102" s="83"/>
    </row>
    <row r="103" spans="1:7">
      <c r="A103" s="83"/>
      <c r="B103" s="83"/>
      <c r="C103" s="83"/>
      <c r="D103" s="83"/>
      <c r="E103" s="83"/>
      <c r="F103" s="83"/>
      <c r="G103" s="83"/>
    </row>
    <row r="104" spans="1:7">
      <c r="A104" s="83"/>
      <c r="B104" s="83"/>
      <c r="C104" s="83"/>
      <c r="D104" s="83"/>
      <c r="E104" s="83"/>
      <c r="F104" s="83"/>
      <c r="G104" s="83"/>
    </row>
    <row r="105" spans="1:7">
      <c r="A105" s="83"/>
      <c r="B105" s="83"/>
      <c r="C105" s="83"/>
      <c r="D105" s="83"/>
      <c r="E105" s="83"/>
      <c r="F105" s="83"/>
      <c r="G105" s="83"/>
    </row>
    <row r="106" spans="1:7">
      <c r="A106" s="83"/>
      <c r="B106" s="83"/>
      <c r="C106" s="83"/>
      <c r="D106" s="83"/>
      <c r="E106" s="83"/>
      <c r="F106" s="83"/>
      <c r="G106" s="83"/>
    </row>
    <row r="107" spans="1:7">
      <c r="A107" s="83"/>
      <c r="B107" s="83"/>
      <c r="C107" s="83"/>
      <c r="D107" s="83"/>
      <c r="E107" s="83"/>
      <c r="F107" s="83"/>
      <c r="G107" s="83"/>
    </row>
    <row r="108" spans="1:7">
      <c r="A108" s="83"/>
      <c r="B108" s="83"/>
      <c r="C108" s="83"/>
      <c r="D108" s="83"/>
      <c r="E108" s="83"/>
      <c r="F108" s="83"/>
      <c r="G108" s="83"/>
    </row>
    <row r="109" spans="1:7">
      <c r="A109" s="83"/>
      <c r="B109" s="83"/>
      <c r="C109" s="83"/>
      <c r="D109" s="83"/>
      <c r="E109" s="83"/>
      <c r="F109" s="83"/>
      <c r="G109" s="83"/>
    </row>
    <row r="110" spans="1:7">
      <c r="A110" s="83"/>
      <c r="B110" s="83"/>
      <c r="C110" s="83"/>
      <c r="D110" s="83"/>
      <c r="E110" s="83"/>
      <c r="F110" s="83"/>
      <c r="G110" s="83"/>
    </row>
    <row r="111" spans="1:7">
      <c r="A111" s="83"/>
      <c r="B111" s="83"/>
      <c r="C111" s="83"/>
      <c r="D111" s="83"/>
      <c r="E111" s="83"/>
      <c r="F111" s="83"/>
      <c r="G111" s="83"/>
    </row>
    <row r="112" spans="1:7">
      <c r="A112" s="83"/>
      <c r="B112" s="83"/>
      <c r="C112" s="83"/>
      <c r="D112" s="83"/>
      <c r="E112" s="83"/>
      <c r="F112" s="83"/>
      <c r="G112" s="83"/>
    </row>
    <row r="113" spans="1:7">
      <c r="A113" s="83"/>
      <c r="B113" s="83"/>
      <c r="C113" s="83"/>
      <c r="D113" s="83"/>
      <c r="E113" s="83"/>
      <c r="F113" s="83"/>
      <c r="G113" s="83"/>
    </row>
    <row r="114" spans="1:7">
      <c r="A114" s="83"/>
      <c r="B114" s="83"/>
      <c r="C114" s="83"/>
      <c r="D114" s="83"/>
      <c r="E114" s="83"/>
      <c r="F114" s="83"/>
      <c r="G114" s="83"/>
    </row>
    <row r="115" spans="1:7">
      <c r="A115" s="83"/>
      <c r="B115" s="83"/>
      <c r="C115" s="83"/>
      <c r="D115" s="83"/>
      <c r="E115" s="83"/>
      <c r="F115" s="83"/>
      <c r="G115" s="83"/>
    </row>
    <row r="116" spans="1:7">
      <c r="A116" s="83"/>
      <c r="B116" s="83"/>
      <c r="C116" s="83"/>
      <c r="D116" s="83"/>
      <c r="E116" s="83"/>
      <c r="F116" s="83"/>
      <c r="G116" s="83"/>
    </row>
    <row r="117" spans="1:7">
      <c r="A117" s="83"/>
      <c r="B117" s="83"/>
      <c r="C117" s="83"/>
      <c r="D117" s="83"/>
      <c r="E117" s="83"/>
      <c r="F117" s="83"/>
      <c r="G117" s="83"/>
    </row>
    <row r="118" spans="1:7">
      <c r="A118" s="83"/>
      <c r="B118" s="83"/>
      <c r="C118" s="83"/>
      <c r="D118" s="83"/>
      <c r="E118" s="83"/>
      <c r="F118" s="83"/>
      <c r="G118" s="83"/>
    </row>
    <row r="119" spans="1:7">
      <c r="A119" s="83"/>
      <c r="B119" s="83"/>
      <c r="C119" s="83"/>
      <c r="D119" s="83"/>
      <c r="E119" s="83"/>
      <c r="F119" s="83"/>
      <c r="G119" s="83"/>
    </row>
    <row r="120" spans="1:7">
      <c r="A120" s="83"/>
      <c r="B120" s="83"/>
      <c r="C120" s="83"/>
      <c r="D120" s="83"/>
      <c r="E120" s="83"/>
      <c r="F120" s="83"/>
      <c r="G120" s="83"/>
    </row>
    <row r="121" spans="1:7">
      <c r="A121" s="83"/>
      <c r="B121" s="83"/>
      <c r="C121" s="83"/>
      <c r="D121" s="83"/>
      <c r="E121" s="83"/>
      <c r="F121" s="83"/>
      <c r="G121" s="83"/>
    </row>
    <row r="122" spans="1:7">
      <c r="A122" s="83"/>
      <c r="B122" s="83"/>
      <c r="C122" s="83"/>
      <c r="D122" s="83"/>
      <c r="E122" s="83"/>
      <c r="F122" s="83"/>
      <c r="G122" s="83"/>
    </row>
    <row r="123" spans="1:7">
      <c r="A123" s="83"/>
      <c r="B123" s="83"/>
      <c r="C123" s="83"/>
      <c r="D123" s="83"/>
      <c r="E123" s="83"/>
      <c r="F123" s="83"/>
      <c r="G123" s="83"/>
    </row>
    <row r="124" spans="1:7">
      <c r="A124" s="83"/>
      <c r="B124" s="83"/>
      <c r="C124" s="83"/>
      <c r="D124" s="83"/>
      <c r="E124" s="83"/>
      <c r="F124" s="83"/>
      <c r="G124" s="83"/>
    </row>
    <row r="125" spans="1:7">
      <c r="A125" s="83"/>
      <c r="B125" s="83"/>
      <c r="C125" s="83"/>
      <c r="D125" s="83"/>
      <c r="E125" s="83"/>
      <c r="F125" s="83"/>
      <c r="G125" s="83"/>
    </row>
    <row r="126" spans="1:7">
      <c r="A126" s="83"/>
      <c r="B126" s="83"/>
      <c r="C126" s="83"/>
      <c r="D126" s="83"/>
      <c r="E126" s="83"/>
      <c r="F126" s="83"/>
      <c r="G126" s="83"/>
    </row>
    <row r="127" spans="1:7">
      <c r="A127" s="83"/>
      <c r="B127" s="83"/>
      <c r="C127" s="83"/>
      <c r="D127" s="83"/>
      <c r="E127" s="83"/>
      <c r="F127" s="83"/>
      <c r="G127" s="83"/>
    </row>
    <row r="128" spans="1:7">
      <c r="A128" s="83"/>
      <c r="B128" s="83"/>
      <c r="C128" s="83"/>
      <c r="D128" s="83"/>
      <c r="E128" s="83"/>
      <c r="F128" s="83"/>
      <c r="G128" s="83"/>
    </row>
    <row r="129" spans="1:7">
      <c r="A129" s="83"/>
      <c r="B129" s="83"/>
      <c r="C129" s="83"/>
      <c r="D129" s="83"/>
      <c r="E129" s="83"/>
      <c r="F129" s="83"/>
      <c r="G129" s="83"/>
    </row>
    <row r="130" spans="1:7">
      <c r="A130" s="83"/>
      <c r="B130" s="83"/>
      <c r="C130" s="83"/>
      <c r="D130" s="83"/>
      <c r="E130" s="83"/>
      <c r="F130" s="83"/>
      <c r="G130" s="83"/>
    </row>
    <row r="131" spans="1:7">
      <c r="A131" s="83"/>
      <c r="B131" s="83"/>
      <c r="C131" s="83"/>
      <c r="D131" s="83"/>
      <c r="E131" s="83"/>
      <c r="F131" s="83"/>
      <c r="G131" s="83"/>
    </row>
    <row r="132" spans="1:7">
      <c r="A132" s="83"/>
      <c r="B132" s="83"/>
      <c r="C132" s="83"/>
      <c r="D132" s="83"/>
      <c r="E132" s="83"/>
      <c r="F132" s="83"/>
      <c r="G132" s="83"/>
    </row>
    <row r="133" spans="1:7">
      <c r="A133" s="83"/>
      <c r="B133" s="83"/>
      <c r="C133" s="83"/>
      <c r="D133" s="83"/>
      <c r="E133" s="83"/>
      <c r="F133" s="83"/>
      <c r="G133" s="83"/>
    </row>
    <row r="134" spans="1:7">
      <c r="A134" s="83"/>
      <c r="B134" s="83"/>
      <c r="C134" s="83"/>
      <c r="D134" s="83"/>
      <c r="E134" s="83"/>
      <c r="F134" s="83"/>
      <c r="G134" s="83"/>
    </row>
    <row r="135" spans="1:7">
      <c r="A135" s="83"/>
      <c r="B135" s="83"/>
      <c r="C135" s="83"/>
      <c r="D135" s="83"/>
      <c r="E135" s="83"/>
      <c r="F135" s="83"/>
      <c r="G135" s="83"/>
    </row>
    <row r="136" spans="1:7">
      <c r="A136" s="83"/>
      <c r="B136" s="83"/>
      <c r="C136" s="83"/>
      <c r="D136" s="83"/>
      <c r="E136" s="83"/>
      <c r="F136" s="83"/>
      <c r="G136" s="83"/>
    </row>
    <row r="137" spans="1:7">
      <c r="A137" s="83"/>
      <c r="B137" s="83"/>
      <c r="C137" s="83"/>
      <c r="D137" s="83"/>
      <c r="E137" s="83"/>
      <c r="F137" s="83"/>
      <c r="G137" s="83"/>
    </row>
    <row r="138" spans="1:7">
      <c r="A138" s="83"/>
      <c r="B138" s="83"/>
      <c r="C138" s="83"/>
      <c r="D138" s="83"/>
      <c r="E138" s="83"/>
      <c r="F138" s="83"/>
      <c r="G138" s="83"/>
    </row>
    <row r="139" spans="1:7">
      <c r="A139" s="83"/>
      <c r="B139" s="83"/>
      <c r="C139" s="83"/>
      <c r="D139" s="83"/>
      <c r="E139" s="83"/>
      <c r="F139" s="83"/>
      <c r="G139" s="83"/>
    </row>
    <row r="140" spans="1:7">
      <c r="A140" s="83"/>
      <c r="B140" s="83"/>
      <c r="C140" s="83"/>
      <c r="D140" s="83"/>
      <c r="E140" s="83"/>
      <c r="F140" s="83"/>
      <c r="G140" s="83"/>
    </row>
    <row r="141" spans="1:7">
      <c r="A141" s="83"/>
      <c r="B141" s="83"/>
      <c r="C141" s="83"/>
      <c r="D141" s="83"/>
      <c r="E141" s="83"/>
      <c r="F141" s="83"/>
      <c r="G141" s="83"/>
    </row>
    <row r="142" spans="1:7">
      <c r="A142" s="83"/>
      <c r="B142" s="83"/>
      <c r="C142" s="83"/>
      <c r="D142" s="83"/>
      <c r="E142" s="83"/>
      <c r="F142" s="83"/>
      <c r="G142" s="83"/>
    </row>
    <row r="143" spans="1:7">
      <c r="A143" s="83"/>
      <c r="B143" s="83"/>
      <c r="C143" s="83"/>
      <c r="D143" s="83"/>
      <c r="E143" s="83"/>
      <c r="F143" s="83"/>
      <c r="G143" s="83"/>
    </row>
    <row r="144" spans="1:7">
      <c r="A144" s="83"/>
      <c r="B144" s="83"/>
      <c r="C144" s="83"/>
      <c r="D144" s="83"/>
      <c r="E144" s="83"/>
      <c r="F144" s="83"/>
      <c r="G144" s="83"/>
    </row>
    <row r="145" spans="1:7">
      <c r="A145" s="83"/>
      <c r="B145" s="83"/>
      <c r="C145" s="83"/>
      <c r="D145" s="83"/>
      <c r="E145" s="83"/>
      <c r="F145" s="83"/>
      <c r="G145" s="83"/>
    </row>
    <row r="146" spans="1:7">
      <c r="A146" s="83"/>
      <c r="B146" s="83"/>
      <c r="C146" s="83"/>
      <c r="D146" s="83"/>
      <c r="E146" s="83"/>
      <c r="F146" s="83"/>
      <c r="G146" s="83"/>
    </row>
    <row r="147" spans="1:7">
      <c r="A147" s="83"/>
      <c r="B147" s="83"/>
      <c r="C147" s="83"/>
      <c r="D147" s="83"/>
      <c r="E147" s="83"/>
      <c r="F147" s="83"/>
      <c r="G147" s="83"/>
    </row>
    <row r="148" spans="1:7">
      <c r="A148" s="83"/>
      <c r="B148" s="83"/>
      <c r="C148" s="83"/>
      <c r="D148" s="83"/>
      <c r="E148" s="83"/>
      <c r="F148" s="83"/>
      <c r="G148" s="83"/>
    </row>
    <row r="149" spans="1:7">
      <c r="A149" s="83"/>
      <c r="B149" s="83"/>
      <c r="C149" s="83"/>
      <c r="D149" s="83"/>
      <c r="E149" s="83"/>
      <c r="F149" s="83"/>
      <c r="G149" s="83"/>
    </row>
    <row r="150" spans="1:7">
      <c r="A150" s="83"/>
      <c r="B150" s="83"/>
      <c r="C150" s="83"/>
      <c r="D150" s="83"/>
      <c r="E150" s="83"/>
      <c r="F150" s="83"/>
      <c r="G150" s="83"/>
    </row>
    <row r="151" spans="1:7">
      <c r="A151" s="83"/>
      <c r="B151" s="83"/>
      <c r="C151" s="83"/>
      <c r="D151" s="83"/>
      <c r="E151" s="83"/>
      <c r="F151" s="83"/>
      <c r="G151" s="83"/>
    </row>
    <row r="152" spans="1:7">
      <c r="A152" s="83"/>
      <c r="B152" s="83"/>
      <c r="C152" s="83"/>
      <c r="D152" s="83"/>
      <c r="E152" s="83"/>
      <c r="F152" s="83"/>
      <c r="G152" s="83"/>
    </row>
    <row r="153" spans="1:7">
      <c r="A153" s="83"/>
      <c r="B153" s="83"/>
      <c r="C153" s="83"/>
      <c r="D153" s="83"/>
      <c r="E153" s="83"/>
      <c r="F153" s="83"/>
      <c r="G153" s="83"/>
    </row>
    <row r="154" spans="1:7">
      <c r="A154" s="83"/>
      <c r="B154" s="83"/>
      <c r="C154" s="83"/>
      <c r="D154" s="83"/>
      <c r="E154" s="83"/>
      <c r="F154" s="83"/>
      <c r="G154" s="83"/>
    </row>
    <row r="155" spans="1:7">
      <c r="A155" s="83"/>
      <c r="B155" s="83"/>
      <c r="C155" s="83"/>
      <c r="D155" s="83"/>
      <c r="E155" s="83"/>
      <c r="F155" s="83"/>
      <c r="G155" s="83"/>
    </row>
    <row r="156" spans="1:7">
      <c r="A156" s="83"/>
      <c r="B156" s="83"/>
      <c r="C156" s="83"/>
      <c r="D156" s="83"/>
      <c r="E156" s="83"/>
      <c r="F156" s="83"/>
      <c r="G156" s="83"/>
    </row>
    <row r="157" spans="1:7">
      <c r="A157" s="83"/>
      <c r="B157" s="83"/>
      <c r="C157" s="83"/>
      <c r="D157" s="83"/>
      <c r="E157" s="83"/>
      <c r="F157" s="83"/>
      <c r="G157" s="83"/>
    </row>
    <row r="158" spans="1:7">
      <c r="A158" s="83"/>
      <c r="B158" s="83"/>
      <c r="C158" s="83"/>
      <c r="D158" s="83"/>
      <c r="E158" s="83"/>
      <c r="F158" s="83"/>
      <c r="G158" s="83"/>
    </row>
    <row r="159" spans="1:7">
      <c r="A159" s="83"/>
      <c r="B159" s="83"/>
      <c r="C159" s="83"/>
      <c r="D159" s="83"/>
      <c r="E159" s="83"/>
      <c r="F159" s="83"/>
      <c r="G159" s="83"/>
    </row>
    <row r="160" spans="1:7">
      <c r="A160" s="83"/>
      <c r="B160" s="83"/>
      <c r="C160" s="83"/>
      <c r="D160" s="83"/>
      <c r="E160" s="83"/>
      <c r="F160" s="83"/>
      <c r="G160" s="83"/>
    </row>
    <row r="161" spans="1:7">
      <c r="A161" s="83"/>
      <c r="B161" s="83"/>
      <c r="C161" s="83"/>
      <c r="D161" s="83"/>
      <c r="E161" s="83"/>
      <c r="F161" s="83"/>
      <c r="G161" s="83"/>
    </row>
    <row r="162" spans="1:7">
      <c r="A162" s="83"/>
      <c r="B162" s="83"/>
      <c r="C162" s="83"/>
      <c r="D162" s="83"/>
      <c r="E162" s="83"/>
      <c r="F162" s="83"/>
      <c r="G162" s="83"/>
    </row>
  </sheetData>
  <mergeCells count="2">
    <mergeCell ref="A1:J2"/>
    <mergeCell ref="D56:E56"/>
  </mergeCells>
  <hyperlinks>
    <hyperlink ref="G4" r:id="rId1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N167"/>
  <sheetViews>
    <sheetView topLeftCell="A61" workbookViewId="0">
      <selection activeCell="G72" sqref="G72"/>
    </sheetView>
  </sheetViews>
  <sheetFormatPr defaultColWidth="14.140625" defaultRowHeight="15"/>
  <cols>
    <col min="1" max="1" width="12.28515625" customWidth="1"/>
    <col min="2" max="2" width="11.5703125" customWidth="1"/>
    <col min="3" max="3" width="20" customWidth="1"/>
    <col min="4" max="4" width="24" customWidth="1"/>
    <col min="5" max="5" width="18.5703125" customWidth="1"/>
    <col min="9" max="9" width="19.28515625" customWidth="1"/>
    <col min="10" max="10" width="20.140625" bestFit="1" customWidth="1"/>
  </cols>
  <sheetData>
    <row r="1" spans="1:14" ht="15" customHeight="1">
      <c r="A1" s="177" t="s">
        <v>128</v>
      </c>
      <c r="B1" s="178"/>
      <c r="C1" s="178"/>
      <c r="D1" s="178"/>
      <c r="E1" s="178"/>
      <c r="F1" s="178"/>
      <c r="G1" s="178"/>
      <c r="H1" s="178"/>
      <c r="I1" s="178"/>
      <c r="J1" s="179"/>
    </row>
    <row r="2" spans="1:14" ht="15" customHeight="1" thickBot="1">
      <c r="A2" s="180"/>
      <c r="B2" s="181"/>
      <c r="C2" s="181"/>
      <c r="D2" s="181"/>
      <c r="E2" s="181"/>
      <c r="F2" s="181"/>
      <c r="G2" s="181"/>
      <c r="H2" s="181"/>
      <c r="I2" s="181"/>
      <c r="J2" s="182"/>
    </row>
    <row r="3" spans="1:14">
      <c r="A3" s="5"/>
      <c r="B3" s="5"/>
      <c r="C3" s="5"/>
      <c r="D3" s="5"/>
      <c r="E3" s="5"/>
      <c r="F3" s="5"/>
      <c r="G3" s="5"/>
      <c r="H3" s="5"/>
    </row>
    <row r="4" spans="1:14" ht="28.5" customHeight="1">
      <c r="A4" s="15" t="s">
        <v>0</v>
      </c>
      <c r="B4" s="16" t="s">
        <v>6</v>
      </c>
      <c r="C4" s="18" t="s">
        <v>7</v>
      </c>
      <c r="D4" s="16" t="s">
        <v>13</v>
      </c>
      <c r="E4" s="16" t="s">
        <v>12</v>
      </c>
      <c r="F4" s="16" t="s">
        <v>16</v>
      </c>
      <c r="G4" s="16" t="s">
        <v>9</v>
      </c>
      <c r="H4" s="16" t="s">
        <v>10</v>
      </c>
      <c r="I4" s="17" t="s">
        <v>11</v>
      </c>
      <c r="J4" s="16" t="s">
        <v>43</v>
      </c>
      <c r="N4" s="82"/>
    </row>
    <row r="5" spans="1:14" ht="15.75">
      <c r="A5" s="46">
        <v>44287</v>
      </c>
      <c r="B5" s="2">
        <v>1</v>
      </c>
      <c r="C5" s="2" t="s">
        <v>3</v>
      </c>
      <c r="D5" s="13">
        <v>81100</v>
      </c>
      <c r="E5" s="13">
        <v>0</v>
      </c>
      <c r="F5" s="13">
        <f>Table1345678[[#This Row],[Cash/CARD]]+Table1345678[[#This Row],[CASH_LESS]]</f>
        <v>81100</v>
      </c>
      <c r="G5" s="46">
        <v>44287</v>
      </c>
      <c r="H5" s="2">
        <v>1</v>
      </c>
      <c r="I5" s="8" t="s">
        <v>19</v>
      </c>
      <c r="J5" s="13"/>
      <c r="N5" s="82"/>
    </row>
    <row r="6" spans="1:14" ht="15.75">
      <c r="A6" s="46">
        <v>44288</v>
      </c>
      <c r="B6" s="2">
        <v>2</v>
      </c>
      <c r="C6" s="2" t="s">
        <v>4</v>
      </c>
      <c r="D6" s="14">
        <v>435209</v>
      </c>
      <c r="E6" s="14">
        <v>0</v>
      </c>
      <c r="F6" s="14">
        <f>Table1345678[[#This Row],[Cash/CARD]]+Table1345678[[#This Row],[CASH_LESS]]</f>
        <v>435209</v>
      </c>
      <c r="G6" s="46">
        <v>44288</v>
      </c>
      <c r="H6" s="8">
        <v>2</v>
      </c>
      <c r="I6" s="8" t="s">
        <v>18</v>
      </c>
      <c r="J6" s="13"/>
      <c r="N6" s="82"/>
    </row>
    <row r="7" spans="1:14" ht="15.75">
      <c r="A7" s="46">
        <v>44289</v>
      </c>
      <c r="B7" s="2">
        <v>3</v>
      </c>
      <c r="C7" s="8" t="s">
        <v>5</v>
      </c>
      <c r="D7" s="14">
        <v>1200</v>
      </c>
      <c r="E7" s="14"/>
      <c r="F7" s="14">
        <f>Table1345678[[#This Row],[Cash/CARD]]+Table1345678[[#This Row],[CASH_LESS]]</f>
        <v>1200</v>
      </c>
      <c r="G7" s="46">
        <v>44289</v>
      </c>
      <c r="H7" s="2">
        <v>3</v>
      </c>
      <c r="I7" s="8" t="s">
        <v>135</v>
      </c>
      <c r="J7" s="13"/>
    </row>
    <row r="8" spans="1:14" ht="15.75">
      <c r="A8" s="46">
        <v>44290</v>
      </c>
      <c r="B8" s="2">
        <v>4</v>
      </c>
      <c r="C8" s="8" t="s">
        <v>14</v>
      </c>
      <c r="D8" s="14">
        <v>0</v>
      </c>
      <c r="E8" s="14"/>
      <c r="F8" s="14">
        <f>Table1345678[[#This Row],[Cash/CARD]]+Table1345678[[#This Row],[CASH_LESS]]</f>
        <v>0</v>
      </c>
      <c r="G8" s="46">
        <v>44290</v>
      </c>
      <c r="H8" s="8">
        <v>4</v>
      </c>
      <c r="I8" s="8" t="s">
        <v>36</v>
      </c>
      <c r="J8" s="13"/>
    </row>
    <row r="9" spans="1:14" ht="15.75">
      <c r="A9" s="46">
        <v>44291</v>
      </c>
      <c r="B9" s="2">
        <v>5</v>
      </c>
      <c r="C9" s="9" t="s">
        <v>15</v>
      </c>
      <c r="D9" s="14">
        <v>95520</v>
      </c>
      <c r="E9" s="14"/>
      <c r="F9" s="14">
        <f>Table1345678[[#This Row],[Cash/CARD]]+Table1345678[[#This Row],[CASH_LESS]]</f>
        <v>95520</v>
      </c>
      <c r="G9" s="46">
        <v>44291</v>
      </c>
      <c r="H9" s="2">
        <v>5</v>
      </c>
      <c r="I9" s="8"/>
      <c r="J9" s="13"/>
    </row>
    <row r="10" spans="1:14" ht="15.75">
      <c r="A10" s="46"/>
      <c r="B10" s="7"/>
      <c r="C10" s="10"/>
      <c r="D10" s="14"/>
      <c r="E10" s="14"/>
      <c r="F10" s="14"/>
      <c r="G10" s="46"/>
      <c r="H10" s="2"/>
      <c r="I10" s="8"/>
      <c r="J10" s="80"/>
    </row>
    <row r="11" spans="1:14" ht="15.75">
      <c r="A11" s="46"/>
      <c r="B11" s="6"/>
      <c r="C11" s="3"/>
      <c r="D11" s="14"/>
      <c r="E11" s="14"/>
      <c r="F11" s="14"/>
      <c r="G11" s="46"/>
      <c r="H11" s="8"/>
      <c r="I11" s="8"/>
      <c r="J11" s="80"/>
    </row>
    <row r="12" spans="1:14" ht="15.75">
      <c r="A12" s="46"/>
      <c r="B12" s="6"/>
      <c r="C12" s="3"/>
      <c r="D12" s="14"/>
      <c r="E12" s="14"/>
      <c r="F12" s="14"/>
      <c r="G12" s="46"/>
      <c r="H12" s="2"/>
      <c r="I12" s="8"/>
      <c r="J12" s="80"/>
    </row>
    <row r="13" spans="1:14" ht="15.75">
      <c r="A13" s="46"/>
      <c r="B13" s="6"/>
      <c r="C13" s="3"/>
      <c r="D13" s="14"/>
      <c r="E13" s="14"/>
      <c r="F13" s="14"/>
      <c r="G13" s="46"/>
      <c r="H13" s="2"/>
      <c r="I13" s="8"/>
      <c r="J13" s="13"/>
      <c r="M13" s="81"/>
    </row>
    <row r="14" spans="1:14" ht="15.75">
      <c r="A14" s="46"/>
      <c r="B14" s="6"/>
      <c r="C14" s="3"/>
      <c r="D14" s="14"/>
      <c r="E14" s="14"/>
      <c r="F14" s="14"/>
      <c r="G14" s="46"/>
      <c r="H14" s="8"/>
      <c r="I14" s="8"/>
      <c r="J14" s="13"/>
    </row>
    <row r="15" spans="1:14" ht="15.75">
      <c r="A15" s="46"/>
      <c r="B15" s="6"/>
      <c r="C15" s="3"/>
      <c r="D15" s="14"/>
      <c r="E15" s="14"/>
      <c r="F15" s="14"/>
      <c r="G15" s="46"/>
      <c r="H15" s="2"/>
      <c r="I15" s="8"/>
      <c r="J15" s="13"/>
    </row>
    <row r="16" spans="1:14" ht="15.75">
      <c r="A16" s="46"/>
      <c r="B16" s="6"/>
      <c r="C16" s="3"/>
      <c r="D16" s="14"/>
      <c r="E16" s="14"/>
      <c r="F16" s="14"/>
      <c r="G16" s="46"/>
      <c r="H16" s="8"/>
      <c r="I16" s="3"/>
      <c r="J16" s="80"/>
    </row>
    <row r="17" spans="1:14" ht="15.75">
      <c r="A17" s="46"/>
      <c r="B17" s="6"/>
      <c r="C17" s="3"/>
      <c r="D17" s="14"/>
      <c r="E17" s="14"/>
      <c r="F17" s="14"/>
      <c r="G17" s="46"/>
      <c r="H17" s="2"/>
      <c r="I17" s="8"/>
      <c r="J17" s="13"/>
      <c r="N17" s="81"/>
    </row>
    <row r="18" spans="1:14" ht="15.75">
      <c r="A18" s="46"/>
      <c r="B18" s="6"/>
      <c r="C18" s="3"/>
      <c r="D18" s="14"/>
      <c r="E18" s="14"/>
      <c r="F18" s="14"/>
      <c r="G18" s="46"/>
      <c r="H18" s="8"/>
      <c r="I18" s="8"/>
      <c r="J18" s="13"/>
    </row>
    <row r="19" spans="1:14" ht="15.75">
      <c r="A19" s="46"/>
      <c r="B19" s="6"/>
      <c r="C19" s="3"/>
      <c r="D19" s="14"/>
      <c r="E19" s="14"/>
      <c r="F19" s="14"/>
      <c r="G19" s="46"/>
      <c r="H19" s="2"/>
      <c r="I19" s="8"/>
      <c r="J19" s="13"/>
    </row>
    <row r="20" spans="1:14" ht="15.75">
      <c r="A20" s="46"/>
      <c r="B20" s="6"/>
      <c r="C20" s="3"/>
      <c r="D20" s="14"/>
      <c r="E20" s="14"/>
      <c r="F20" s="14"/>
      <c r="G20" s="46"/>
      <c r="H20" s="8"/>
      <c r="I20" s="3"/>
      <c r="J20" s="80"/>
      <c r="M20" s="81"/>
    </row>
    <row r="21" spans="1:14" ht="15.75">
      <c r="A21" s="46"/>
      <c r="B21" s="6"/>
      <c r="C21" s="3"/>
      <c r="D21" s="14"/>
      <c r="E21" s="14"/>
      <c r="F21" s="14"/>
      <c r="G21" s="46"/>
      <c r="H21" s="2"/>
      <c r="I21" s="3"/>
      <c r="J21" s="80"/>
    </row>
    <row r="22" spans="1:14" ht="15.75">
      <c r="A22" s="46"/>
      <c r="B22" s="6"/>
      <c r="C22" s="3"/>
      <c r="D22" s="14"/>
      <c r="E22" s="14"/>
      <c r="F22" s="14"/>
      <c r="G22" s="46"/>
      <c r="H22" s="8"/>
      <c r="I22" s="3"/>
      <c r="J22" s="80"/>
    </row>
    <row r="23" spans="1:14" ht="15.75">
      <c r="A23" s="46"/>
      <c r="B23" s="6"/>
      <c r="C23" s="3"/>
      <c r="D23" s="14"/>
      <c r="E23" s="14"/>
      <c r="F23" s="14"/>
      <c r="G23" s="46"/>
      <c r="H23" s="2"/>
      <c r="I23" s="3"/>
      <c r="J23" s="80"/>
    </row>
    <row r="24" spans="1:14" ht="16.5" thickBot="1">
      <c r="A24" s="46"/>
      <c r="B24" s="6"/>
      <c r="C24" s="3"/>
      <c r="D24" s="14"/>
      <c r="E24" s="53"/>
      <c r="F24" s="53"/>
      <c r="G24" s="62"/>
      <c r="H24" s="63"/>
      <c r="I24" s="63"/>
      <c r="J24" s="23"/>
    </row>
    <row r="25" spans="1:14" ht="15.75">
      <c r="A25" s="46"/>
      <c r="B25" s="6"/>
      <c r="C25" s="3"/>
      <c r="D25" s="51"/>
      <c r="E25" s="64"/>
      <c r="F25" s="65"/>
      <c r="G25" s="66"/>
      <c r="H25" s="67"/>
      <c r="I25" s="67"/>
      <c r="J25" s="68"/>
    </row>
    <row r="26" spans="1:14" ht="16.5" thickBot="1">
      <c r="A26" s="46"/>
      <c r="B26" s="6"/>
      <c r="C26" s="3"/>
      <c r="D26" s="51"/>
      <c r="E26" s="69"/>
      <c r="F26" s="53"/>
      <c r="G26" s="46"/>
      <c r="H26" s="3"/>
      <c r="I26" s="4"/>
      <c r="J26" s="70"/>
    </row>
    <row r="27" spans="1:14" ht="16.5" thickBot="1">
      <c r="A27" s="46"/>
      <c r="B27" s="6"/>
      <c r="C27" s="3"/>
      <c r="D27" s="150"/>
      <c r="E27" s="151" t="s">
        <v>34</v>
      </c>
      <c r="F27" s="152">
        <f>SUBTOTAL(109,F5:F26)</f>
        <v>613029</v>
      </c>
      <c r="G27" s="52"/>
      <c r="H27" s="158"/>
      <c r="I27" s="159" t="s">
        <v>32</v>
      </c>
      <c r="J27" s="160">
        <f>SUBTOTAL(109,J5:J26)</f>
        <v>0</v>
      </c>
    </row>
    <row r="28" spans="1:14" ht="15.75">
      <c r="A28" s="46"/>
      <c r="B28" s="6"/>
      <c r="C28" s="3"/>
      <c r="D28" s="51"/>
      <c r="E28" s="71"/>
      <c r="F28" s="54"/>
      <c r="G28" s="46"/>
      <c r="H28" s="3"/>
      <c r="I28" s="50"/>
      <c r="J28" s="72"/>
    </row>
    <row r="29" spans="1:14" ht="15.75">
      <c r="A29" s="46"/>
      <c r="B29" s="6"/>
      <c r="C29" s="3"/>
      <c r="D29" s="51"/>
      <c r="E29" s="73"/>
      <c r="F29" s="14"/>
      <c r="G29" s="46"/>
      <c r="H29" s="3"/>
      <c r="I29" s="3"/>
      <c r="J29" s="74"/>
    </row>
    <row r="30" spans="1:14" ht="15.75">
      <c r="A30" s="46"/>
      <c r="B30" s="19"/>
      <c r="C30" s="10"/>
      <c r="D30" s="49"/>
      <c r="E30" s="75"/>
      <c r="F30" s="11"/>
      <c r="G30" s="46"/>
      <c r="H30" s="3"/>
      <c r="I30" s="3"/>
      <c r="J30" s="74"/>
    </row>
    <row r="31" spans="1:14" ht="15.75">
      <c r="A31" s="46"/>
      <c r="B31" s="19"/>
      <c r="C31" s="10"/>
      <c r="D31" s="49"/>
      <c r="E31" s="75"/>
      <c r="F31" s="11"/>
      <c r="G31" s="46"/>
      <c r="H31" s="3"/>
      <c r="I31" s="3"/>
      <c r="J31" s="74"/>
    </row>
    <row r="32" spans="1:14" ht="15.75">
      <c r="A32" s="46"/>
      <c r="B32" s="19"/>
      <c r="C32" s="10"/>
      <c r="D32" s="49"/>
      <c r="E32" s="75"/>
      <c r="F32" s="11"/>
      <c r="G32" s="46"/>
      <c r="H32" s="3"/>
      <c r="I32" s="3"/>
      <c r="J32" s="74"/>
    </row>
    <row r="33" spans="1:10" ht="15.75">
      <c r="A33" s="46"/>
      <c r="B33" s="21"/>
      <c r="C33" s="22"/>
      <c r="D33" s="61"/>
      <c r="E33" s="76"/>
      <c r="F33" s="12"/>
      <c r="G33" s="46"/>
      <c r="H33" s="4"/>
      <c r="I33" s="4"/>
      <c r="J33" s="70"/>
    </row>
    <row r="34" spans="1:10" ht="15.75">
      <c r="A34" s="1"/>
      <c r="B34" s="19"/>
      <c r="C34" s="10"/>
      <c r="D34" s="49"/>
      <c r="E34" s="75"/>
      <c r="F34" s="24"/>
      <c r="G34" s="164"/>
      <c r="H34" s="165" t="s">
        <v>35</v>
      </c>
      <c r="I34" s="165"/>
      <c r="J34" s="166">
        <v>683883</v>
      </c>
    </row>
    <row r="35" spans="1:10" ht="15.75">
      <c r="A35" s="1"/>
      <c r="B35" s="19"/>
      <c r="C35" s="10"/>
      <c r="D35" s="49"/>
      <c r="E35" s="75"/>
      <c r="F35" s="24"/>
      <c r="G35" s="164"/>
      <c r="H35" s="165" t="s">
        <v>33</v>
      </c>
      <c r="I35" s="165"/>
      <c r="J35" s="166">
        <v>613029</v>
      </c>
    </row>
    <row r="36" spans="1:10" ht="15.75">
      <c r="A36" s="1"/>
      <c r="B36" s="19"/>
      <c r="C36" s="10"/>
      <c r="D36" s="49"/>
      <c r="E36" s="75"/>
      <c r="F36" s="24"/>
      <c r="G36" s="164"/>
      <c r="H36" s="167"/>
      <c r="I36" s="167"/>
      <c r="J36" s="166"/>
    </row>
    <row r="37" spans="1:10" ht="16.5" thickBot="1">
      <c r="A37" s="1"/>
      <c r="B37" s="19"/>
      <c r="C37" s="10"/>
      <c r="D37" s="49"/>
      <c r="E37" s="75"/>
      <c r="F37" s="24"/>
      <c r="G37" s="164"/>
      <c r="H37" s="168"/>
      <c r="I37" s="168"/>
      <c r="J37" s="169"/>
    </row>
    <row r="38" spans="1:10" ht="23.25" thickBot="1">
      <c r="A38" s="1"/>
      <c r="B38" s="19"/>
      <c r="C38" s="10"/>
      <c r="D38" s="49"/>
      <c r="E38" s="75"/>
      <c r="F38" s="24"/>
      <c r="G38" s="41"/>
      <c r="H38" s="135" t="str">
        <f>IF(J35&gt;J34, "PROFIT", IF(J34&gt;J35, "LOSS"))</f>
        <v>LOSS</v>
      </c>
      <c r="I38" s="136"/>
      <c r="J38" s="137">
        <f>J35-J34</f>
        <v>-70854</v>
      </c>
    </row>
    <row r="39" spans="1:10" ht="16.5" thickBot="1">
      <c r="A39" s="20"/>
      <c r="B39" s="21"/>
      <c r="C39" s="22"/>
      <c r="D39" s="61"/>
      <c r="E39" s="76"/>
      <c r="F39" s="25"/>
      <c r="G39" s="33"/>
      <c r="H39" s="43"/>
      <c r="I39" s="43"/>
      <c r="J39" s="39"/>
    </row>
    <row r="40" spans="1:10" ht="15.75" thickBot="1">
      <c r="E40" s="77"/>
      <c r="F40" s="78"/>
      <c r="G40" s="78"/>
      <c r="H40" s="78"/>
      <c r="I40" s="78"/>
      <c r="J40" s="79"/>
    </row>
    <row r="44" spans="1:10" ht="15.75" thickBot="1"/>
    <row r="45" spans="1:10" ht="15.75">
      <c r="A45" s="84"/>
      <c r="B45" s="85"/>
      <c r="C45" s="100" t="s">
        <v>49</v>
      </c>
      <c r="D45" s="101" t="s">
        <v>50</v>
      </c>
      <c r="E45" s="102" t="s">
        <v>76</v>
      </c>
      <c r="F45" s="83"/>
      <c r="G45" s="83"/>
    </row>
    <row r="46" spans="1:10" ht="31.5">
      <c r="A46" s="86"/>
      <c r="B46" s="83"/>
      <c r="C46" s="170" t="s">
        <v>137</v>
      </c>
      <c r="D46" s="95" t="s">
        <v>108</v>
      </c>
      <c r="E46" s="97">
        <v>38403</v>
      </c>
      <c r="F46" s="83"/>
      <c r="G46" s="83"/>
    </row>
    <row r="47" spans="1:10" ht="15.75">
      <c r="A47" s="86"/>
      <c r="B47" s="87"/>
      <c r="C47" s="103"/>
      <c r="D47" s="95"/>
      <c r="E47" s="97"/>
      <c r="F47" s="83"/>
      <c r="G47" s="83"/>
    </row>
    <row r="48" spans="1:10" ht="15.75">
      <c r="A48" s="83"/>
      <c r="B48" s="83"/>
      <c r="C48" s="103"/>
      <c r="D48" s="95"/>
      <c r="E48" s="104"/>
      <c r="F48" s="83"/>
      <c r="G48" s="83"/>
    </row>
    <row r="49" spans="1:7" ht="15.75">
      <c r="A49" s="83"/>
      <c r="B49" s="83"/>
      <c r="C49" s="103"/>
      <c r="D49" s="95"/>
      <c r="E49" s="104"/>
      <c r="F49" s="83"/>
      <c r="G49" s="83"/>
    </row>
    <row r="50" spans="1:7" ht="15.75">
      <c r="A50" s="86"/>
      <c r="B50" s="87"/>
      <c r="C50" s="103"/>
      <c r="D50" s="95"/>
      <c r="E50" s="104"/>
      <c r="F50" s="83"/>
      <c r="G50" s="83"/>
    </row>
    <row r="51" spans="1:7" ht="15.75">
      <c r="A51" s="83"/>
      <c r="B51" s="83"/>
      <c r="C51" s="103"/>
      <c r="D51" s="95"/>
      <c r="E51" s="104"/>
      <c r="F51" s="83"/>
      <c r="G51" s="83"/>
    </row>
    <row r="52" spans="1:7" ht="15.75">
      <c r="A52" s="83"/>
      <c r="B52" s="83"/>
      <c r="C52" s="103"/>
      <c r="D52" s="95"/>
      <c r="E52" s="105"/>
      <c r="F52" s="83"/>
      <c r="G52" s="83"/>
    </row>
    <row r="53" spans="1:7" ht="15.75">
      <c r="A53" s="83"/>
      <c r="B53" s="83"/>
      <c r="C53" s="103"/>
      <c r="D53" s="95"/>
      <c r="E53" s="105"/>
      <c r="F53" s="83"/>
      <c r="G53" s="83"/>
    </row>
    <row r="54" spans="1:7" ht="15.75">
      <c r="A54" s="83"/>
      <c r="B54" s="83"/>
      <c r="C54" s="103"/>
      <c r="D54" s="95"/>
      <c r="E54" s="105"/>
      <c r="F54" s="83"/>
      <c r="G54" s="83"/>
    </row>
    <row r="55" spans="1:7" ht="15.75">
      <c r="A55" s="83"/>
      <c r="B55" s="83"/>
      <c r="C55" s="103"/>
      <c r="D55" s="95"/>
      <c r="E55" s="105"/>
      <c r="F55" s="83"/>
      <c r="G55" s="83"/>
    </row>
    <row r="56" spans="1:7" ht="16.5" thickBot="1">
      <c r="A56" s="83"/>
      <c r="B56" s="83"/>
      <c r="C56" s="103"/>
      <c r="D56" s="95"/>
      <c r="E56" s="105"/>
      <c r="F56" s="83"/>
      <c r="G56" s="83"/>
    </row>
    <row r="57" spans="1:7" ht="19.5" thickBot="1">
      <c r="A57" s="83"/>
      <c r="B57" s="83"/>
      <c r="C57" s="106"/>
      <c r="D57" s="140" t="s">
        <v>114</v>
      </c>
      <c r="E57" s="141">
        <f>SUM(E46:E56)</f>
        <v>38403</v>
      </c>
      <c r="F57" s="83"/>
      <c r="G57" s="83"/>
    </row>
    <row r="58" spans="1:7">
      <c r="A58" s="83"/>
      <c r="B58" s="83"/>
      <c r="C58" s="90"/>
      <c r="D58" s="90"/>
      <c r="E58" s="90"/>
      <c r="F58" s="83"/>
      <c r="G58" s="83"/>
    </row>
    <row r="59" spans="1:7">
      <c r="A59" s="83"/>
      <c r="B59" s="83"/>
      <c r="C59" s="90"/>
      <c r="D59" s="114"/>
      <c r="E59" s="115"/>
      <c r="F59" s="83"/>
      <c r="G59" s="83"/>
    </row>
    <row r="60" spans="1:7" ht="15.75" thickBot="1">
      <c r="A60" s="83"/>
      <c r="B60" s="83"/>
      <c r="C60" s="90"/>
      <c r="D60" s="114"/>
      <c r="E60" s="115"/>
      <c r="F60" s="83"/>
      <c r="G60" s="83"/>
    </row>
    <row r="61" spans="1:7" ht="19.5" thickBot="1">
      <c r="A61" s="83"/>
      <c r="B61" s="83"/>
      <c r="C61" s="88"/>
      <c r="D61" s="185" t="s">
        <v>138</v>
      </c>
      <c r="E61" s="186"/>
      <c r="F61" s="89"/>
      <c r="G61" s="83"/>
    </row>
    <row r="62" spans="1:7" ht="15.75">
      <c r="A62" s="83"/>
      <c r="B62" s="83"/>
      <c r="C62" s="88"/>
      <c r="D62" s="96" t="s">
        <v>17</v>
      </c>
      <c r="E62" s="97"/>
      <c r="F62" s="89"/>
      <c r="G62" s="83"/>
    </row>
    <row r="63" spans="1:7" ht="15.75">
      <c r="A63" s="83"/>
      <c r="B63" s="83"/>
      <c r="C63" s="88"/>
      <c r="D63" s="96" t="s">
        <v>57</v>
      </c>
      <c r="E63" s="97"/>
      <c r="F63" s="89"/>
      <c r="G63" s="83"/>
    </row>
    <row r="64" spans="1:7" ht="15.75">
      <c r="A64" s="83"/>
      <c r="B64" s="83"/>
      <c r="C64" s="88"/>
      <c r="D64" s="96" t="s">
        <v>106</v>
      </c>
      <c r="E64" s="97"/>
      <c r="F64" s="89"/>
      <c r="G64" s="171"/>
    </row>
    <row r="65" spans="1:7" ht="15.75">
      <c r="A65" s="83"/>
      <c r="B65" s="83"/>
      <c r="C65" s="88"/>
      <c r="D65" s="96" t="s">
        <v>58</v>
      </c>
      <c r="E65" s="97"/>
      <c r="F65" s="89"/>
      <c r="G65" s="83"/>
    </row>
    <row r="66" spans="1:7" ht="15.75">
      <c r="A66" s="83"/>
      <c r="B66" s="83"/>
      <c r="C66" s="88"/>
      <c r="D66" s="96" t="s">
        <v>59</v>
      </c>
      <c r="E66" s="97"/>
      <c r="F66" s="89"/>
      <c r="G66" s="83"/>
    </row>
    <row r="67" spans="1:7" ht="15.75">
      <c r="A67" s="83"/>
      <c r="B67" s="83"/>
      <c r="C67" s="88"/>
      <c r="D67" s="96" t="s">
        <v>131</v>
      </c>
      <c r="E67" s="97"/>
      <c r="F67" s="89"/>
      <c r="G67" s="83"/>
    </row>
    <row r="68" spans="1:7" ht="15.75">
      <c r="A68" s="83"/>
      <c r="B68" s="83"/>
      <c r="C68" s="88"/>
      <c r="D68" s="96" t="s">
        <v>55</v>
      </c>
      <c r="E68" s="97"/>
      <c r="F68" s="89"/>
      <c r="G68" s="83"/>
    </row>
    <row r="69" spans="1:7" ht="15.75">
      <c r="A69" s="83"/>
      <c r="B69" s="83"/>
      <c r="C69" s="88"/>
      <c r="D69" s="96" t="s">
        <v>71</v>
      </c>
      <c r="E69" s="97"/>
      <c r="F69" s="89"/>
      <c r="G69" s="83"/>
    </row>
    <row r="70" spans="1:7" ht="15.75">
      <c r="A70" s="83"/>
      <c r="B70" s="83"/>
      <c r="C70" s="88"/>
      <c r="D70" s="96" t="s">
        <v>107</v>
      </c>
      <c r="E70" s="97"/>
      <c r="F70" s="89"/>
      <c r="G70" s="83"/>
    </row>
    <row r="71" spans="1:7" ht="15.75" thickBot="1">
      <c r="A71" s="83"/>
      <c r="B71" s="83"/>
      <c r="C71" s="120"/>
      <c r="D71" s="91"/>
      <c r="E71" s="121"/>
      <c r="F71" s="89"/>
      <c r="G71" s="83"/>
    </row>
    <row r="72" spans="1:7">
      <c r="A72" s="83"/>
      <c r="B72" s="83"/>
      <c r="C72" s="89"/>
      <c r="D72" s="114"/>
      <c r="E72" s="114"/>
      <c r="F72" s="83"/>
      <c r="G72" s="83"/>
    </row>
    <row r="73" spans="1:7">
      <c r="A73" s="83"/>
      <c r="B73" s="83"/>
      <c r="C73" s="89"/>
      <c r="D73" s="89"/>
      <c r="E73" s="89"/>
      <c r="F73" s="83"/>
      <c r="G73" s="83"/>
    </row>
    <row r="74" spans="1:7" ht="15.75" thickBot="1">
      <c r="A74" s="83"/>
      <c r="B74" s="83"/>
      <c r="C74" s="83"/>
      <c r="D74" s="83"/>
      <c r="E74" s="83"/>
      <c r="F74" s="83"/>
      <c r="G74" s="83"/>
    </row>
    <row r="75" spans="1:7" ht="16.5" thickBot="1">
      <c r="A75" s="88"/>
      <c r="B75" s="122" t="s">
        <v>55</v>
      </c>
      <c r="C75" s="123" t="s">
        <v>56</v>
      </c>
      <c r="D75" s="123"/>
      <c r="E75" s="124"/>
      <c r="F75" s="83"/>
      <c r="G75" s="83"/>
    </row>
    <row r="76" spans="1:7">
      <c r="A76" s="83"/>
      <c r="B76" s="90"/>
      <c r="C76" s="90"/>
      <c r="D76" s="90"/>
      <c r="E76" s="90"/>
      <c r="F76" s="83"/>
      <c r="G76" s="83"/>
    </row>
    <row r="77" spans="1:7">
      <c r="A77" s="83"/>
      <c r="B77" s="83"/>
      <c r="C77" s="83"/>
      <c r="D77" s="83"/>
      <c r="E77" s="83"/>
      <c r="F77" s="83"/>
      <c r="G77" s="83"/>
    </row>
    <row r="78" spans="1:7">
      <c r="A78" s="83"/>
      <c r="B78" s="83"/>
      <c r="C78" s="83"/>
      <c r="D78" s="83"/>
      <c r="E78" s="83"/>
      <c r="F78" s="83"/>
      <c r="G78" s="83"/>
    </row>
    <row r="79" spans="1:7">
      <c r="A79" s="83"/>
      <c r="B79" s="83"/>
      <c r="C79" s="83"/>
      <c r="D79" s="83"/>
      <c r="E79" s="83"/>
      <c r="F79" s="83"/>
      <c r="G79" s="83"/>
    </row>
    <row r="80" spans="1:7">
      <c r="A80" s="83"/>
      <c r="B80" s="83"/>
      <c r="C80" s="83"/>
      <c r="D80" s="83"/>
      <c r="E80" s="83"/>
      <c r="F80" s="83"/>
      <c r="G80" s="83"/>
    </row>
    <row r="81" spans="1:7">
      <c r="A81" s="83"/>
      <c r="B81" s="83"/>
      <c r="C81" s="83"/>
      <c r="D81" s="83"/>
      <c r="E81" s="83"/>
      <c r="F81" s="83"/>
      <c r="G81" s="83"/>
    </row>
    <row r="82" spans="1:7">
      <c r="A82" s="83"/>
      <c r="B82" s="83"/>
      <c r="C82" s="83"/>
      <c r="D82" s="83"/>
      <c r="E82" s="83"/>
      <c r="F82" s="83"/>
      <c r="G82" s="83"/>
    </row>
    <row r="83" spans="1:7">
      <c r="A83" s="83"/>
      <c r="B83" s="83"/>
      <c r="C83" s="83"/>
      <c r="D83" s="83"/>
      <c r="E83" s="83"/>
      <c r="F83" s="83"/>
      <c r="G83" s="83"/>
    </row>
    <row r="84" spans="1:7">
      <c r="A84" s="83"/>
      <c r="B84" s="83"/>
      <c r="C84" s="83"/>
      <c r="D84" s="83"/>
      <c r="E84" s="83"/>
      <c r="F84" s="83"/>
      <c r="G84" s="83"/>
    </row>
    <row r="85" spans="1:7">
      <c r="A85" s="83"/>
      <c r="B85" s="83"/>
      <c r="C85" s="83"/>
      <c r="D85" s="83"/>
      <c r="E85" s="83"/>
      <c r="F85" s="83"/>
      <c r="G85" s="83"/>
    </row>
    <row r="86" spans="1:7">
      <c r="A86" s="83"/>
      <c r="B86" s="83"/>
      <c r="C86" s="83"/>
      <c r="D86" s="83"/>
      <c r="E86" s="83"/>
      <c r="F86" s="83"/>
      <c r="G86" s="83"/>
    </row>
    <row r="87" spans="1:7">
      <c r="A87" s="83"/>
      <c r="B87" s="83"/>
      <c r="C87" s="83"/>
      <c r="D87" s="83"/>
      <c r="E87" s="83"/>
      <c r="F87" s="83"/>
      <c r="G87" s="83"/>
    </row>
    <row r="88" spans="1:7">
      <c r="A88" s="83"/>
      <c r="B88" s="83"/>
      <c r="C88" s="83"/>
      <c r="D88" s="83"/>
      <c r="E88" s="83"/>
      <c r="F88" s="83"/>
      <c r="G88" s="83"/>
    </row>
    <row r="89" spans="1:7">
      <c r="A89" s="83"/>
      <c r="B89" s="83"/>
      <c r="C89" s="83"/>
      <c r="D89" s="83"/>
      <c r="E89" s="83"/>
      <c r="F89" s="83"/>
      <c r="G89" s="83"/>
    </row>
    <row r="90" spans="1:7">
      <c r="A90" s="83"/>
      <c r="B90" s="83"/>
      <c r="C90" s="83"/>
      <c r="D90" s="83"/>
      <c r="E90" s="83"/>
      <c r="F90" s="83"/>
      <c r="G90" s="83"/>
    </row>
    <row r="91" spans="1:7">
      <c r="A91" s="83"/>
      <c r="B91" s="83"/>
      <c r="C91" s="83"/>
      <c r="D91" s="83"/>
      <c r="E91" s="83"/>
      <c r="F91" s="83"/>
      <c r="G91" s="83"/>
    </row>
    <row r="92" spans="1:7">
      <c r="A92" s="83"/>
      <c r="B92" s="83"/>
      <c r="C92" s="83"/>
      <c r="D92" s="83"/>
      <c r="E92" s="83"/>
      <c r="F92" s="83"/>
      <c r="G92" s="83"/>
    </row>
    <row r="93" spans="1:7">
      <c r="A93" s="83"/>
      <c r="B93" s="83"/>
      <c r="C93" s="83"/>
      <c r="D93" s="83"/>
      <c r="E93" s="83"/>
      <c r="F93" s="83"/>
      <c r="G93" s="83"/>
    </row>
    <row r="94" spans="1:7">
      <c r="A94" s="83"/>
      <c r="B94" s="83"/>
      <c r="C94" s="83"/>
      <c r="D94" s="83"/>
      <c r="E94" s="83"/>
      <c r="F94" s="83"/>
      <c r="G94" s="83"/>
    </row>
    <row r="95" spans="1:7">
      <c r="A95" s="83"/>
      <c r="B95" s="83"/>
      <c r="C95" s="83"/>
      <c r="D95" s="83"/>
      <c r="E95" s="83"/>
      <c r="F95" s="83"/>
      <c r="G95" s="83"/>
    </row>
    <row r="96" spans="1:7">
      <c r="A96" s="83"/>
      <c r="B96" s="83"/>
      <c r="C96" s="83"/>
      <c r="D96" s="83"/>
      <c r="E96" s="83"/>
      <c r="F96" s="83"/>
      <c r="G96" s="83"/>
    </row>
    <row r="97" spans="1:7">
      <c r="A97" s="83"/>
      <c r="B97" s="83"/>
      <c r="C97" s="83"/>
      <c r="D97" s="83"/>
      <c r="E97" s="83"/>
      <c r="F97" s="83"/>
      <c r="G97" s="83"/>
    </row>
    <row r="98" spans="1:7">
      <c r="A98" s="83"/>
      <c r="B98" s="83"/>
      <c r="C98" s="83"/>
      <c r="D98" s="83"/>
      <c r="E98" s="83"/>
      <c r="F98" s="83"/>
      <c r="G98" s="83"/>
    </row>
    <row r="99" spans="1:7">
      <c r="A99" s="83"/>
      <c r="B99" s="83"/>
      <c r="C99" s="83"/>
      <c r="D99" s="83"/>
      <c r="E99" s="83"/>
      <c r="F99" s="83"/>
      <c r="G99" s="83"/>
    </row>
    <row r="100" spans="1:7">
      <c r="A100" s="83"/>
      <c r="B100" s="83"/>
      <c r="C100" s="83"/>
      <c r="D100" s="83"/>
      <c r="E100" s="83"/>
      <c r="F100" s="83"/>
      <c r="G100" s="83"/>
    </row>
    <row r="101" spans="1:7">
      <c r="A101" s="83"/>
      <c r="B101" s="83"/>
      <c r="C101" s="83"/>
      <c r="D101" s="83"/>
      <c r="E101" s="83"/>
      <c r="F101" s="83"/>
      <c r="G101" s="83"/>
    </row>
    <row r="102" spans="1:7">
      <c r="A102" s="83"/>
      <c r="B102" s="83"/>
      <c r="C102" s="83"/>
      <c r="D102" s="83"/>
      <c r="E102" s="83"/>
      <c r="F102" s="83"/>
      <c r="G102" s="83"/>
    </row>
    <row r="103" spans="1:7">
      <c r="A103" s="83"/>
      <c r="B103" s="83"/>
      <c r="C103" s="83"/>
      <c r="D103" s="83"/>
      <c r="E103" s="83"/>
      <c r="F103" s="83"/>
      <c r="G103" s="83"/>
    </row>
    <row r="104" spans="1:7">
      <c r="A104" s="83"/>
      <c r="B104" s="83"/>
      <c r="C104" s="83"/>
      <c r="D104" s="83"/>
      <c r="E104" s="83"/>
      <c r="F104" s="83"/>
      <c r="G104" s="83"/>
    </row>
    <row r="105" spans="1:7">
      <c r="A105" s="83"/>
      <c r="B105" s="83"/>
      <c r="C105" s="83"/>
      <c r="D105" s="83"/>
      <c r="E105" s="83"/>
      <c r="F105" s="83"/>
      <c r="G105" s="83"/>
    </row>
    <row r="106" spans="1:7">
      <c r="A106" s="83"/>
      <c r="B106" s="83"/>
      <c r="C106" s="83"/>
      <c r="D106" s="83"/>
      <c r="E106" s="83"/>
      <c r="F106" s="83"/>
      <c r="G106" s="83"/>
    </row>
    <row r="107" spans="1:7">
      <c r="A107" s="83"/>
      <c r="B107" s="83"/>
      <c r="C107" s="83"/>
      <c r="D107" s="83"/>
      <c r="E107" s="83"/>
      <c r="F107" s="83"/>
      <c r="G107" s="83"/>
    </row>
    <row r="108" spans="1:7">
      <c r="A108" s="83"/>
      <c r="B108" s="83"/>
      <c r="C108" s="83"/>
      <c r="D108" s="83"/>
      <c r="E108" s="83"/>
      <c r="F108" s="83"/>
      <c r="G108" s="83"/>
    </row>
    <row r="109" spans="1:7">
      <c r="A109" s="83"/>
      <c r="B109" s="83"/>
      <c r="C109" s="83"/>
      <c r="D109" s="83"/>
      <c r="E109" s="83"/>
      <c r="F109" s="83"/>
      <c r="G109" s="83"/>
    </row>
    <row r="110" spans="1:7">
      <c r="A110" s="83"/>
      <c r="B110" s="83"/>
      <c r="C110" s="83"/>
      <c r="D110" s="83"/>
      <c r="E110" s="83"/>
      <c r="F110" s="83"/>
      <c r="G110" s="83"/>
    </row>
    <row r="111" spans="1:7">
      <c r="A111" s="83"/>
      <c r="B111" s="83"/>
      <c r="C111" s="83"/>
      <c r="D111" s="83"/>
      <c r="E111" s="83"/>
      <c r="F111" s="83"/>
      <c r="G111" s="83"/>
    </row>
    <row r="112" spans="1:7">
      <c r="A112" s="83"/>
      <c r="B112" s="83"/>
      <c r="C112" s="83"/>
      <c r="D112" s="83"/>
      <c r="E112" s="83"/>
      <c r="F112" s="83"/>
      <c r="G112" s="83"/>
    </row>
    <row r="113" spans="1:7">
      <c r="A113" s="83"/>
      <c r="B113" s="83"/>
      <c r="C113" s="83"/>
      <c r="D113" s="83"/>
      <c r="E113" s="83"/>
      <c r="F113" s="83"/>
      <c r="G113" s="83"/>
    </row>
    <row r="114" spans="1:7">
      <c r="A114" s="83"/>
      <c r="B114" s="83"/>
      <c r="C114" s="83"/>
      <c r="D114" s="83"/>
      <c r="E114" s="83"/>
      <c r="F114" s="83"/>
      <c r="G114" s="83"/>
    </row>
    <row r="115" spans="1:7">
      <c r="A115" s="83"/>
      <c r="B115" s="83"/>
      <c r="C115" s="83"/>
      <c r="D115" s="83"/>
      <c r="E115" s="83"/>
      <c r="F115" s="83"/>
      <c r="G115" s="83"/>
    </row>
    <row r="116" spans="1:7">
      <c r="A116" s="83"/>
      <c r="B116" s="83"/>
      <c r="C116" s="83"/>
      <c r="D116" s="83"/>
      <c r="E116" s="83"/>
      <c r="F116" s="83"/>
      <c r="G116" s="83"/>
    </row>
    <row r="117" spans="1:7">
      <c r="A117" s="83"/>
      <c r="B117" s="83"/>
      <c r="C117" s="83"/>
      <c r="D117" s="83"/>
      <c r="E117" s="83"/>
      <c r="F117" s="83"/>
      <c r="G117" s="83"/>
    </row>
    <row r="118" spans="1:7">
      <c r="A118" s="83"/>
      <c r="B118" s="83"/>
      <c r="C118" s="83"/>
      <c r="D118" s="83"/>
      <c r="E118" s="83"/>
      <c r="F118" s="83"/>
      <c r="G118" s="83"/>
    </row>
    <row r="119" spans="1:7">
      <c r="A119" s="83"/>
      <c r="B119" s="83"/>
      <c r="C119" s="83"/>
      <c r="D119" s="83"/>
      <c r="E119" s="83"/>
      <c r="F119" s="83"/>
      <c r="G119" s="83"/>
    </row>
    <row r="120" spans="1:7">
      <c r="A120" s="83"/>
      <c r="B120" s="83"/>
      <c r="C120" s="83"/>
      <c r="D120" s="83"/>
      <c r="E120" s="83"/>
      <c r="F120" s="83"/>
      <c r="G120" s="83"/>
    </row>
    <row r="121" spans="1:7">
      <c r="A121" s="83"/>
      <c r="B121" s="83"/>
      <c r="C121" s="83"/>
      <c r="D121" s="83"/>
      <c r="E121" s="83"/>
      <c r="F121" s="83"/>
      <c r="G121" s="83"/>
    </row>
    <row r="122" spans="1:7">
      <c r="A122" s="83"/>
      <c r="B122" s="83"/>
      <c r="C122" s="83"/>
      <c r="D122" s="83"/>
      <c r="E122" s="83"/>
      <c r="F122" s="83"/>
      <c r="G122" s="83"/>
    </row>
    <row r="123" spans="1:7">
      <c r="A123" s="83"/>
      <c r="B123" s="83"/>
      <c r="C123" s="83"/>
      <c r="D123" s="83"/>
      <c r="E123" s="83"/>
      <c r="F123" s="83"/>
      <c r="G123" s="83"/>
    </row>
    <row r="124" spans="1:7">
      <c r="A124" s="83"/>
      <c r="B124" s="83"/>
      <c r="C124" s="83"/>
      <c r="D124" s="83"/>
      <c r="E124" s="83"/>
      <c r="F124" s="83"/>
      <c r="G124" s="83"/>
    </row>
    <row r="125" spans="1:7">
      <c r="A125" s="83"/>
      <c r="B125" s="83"/>
      <c r="C125" s="83"/>
      <c r="D125" s="83"/>
      <c r="E125" s="83"/>
      <c r="F125" s="83"/>
      <c r="G125" s="83"/>
    </row>
    <row r="126" spans="1:7">
      <c r="A126" s="83"/>
      <c r="B126" s="83"/>
      <c r="C126" s="83"/>
      <c r="D126" s="83"/>
      <c r="E126" s="83"/>
      <c r="F126" s="83"/>
      <c r="G126" s="83"/>
    </row>
    <row r="127" spans="1:7">
      <c r="A127" s="83"/>
      <c r="B127" s="83"/>
      <c r="C127" s="83"/>
      <c r="D127" s="83"/>
      <c r="E127" s="83"/>
      <c r="F127" s="83"/>
      <c r="G127" s="83"/>
    </row>
    <row r="128" spans="1:7">
      <c r="A128" s="83"/>
      <c r="B128" s="83"/>
      <c r="C128" s="83"/>
      <c r="D128" s="83"/>
      <c r="E128" s="83"/>
      <c r="F128" s="83"/>
      <c r="G128" s="83"/>
    </row>
    <row r="129" spans="1:7">
      <c r="A129" s="83"/>
      <c r="B129" s="83"/>
      <c r="C129" s="83"/>
      <c r="D129" s="83"/>
      <c r="E129" s="83"/>
      <c r="F129" s="83"/>
      <c r="G129" s="83"/>
    </row>
    <row r="130" spans="1:7">
      <c r="A130" s="83"/>
      <c r="B130" s="83"/>
      <c r="C130" s="83"/>
      <c r="D130" s="83"/>
      <c r="E130" s="83"/>
      <c r="F130" s="83"/>
      <c r="G130" s="83"/>
    </row>
    <row r="131" spans="1:7">
      <c r="A131" s="83"/>
      <c r="B131" s="83"/>
      <c r="C131" s="83"/>
      <c r="D131" s="83"/>
      <c r="E131" s="83"/>
      <c r="F131" s="83"/>
      <c r="G131" s="83"/>
    </row>
    <row r="132" spans="1:7">
      <c r="A132" s="83"/>
      <c r="B132" s="83"/>
      <c r="C132" s="83"/>
      <c r="D132" s="83"/>
      <c r="E132" s="83"/>
      <c r="F132" s="83"/>
      <c r="G132" s="83"/>
    </row>
    <row r="133" spans="1:7">
      <c r="A133" s="83"/>
      <c r="B133" s="83"/>
      <c r="C133" s="83"/>
      <c r="D133" s="83"/>
      <c r="E133" s="83"/>
      <c r="F133" s="83"/>
      <c r="G133" s="83"/>
    </row>
    <row r="134" spans="1:7">
      <c r="A134" s="83"/>
      <c r="B134" s="83"/>
      <c r="C134" s="83"/>
      <c r="D134" s="83"/>
      <c r="E134" s="83"/>
      <c r="F134" s="83"/>
      <c r="G134" s="83"/>
    </row>
    <row r="135" spans="1:7">
      <c r="A135" s="83"/>
      <c r="B135" s="83"/>
      <c r="C135" s="83"/>
      <c r="D135" s="83"/>
      <c r="E135" s="83"/>
      <c r="F135" s="83"/>
      <c r="G135" s="83"/>
    </row>
    <row r="136" spans="1:7">
      <c r="A136" s="83"/>
      <c r="B136" s="83"/>
      <c r="C136" s="83"/>
      <c r="D136" s="83"/>
      <c r="E136" s="83"/>
      <c r="F136" s="83"/>
      <c r="G136" s="83"/>
    </row>
    <row r="137" spans="1:7">
      <c r="A137" s="83"/>
      <c r="B137" s="83"/>
      <c r="C137" s="83"/>
      <c r="D137" s="83"/>
      <c r="E137" s="83"/>
      <c r="F137" s="83"/>
      <c r="G137" s="83"/>
    </row>
    <row r="138" spans="1:7">
      <c r="A138" s="83"/>
      <c r="B138" s="83"/>
      <c r="C138" s="83"/>
      <c r="D138" s="83"/>
      <c r="E138" s="83"/>
      <c r="F138" s="83"/>
      <c r="G138" s="83"/>
    </row>
    <row r="139" spans="1:7">
      <c r="A139" s="83"/>
      <c r="B139" s="83"/>
      <c r="C139" s="83"/>
      <c r="D139" s="83"/>
      <c r="E139" s="83"/>
      <c r="F139" s="83"/>
      <c r="G139" s="83"/>
    </row>
    <row r="140" spans="1:7">
      <c r="A140" s="83"/>
      <c r="B140" s="83"/>
      <c r="C140" s="83"/>
      <c r="D140" s="83"/>
      <c r="E140" s="83"/>
      <c r="F140" s="83"/>
      <c r="G140" s="83"/>
    </row>
    <row r="141" spans="1:7">
      <c r="A141" s="83"/>
      <c r="B141" s="83"/>
      <c r="C141" s="83"/>
      <c r="D141" s="83"/>
      <c r="E141" s="83"/>
      <c r="F141" s="83"/>
      <c r="G141" s="83"/>
    </row>
    <row r="142" spans="1:7">
      <c r="A142" s="83"/>
      <c r="B142" s="83"/>
      <c r="C142" s="83"/>
      <c r="D142" s="83"/>
      <c r="E142" s="83"/>
      <c r="F142" s="83"/>
      <c r="G142" s="83"/>
    </row>
    <row r="143" spans="1:7">
      <c r="A143" s="83"/>
      <c r="B143" s="83"/>
      <c r="C143" s="83"/>
      <c r="D143" s="83"/>
      <c r="E143" s="83"/>
      <c r="F143" s="83"/>
      <c r="G143" s="83"/>
    </row>
    <row r="144" spans="1:7">
      <c r="A144" s="83"/>
      <c r="B144" s="83"/>
      <c r="C144" s="83"/>
      <c r="D144" s="83"/>
      <c r="E144" s="83"/>
      <c r="F144" s="83"/>
      <c r="G144" s="83"/>
    </row>
    <row r="145" spans="1:7">
      <c r="A145" s="83"/>
      <c r="B145" s="83"/>
      <c r="C145" s="83"/>
      <c r="D145" s="83"/>
      <c r="E145" s="83"/>
      <c r="F145" s="83"/>
      <c r="G145" s="83"/>
    </row>
    <row r="146" spans="1:7">
      <c r="A146" s="83"/>
      <c r="B146" s="83"/>
      <c r="C146" s="83"/>
      <c r="D146" s="83"/>
      <c r="E146" s="83"/>
      <c r="F146" s="83"/>
      <c r="G146" s="83"/>
    </row>
    <row r="147" spans="1:7">
      <c r="A147" s="83"/>
      <c r="B147" s="83"/>
      <c r="C147" s="83"/>
      <c r="D147" s="83"/>
      <c r="E147" s="83"/>
      <c r="F147" s="83"/>
      <c r="G147" s="83"/>
    </row>
    <row r="148" spans="1:7">
      <c r="A148" s="83"/>
      <c r="B148" s="83"/>
      <c r="C148" s="83"/>
      <c r="D148" s="83"/>
      <c r="E148" s="83"/>
      <c r="F148" s="83"/>
      <c r="G148" s="83"/>
    </row>
    <row r="149" spans="1:7">
      <c r="A149" s="83"/>
      <c r="B149" s="83"/>
      <c r="C149" s="83"/>
      <c r="D149" s="83"/>
      <c r="E149" s="83"/>
      <c r="F149" s="83"/>
      <c r="G149" s="83"/>
    </row>
    <row r="150" spans="1:7">
      <c r="A150" s="83"/>
      <c r="B150" s="83"/>
      <c r="C150" s="83"/>
      <c r="D150" s="83"/>
      <c r="E150" s="83"/>
      <c r="F150" s="83"/>
      <c r="G150" s="83"/>
    </row>
    <row r="151" spans="1:7">
      <c r="A151" s="83"/>
      <c r="B151" s="83"/>
      <c r="C151" s="83"/>
      <c r="D151" s="83"/>
      <c r="E151" s="83"/>
      <c r="F151" s="83"/>
      <c r="G151" s="83"/>
    </row>
    <row r="152" spans="1:7">
      <c r="A152" s="83"/>
      <c r="B152" s="83"/>
      <c r="C152" s="83"/>
      <c r="D152" s="83"/>
      <c r="E152" s="83"/>
      <c r="F152" s="83"/>
      <c r="G152" s="83"/>
    </row>
    <row r="153" spans="1:7">
      <c r="A153" s="83"/>
      <c r="B153" s="83"/>
      <c r="C153" s="83"/>
      <c r="D153" s="83"/>
      <c r="E153" s="83"/>
      <c r="F153" s="83"/>
      <c r="G153" s="83"/>
    </row>
    <row r="154" spans="1:7">
      <c r="A154" s="83"/>
      <c r="B154" s="83"/>
      <c r="C154" s="83"/>
      <c r="D154" s="83"/>
      <c r="E154" s="83"/>
      <c r="F154" s="83"/>
      <c r="G154" s="83"/>
    </row>
    <row r="155" spans="1:7">
      <c r="A155" s="83"/>
      <c r="B155" s="83"/>
      <c r="C155" s="83"/>
      <c r="D155" s="83"/>
      <c r="E155" s="83"/>
      <c r="F155" s="83"/>
      <c r="G155" s="83"/>
    </row>
    <row r="156" spans="1:7">
      <c r="A156" s="83"/>
      <c r="B156" s="83"/>
      <c r="C156" s="83"/>
      <c r="D156" s="83"/>
      <c r="E156" s="83"/>
      <c r="F156" s="83"/>
      <c r="G156" s="83"/>
    </row>
    <row r="157" spans="1:7">
      <c r="A157" s="83"/>
      <c r="B157" s="83"/>
      <c r="C157" s="83"/>
      <c r="D157" s="83"/>
      <c r="E157" s="83"/>
      <c r="F157" s="83"/>
      <c r="G157" s="83"/>
    </row>
    <row r="158" spans="1:7">
      <c r="A158" s="83"/>
      <c r="B158" s="83"/>
      <c r="C158" s="83"/>
      <c r="D158" s="83"/>
      <c r="E158" s="83"/>
      <c r="F158" s="83"/>
      <c r="G158" s="83"/>
    </row>
    <row r="159" spans="1:7">
      <c r="A159" s="83"/>
      <c r="B159" s="83"/>
      <c r="C159" s="83"/>
      <c r="D159" s="83"/>
      <c r="E159" s="83"/>
      <c r="F159" s="83"/>
      <c r="G159" s="83"/>
    </row>
    <row r="160" spans="1:7">
      <c r="A160" s="83"/>
      <c r="B160" s="83"/>
      <c r="C160" s="83"/>
      <c r="D160" s="83"/>
      <c r="E160" s="83"/>
      <c r="F160" s="83"/>
      <c r="G160" s="83"/>
    </row>
    <row r="161" spans="1:7">
      <c r="A161" s="83"/>
      <c r="B161" s="83"/>
      <c r="C161" s="83"/>
      <c r="D161" s="83"/>
      <c r="E161" s="83"/>
      <c r="F161" s="83"/>
      <c r="G161" s="83"/>
    </row>
    <row r="162" spans="1:7">
      <c r="A162" s="83"/>
      <c r="B162" s="83"/>
      <c r="C162" s="83"/>
      <c r="D162" s="83"/>
      <c r="E162" s="83"/>
      <c r="F162" s="83"/>
      <c r="G162" s="83"/>
    </row>
    <row r="163" spans="1:7">
      <c r="A163" s="83"/>
      <c r="B163" s="83"/>
      <c r="C163" s="83"/>
      <c r="D163" s="83"/>
      <c r="E163" s="83"/>
      <c r="F163" s="83"/>
      <c r="G163" s="83"/>
    </row>
    <row r="164" spans="1:7">
      <c r="A164" s="83"/>
      <c r="B164" s="83"/>
      <c r="C164" s="83"/>
      <c r="D164" s="83"/>
      <c r="E164" s="83"/>
      <c r="F164" s="83"/>
      <c r="G164" s="83"/>
    </row>
    <row r="165" spans="1:7">
      <c r="A165" s="83"/>
      <c r="B165" s="83"/>
      <c r="C165" s="83"/>
      <c r="D165" s="83"/>
      <c r="E165" s="83"/>
      <c r="F165" s="83"/>
      <c r="G165" s="83"/>
    </row>
    <row r="166" spans="1:7">
      <c r="A166" s="83"/>
      <c r="B166" s="83"/>
      <c r="C166" s="83"/>
      <c r="D166" s="83"/>
      <c r="E166" s="83"/>
      <c r="F166" s="83"/>
      <c r="G166" s="83"/>
    </row>
    <row r="167" spans="1:7">
      <c r="A167" s="83"/>
      <c r="B167" s="83"/>
      <c r="C167" s="83"/>
      <c r="D167" s="83"/>
      <c r="E167" s="83"/>
      <c r="F167" s="83"/>
      <c r="G167" s="83"/>
    </row>
  </sheetData>
  <mergeCells count="2">
    <mergeCell ref="A1:J2"/>
    <mergeCell ref="D61:E61"/>
  </mergeCells>
  <hyperlinks>
    <hyperlink ref="G4" r:id="rId1"/>
  </hyperlinks>
  <pageMargins left="0.7" right="0.7" top="0.75" bottom="0.75" header="0.3" footer="0.3"/>
  <pageSetup paperSize="9" orientation="portrait" r:id="rId2"/>
  <ignoredErrors>
    <ignoredError sqref="F27" calculatedColumn="1"/>
  </ignoredError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N167"/>
  <sheetViews>
    <sheetView tabSelected="1" workbookViewId="0">
      <selection activeCell="D13" sqref="D13"/>
    </sheetView>
  </sheetViews>
  <sheetFormatPr defaultColWidth="35.140625" defaultRowHeight="15"/>
  <cols>
    <col min="1" max="1" width="18.42578125" customWidth="1"/>
    <col min="2" max="2" width="17.5703125" customWidth="1"/>
    <col min="3" max="3" width="24.85546875" customWidth="1"/>
    <col min="4" max="4" width="26.28515625" customWidth="1"/>
    <col min="5" max="5" width="17.28515625" customWidth="1"/>
  </cols>
  <sheetData>
    <row r="1" spans="1:14" ht="15" customHeight="1">
      <c r="A1" s="177" t="s">
        <v>129</v>
      </c>
      <c r="B1" s="178"/>
      <c r="C1" s="178"/>
      <c r="D1" s="178"/>
      <c r="E1" s="178"/>
      <c r="F1" s="178"/>
      <c r="G1" s="178"/>
      <c r="H1" s="178"/>
      <c r="I1" s="178"/>
      <c r="J1" s="179"/>
    </row>
    <row r="2" spans="1:14" ht="15" customHeight="1" thickBot="1">
      <c r="A2" s="180"/>
      <c r="B2" s="181"/>
      <c r="C2" s="181"/>
      <c r="D2" s="181"/>
      <c r="E2" s="181"/>
      <c r="F2" s="181"/>
      <c r="G2" s="181"/>
      <c r="H2" s="181"/>
      <c r="I2" s="181"/>
      <c r="J2" s="182"/>
    </row>
    <row r="3" spans="1:14">
      <c r="A3" s="5"/>
      <c r="B3" s="5"/>
      <c r="C3" s="5"/>
      <c r="D3" s="5"/>
      <c r="E3" s="5"/>
      <c r="F3" s="5"/>
      <c r="G3" s="5"/>
      <c r="H3" s="5"/>
    </row>
    <row r="4" spans="1:14" ht="28.5" customHeight="1">
      <c r="A4" s="15" t="s">
        <v>0</v>
      </c>
      <c r="B4" s="16" t="s">
        <v>6</v>
      </c>
      <c r="C4" s="18" t="s">
        <v>7</v>
      </c>
      <c r="D4" s="16" t="s">
        <v>13</v>
      </c>
      <c r="E4" s="16" t="s">
        <v>12</v>
      </c>
      <c r="F4" s="16" t="s">
        <v>16</v>
      </c>
      <c r="G4" s="16" t="s">
        <v>9</v>
      </c>
      <c r="H4" s="16" t="s">
        <v>10</v>
      </c>
      <c r="I4" s="17" t="s">
        <v>11</v>
      </c>
      <c r="J4" s="16" t="s">
        <v>43</v>
      </c>
      <c r="N4" s="82"/>
    </row>
    <row r="5" spans="1:14" ht="15.75">
      <c r="A5" s="46">
        <v>44287</v>
      </c>
      <c r="B5" s="2">
        <v>1</v>
      </c>
      <c r="C5" s="2" t="s">
        <v>3</v>
      </c>
      <c r="D5" s="13">
        <v>81100</v>
      </c>
      <c r="E5" s="13">
        <v>0</v>
      </c>
      <c r="F5" s="13">
        <f>Table13456789[[#This Row],[Cash/CARD]]+Table13456789[[#This Row],[CASH_LESS]]</f>
        <v>81100</v>
      </c>
      <c r="G5" s="46">
        <v>44287</v>
      </c>
      <c r="H5" s="2">
        <v>1</v>
      </c>
      <c r="I5" s="8" t="s">
        <v>19</v>
      </c>
      <c r="J5" s="13"/>
      <c r="N5" s="82"/>
    </row>
    <row r="6" spans="1:14" ht="15.75">
      <c r="A6" s="46">
        <v>44288</v>
      </c>
      <c r="B6" s="2">
        <v>2</v>
      </c>
      <c r="C6" s="2" t="s">
        <v>4</v>
      </c>
      <c r="D6" s="14">
        <v>435209</v>
      </c>
      <c r="E6" s="14">
        <v>0</v>
      </c>
      <c r="F6" s="14">
        <f>Table13456789[[#This Row],[Cash/CARD]]+Table13456789[[#This Row],[CASH_LESS]]</f>
        <v>435209</v>
      </c>
      <c r="G6" s="46">
        <v>44288</v>
      </c>
      <c r="H6" s="8">
        <v>2</v>
      </c>
      <c r="I6" s="8" t="s">
        <v>18</v>
      </c>
      <c r="J6" s="13"/>
      <c r="N6" s="82"/>
    </row>
    <row r="7" spans="1:14" ht="15.75">
      <c r="A7" s="46">
        <v>44289</v>
      </c>
      <c r="B7" s="2">
        <v>3</v>
      </c>
      <c r="C7" s="8" t="s">
        <v>5</v>
      </c>
      <c r="D7" s="14">
        <v>1200</v>
      </c>
      <c r="E7" s="14"/>
      <c r="F7" s="14">
        <f>Table13456789[[#This Row],[Cash/CARD]]+Table13456789[[#This Row],[CASH_LESS]]</f>
        <v>1200</v>
      </c>
      <c r="G7" s="46">
        <v>44289</v>
      </c>
      <c r="H7" s="2">
        <v>3</v>
      </c>
      <c r="I7" s="8" t="s">
        <v>135</v>
      </c>
      <c r="J7" s="13"/>
    </row>
    <row r="8" spans="1:14" ht="15.75">
      <c r="A8" s="46">
        <v>44290</v>
      </c>
      <c r="B8" s="2">
        <v>4</v>
      </c>
      <c r="C8" s="8" t="s">
        <v>14</v>
      </c>
      <c r="D8" s="14">
        <v>0</v>
      </c>
      <c r="E8" s="14"/>
      <c r="F8" s="14">
        <f>Table13456789[[#This Row],[Cash/CARD]]+Table13456789[[#This Row],[CASH_LESS]]</f>
        <v>0</v>
      </c>
      <c r="G8" s="46">
        <v>44290</v>
      </c>
      <c r="H8" s="8">
        <v>4</v>
      </c>
      <c r="I8" s="8" t="s">
        <v>36</v>
      </c>
      <c r="J8" s="13"/>
    </row>
    <row r="9" spans="1:14" ht="15.75">
      <c r="A9" s="46">
        <v>44291</v>
      </c>
      <c r="B9" s="2">
        <v>5</v>
      </c>
      <c r="C9" s="9" t="s">
        <v>15</v>
      </c>
      <c r="D9" s="14">
        <v>95520</v>
      </c>
      <c r="E9" s="14"/>
      <c r="F9" s="14">
        <f>Table13456789[[#This Row],[Cash/CARD]]+Table13456789[[#This Row],[CASH_LESS]]</f>
        <v>95520</v>
      </c>
      <c r="G9" s="46">
        <v>44291</v>
      </c>
      <c r="H9" s="2">
        <v>5</v>
      </c>
      <c r="I9" s="8"/>
      <c r="J9" s="13"/>
    </row>
    <row r="10" spans="1:14" ht="15.75">
      <c r="A10" s="46">
        <v>44292</v>
      </c>
      <c r="B10" s="7"/>
      <c r="C10" s="10"/>
      <c r="D10" s="14"/>
      <c r="E10" s="14"/>
      <c r="F10" s="14">
        <f>Table13456789[[#This Row],[Cash/CARD]]+Table13456789[[#This Row],[CASH_LESS]]</f>
        <v>0</v>
      </c>
      <c r="G10" s="46">
        <v>44292</v>
      </c>
      <c r="H10" s="2">
        <v>7</v>
      </c>
      <c r="I10" s="8"/>
      <c r="J10" s="80"/>
    </row>
    <row r="11" spans="1:14" ht="15.75">
      <c r="A11" s="46">
        <v>44293</v>
      </c>
      <c r="B11" s="6"/>
      <c r="C11" s="3"/>
      <c r="D11" s="14"/>
      <c r="E11" s="14"/>
      <c r="F11" s="14">
        <f>Table13456789[[#This Row],[Cash/CARD]]+Table13456789[[#This Row],[CASH_LESS]]</f>
        <v>0</v>
      </c>
      <c r="G11" s="46">
        <v>44293</v>
      </c>
      <c r="H11" s="8">
        <v>8</v>
      </c>
      <c r="I11" s="8"/>
      <c r="J11" s="80"/>
    </row>
    <row r="12" spans="1:14" ht="15.75">
      <c r="A12" s="46">
        <v>44294</v>
      </c>
      <c r="B12" s="6"/>
      <c r="C12" s="3"/>
      <c r="D12" s="14"/>
      <c r="E12" s="14"/>
      <c r="F12" s="14">
        <f>Table13456789[[#This Row],[Cash/CARD]]+Table13456789[[#This Row],[CASH_LESS]]</f>
        <v>0</v>
      </c>
      <c r="G12" s="46">
        <v>44294</v>
      </c>
      <c r="H12" s="2">
        <v>9</v>
      </c>
      <c r="I12" s="8"/>
      <c r="J12" s="80"/>
    </row>
    <row r="13" spans="1:14" ht="15.75">
      <c r="A13" s="46">
        <v>44295</v>
      </c>
      <c r="B13" s="6"/>
      <c r="C13" s="3"/>
      <c r="D13" s="14"/>
      <c r="E13" s="14"/>
      <c r="F13" s="14">
        <f>Table13456789[[#This Row],[Cash/CARD]]+Table13456789[[#This Row],[CASH_LESS]]</f>
        <v>0</v>
      </c>
      <c r="G13" s="46">
        <v>44295</v>
      </c>
      <c r="H13" s="2">
        <v>11</v>
      </c>
      <c r="I13" s="8"/>
      <c r="J13" s="13"/>
      <c r="M13" s="81"/>
    </row>
    <row r="14" spans="1:14" ht="15.75">
      <c r="A14" s="46">
        <v>44296</v>
      </c>
      <c r="B14" s="6"/>
      <c r="C14" s="3"/>
      <c r="D14" s="14"/>
      <c r="E14" s="14"/>
      <c r="F14" s="14">
        <f>Table13456789[[#This Row],[Cash/CARD]]+Table13456789[[#This Row],[CASH_LESS]]</f>
        <v>0</v>
      </c>
      <c r="G14" s="46">
        <v>44296</v>
      </c>
      <c r="H14" s="8">
        <v>12</v>
      </c>
      <c r="I14" s="8"/>
      <c r="J14" s="13"/>
    </row>
    <row r="15" spans="1:14" ht="15.75">
      <c r="A15" s="46">
        <v>44297</v>
      </c>
      <c r="B15" s="6"/>
      <c r="C15" s="3"/>
      <c r="D15" s="14"/>
      <c r="E15" s="14"/>
      <c r="F15" s="14">
        <f>Table13456789[[#This Row],[Cash/CARD]]+Table13456789[[#This Row],[CASH_LESS]]</f>
        <v>0</v>
      </c>
      <c r="G15" s="46">
        <v>44297</v>
      </c>
      <c r="H15" s="2">
        <v>13</v>
      </c>
      <c r="I15" s="8"/>
      <c r="J15" s="13"/>
    </row>
    <row r="16" spans="1:14" ht="15.75">
      <c r="A16" s="46">
        <v>44298</v>
      </c>
      <c r="B16" s="6"/>
      <c r="C16" s="3"/>
      <c r="D16" s="14"/>
      <c r="E16" s="14"/>
      <c r="F16" s="14">
        <f>Table13456789[[#This Row],[Cash/CARD]]+Table13456789[[#This Row],[CASH_LESS]]</f>
        <v>0</v>
      </c>
      <c r="G16" s="46">
        <v>44298</v>
      </c>
      <c r="H16" s="8">
        <v>14</v>
      </c>
      <c r="I16" s="3"/>
      <c r="J16" s="80"/>
    </row>
    <row r="17" spans="1:14" ht="15.75">
      <c r="A17" s="46">
        <v>44299</v>
      </c>
      <c r="B17" s="6"/>
      <c r="C17" s="3"/>
      <c r="D17" s="14"/>
      <c r="E17" s="14"/>
      <c r="F17" s="14">
        <f>Table13456789[[#This Row],[Cash/CARD]]+Table13456789[[#This Row],[CASH_LESS]]</f>
        <v>0</v>
      </c>
      <c r="G17" s="46">
        <v>44299</v>
      </c>
      <c r="H17" s="2">
        <v>15</v>
      </c>
      <c r="I17" s="8"/>
      <c r="J17" s="13"/>
      <c r="N17" s="81"/>
    </row>
    <row r="18" spans="1:14" ht="15.75">
      <c r="A18" s="46">
        <v>44300</v>
      </c>
      <c r="B18" s="6"/>
      <c r="C18" s="3"/>
      <c r="D18" s="14"/>
      <c r="E18" s="14"/>
      <c r="F18" s="14">
        <f>Table13456789[[#This Row],[Cash/CARD]]+Table13456789[[#This Row],[CASH_LESS]]</f>
        <v>0</v>
      </c>
      <c r="G18" s="46">
        <v>44300</v>
      </c>
      <c r="H18" s="8">
        <v>16</v>
      </c>
      <c r="I18" s="8"/>
      <c r="J18" s="13"/>
    </row>
    <row r="19" spans="1:14" ht="15.75">
      <c r="A19" s="46">
        <v>44301</v>
      </c>
      <c r="B19" s="6"/>
      <c r="C19" s="3"/>
      <c r="D19" s="14"/>
      <c r="E19" s="14"/>
      <c r="F19" s="14">
        <f>Table13456789[[#This Row],[Cash/CARD]]+Table13456789[[#This Row],[CASH_LESS]]</f>
        <v>0</v>
      </c>
      <c r="G19" s="46">
        <v>44301</v>
      </c>
      <c r="H19" s="2">
        <v>17</v>
      </c>
      <c r="I19" s="8"/>
      <c r="J19" s="13"/>
    </row>
    <row r="20" spans="1:14" ht="15.75">
      <c r="A20" s="46">
        <v>44302</v>
      </c>
      <c r="B20" s="6"/>
      <c r="C20" s="3"/>
      <c r="D20" s="14"/>
      <c r="E20" s="14"/>
      <c r="F20" s="14">
        <f>Table13456789[[#This Row],[Cash/CARD]]+Table13456789[[#This Row],[CASH_LESS]]</f>
        <v>0</v>
      </c>
      <c r="G20" s="46">
        <v>44302</v>
      </c>
      <c r="H20" s="8">
        <v>18</v>
      </c>
      <c r="I20" s="3"/>
      <c r="J20" s="80"/>
      <c r="M20" s="81"/>
    </row>
    <row r="21" spans="1:14" ht="15.75">
      <c r="A21" s="46">
        <v>44303</v>
      </c>
      <c r="B21" s="6"/>
      <c r="C21" s="3"/>
      <c r="D21" s="14"/>
      <c r="E21" s="14"/>
      <c r="F21" s="14">
        <f>Table13456789[[#This Row],[Cash/CARD]]+Table13456789[[#This Row],[CASH_LESS]]</f>
        <v>0</v>
      </c>
      <c r="G21" s="46">
        <v>44303</v>
      </c>
      <c r="H21" s="2">
        <v>19</v>
      </c>
      <c r="I21" s="3"/>
      <c r="J21" s="80"/>
    </row>
    <row r="22" spans="1:14" ht="15.75">
      <c r="A22" s="46">
        <v>44304</v>
      </c>
      <c r="B22" s="6"/>
      <c r="C22" s="3"/>
      <c r="D22" s="14"/>
      <c r="E22" s="14"/>
      <c r="F22" s="14">
        <f>Table13456789[[#This Row],[Cash/CARD]]+Table13456789[[#This Row],[CASH_LESS]]</f>
        <v>0</v>
      </c>
      <c r="G22" s="46">
        <v>44304</v>
      </c>
      <c r="H22" s="8">
        <v>20</v>
      </c>
      <c r="I22" s="3"/>
      <c r="J22" s="80"/>
    </row>
    <row r="23" spans="1:14" ht="15.75">
      <c r="A23" s="46">
        <v>44305</v>
      </c>
      <c r="B23" s="6"/>
      <c r="C23" s="3"/>
      <c r="D23" s="14"/>
      <c r="E23" s="14"/>
      <c r="F23" s="14">
        <f>Table13456789[[#This Row],[Cash/CARD]]+Table13456789[[#This Row],[CASH_LESS]]</f>
        <v>0</v>
      </c>
      <c r="G23" s="46">
        <v>44305</v>
      </c>
      <c r="H23" s="2">
        <v>21</v>
      </c>
      <c r="I23" s="3"/>
      <c r="J23" s="80"/>
    </row>
    <row r="24" spans="1:14" ht="16.5" thickBot="1">
      <c r="A24" s="46">
        <v>44306</v>
      </c>
      <c r="B24" s="6"/>
      <c r="C24" s="3"/>
      <c r="D24" s="14"/>
      <c r="E24" s="53"/>
      <c r="F24" s="53">
        <f>Table13456789[[#This Row],[Cash/CARD]]+Table13456789[[#This Row],[CASH_LESS]]</f>
        <v>0</v>
      </c>
      <c r="G24" s="62">
        <v>44306</v>
      </c>
      <c r="H24" s="63">
        <v>22</v>
      </c>
      <c r="I24" s="63"/>
      <c r="J24" s="23"/>
    </row>
    <row r="25" spans="1:14" ht="15.75">
      <c r="A25" s="46">
        <v>44307</v>
      </c>
      <c r="B25" s="6"/>
      <c r="C25" s="3"/>
      <c r="D25" s="51"/>
      <c r="E25" s="64"/>
      <c r="F25" s="65"/>
      <c r="G25" s="66"/>
      <c r="H25" s="67"/>
      <c r="I25" s="67"/>
      <c r="J25" s="68"/>
    </row>
    <row r="26" spans="1:14" ht="16.5" thickBot="1">
      <c r="A26" s="46">
        <v>44308</v>
      </c>
      <c r="B26" s="6"/>
      <c r="C26" s="3"/>
      <c r="D26" s="51"/>
      <c r="E26" s="69"/>
      <c r="F26" s="53"/>
      <c r="G26" s="46"/>
      <c r="H26" s="3"/>
      <c r="I26" s="4"/>
      <c r="J26" s="70"/>
    </row>
    <row r="27" spans="1:14" ht="24" thickBot="1">
      <c r="A27" s="46">
        <v>44309</v>
      </c>
      <c r="B27" s="6"/>
      <c r="C27" s="3"/>
      <c r="D27" s="51"/>
      <c r="E27" s="55" t="s">
        <v>34</v>
      </c>
      <c r="F27" s="56">
        <f>SUBTOTAL(109,F5:F26)</f>
        <v>613029</v>
      </c>
      <c r="G27" s="52"/>
      <c r="H27" s="49"/>
      <c r="I27" s="57" t="s">
        <v>32</v>
      </c>
      <c r="J27" s="58">
        <f>SUBTOTAL(109,J5:J26)</f>
        <v>0</v>
      </c>
    </row>
    <row r="28" spans="1:14" ht="15.75">
      <c r="A28" s="46">
        <v>44310</v>
      </c>
      <c r="B28" s="6"/>
      <c r="C28" s="3"/>
      <c r="D28" s="51"/>
      <c r="E28" s="71"/>
      <c r="F28" s="54"/>
      <c r="G28" s="46"/>
      <c r="H28" s="3"/>
      <c r="I28" s="50"/>
      <c r="J28" s="72"/>
    </row>
    <row r="29" spans="1:14" ht="15.75">
      <c r="A29" s="46">
        <v>44311</v>
      </c>
      <c r="B29" s="6"/>
      <c r="C29" s="3"/>
      <c r="D29" s="51"/>
      <c r="E29" s="73"/>
      <c r="F29" s="14"/>
      <c r="G29" s="46"/>
      <c r="H29" s="3"/>
      <c r="I29" s="3"/>
      <c r="J29" s="74"/>
    </row>
    <row r="30" spans="1:14" ht="15.75">
      <c r="A30" s="46">
        <v>44312</v>
      </c>
      <c r="B30" s="19"/>
      <c r="C30" s="10"/>
      <c r="D30" s="49"/>
      <c r="E30" s="75"/>
      <c r="F30" s="11"/>
      <c r="G30" s="46"/>
      <c r="H30" s="3"/>
      <c r="I30" s="3"/>
      <c r="J30" s="74"/>
    </row>
    <row r="31" spans="1:14" ht="15.75">
      <c r="A31" s="46">
        <v>44313</v>
      </c>
      <c r="B31" s="19"/>
      <c r="C31" s="10"/>
      <c r="D31" s="49"/>
      <c r="E31" s="75"/>
      <c r="F31" s="11"/>
      <c r="G31" s="46"/>
      <c r="H31" s="3"/>
      <c r="I31" s="3"/>
      <c r="J31" s="74"/>
    </row>
    <row r="32" spans="1:14" ht="15.75">
      <c r="A32" s="46">
        <v>44314</v>
      </c>
      <c r="B32" s="19"/>
      <c r="C32" s="10"/>
      <c r="D32" s="49"/>
      <c r="E32" s="75"/>
      <c r="F32" s="11"/>
      <c r="G32" s="46"/>
      <c r="H32" s="3"/>
      <c r="I32" s="3"/>
      <c r="J32" s="74"/>
    </row>
    <row r="33" spans="1:10" ht="15.75">
      <c r="A33" s="46">
        <v>44315</v>
      </c>
      <c r="B33" s="21"/>
      <c r="C33" s="22"/>
      <c r="D33" s="61"/>
      <c r="E33" s="76"/>
      <c r="F33" s="12"/>
      <c r="G33" s="46"/>
      <c r="H33" s="4"/>
      <c r="I33" s="4"/>
      <c r="J33" s="70"/>
    </row>
    <row r="34" spans="1:10" ht="18.75">
      <c r="A34" s="1"/>
      <c r="B34" s="19"/>
      <c r="C34" s="10"/>
      <c r="D34" s="49"/>
      <c r="E34" s="75"/>
      <c r="F34" s="24"/>
      <c r="G34" s="29"/>
      <c r="H34" s="60" t="s">
        <v>35</v>
      </c>
      <c r="I34" s="60"/>
      <c r="J34" s="47">
        <v>683883</v>
      </c>
    </row>
    <row r="35" spans="1:10" ht="18.75">
      <c r="A35" s="1"/>
      <c r="B35" s="19"/>
      <c r="C35" s="10"/>
      <c r="D35" s="49"/>
      <c r="E35" s="75"/>
      <c r="F35" s="24"/>
      <c r="G35" s="29"/>
      <c r="H35" s="60" t="s">
        <v>33</v>
      </c>
      <c r="I35" s="60"/>
      <c r="J35" s="47">
        <v>613029</v>
      </c>
    </row>
    <row r="36" spans="1:10" ht="20.25">
      <c r="A36" s="1"/>
      <c r="B36" s="19"/>
      <c r="C36" s="10"/>
      <c r="D36" s="49"/>
      <c r="E36" s="75"/>
      <c r="F36" s="24"/>
      <c r="G36" s="29"/>
      <c r="H36" s="30"/>
      <c r="I36" s="30"/>
      <c r="J36" s="48"/>
    </row>
    <row r="37" spans="1:10" ht="16.5" thickBot="1">
      <c r="A37" s="1"/>
      <c r="B37" s="19"/>
      <c r="C37" s="10"/>
      <c r="D37" s="49"/>
      <c r="E37" s="75"/>
      <c r="F37" s="24"/>
      <c r="G37" s="29"/>
      <c r="H37" s="42"/>
      <c r="I37" s="42"/>
      <c r="J37" s="38"/>
    </row>
    <row r="38" spans="1:10" ht="28.5" thickBot="1">
      <c r="A38" s="1"/>
      <c r="B38" s="19"/>
      <c r="C38" s="10"/>
      <c r="D38" s="49"/>
      <c r="E38" s="75"/>
      <c r="F38" s="24"/>
      <c r="G38" s="41"/>
      <c r="H38" s="59" t="str">
        <f>IF(J35&gt;J34, "PROFIT", IF(J34&gt;J35, "LOSS"))</f>
        <v>LOSS</v>
      </c>
      <c r="I38" s="45"/>
      <c r="J38" s="40">
        <f>J35-J34</f>
        <v>-70854</v>
      </c>
    </row>
    <row r="39" spans="1:10" ht="16.5" thickBot="1">
      <c r="A39" s="20"/>
      <c r="B39" s="21"/>
      <c r="C39" s="22"/>
      <c r="D39" s="61"/>
      <c r="E39" s="76"/>
      <c r="F39" s="25"/>
      <c r="G39" s="33"/>
      <c r="H39" s="43"/>
      <c r="I39" s="43"/>
      <c r="J39" s="39"/>
    </row>
    <row r="40" spans="1:10" ht="15.75" thickBot="1">
      <c r="E40" s="77"/>
      <c r="F40" s="78"/>
      <c r="G40" s="78"/>
      <c r="H40" s="78"/>
      <c r="I40" s="78"/>
      <c r="J40" s="79"/>
    </row>
    <row r="44" spans="1:10" ht="15.75" thickBot="1"/>
    <row r="45" spans="1:10" ht="15.75">
      <c r="A45" s="84"/>
      <c r="B45" s="85"/>
      <c r="C45" s="100" t="s">
        <v>49</v>
      </c>
      <c r="D45" s="101" t="s">
        <v>50</v>
      </c>
      <c r="E45" s="102" t="s">
        <v>76</v>
      </c>
      <c r="F45" s="83"/>
      <c r="G45" s="83"/>
    </row>
    <row r="46" spans="1:10" ht="15.75">
      <c r="A46" s="86"/>
      <c r="B46" s="83"/>
      <c r="C46" s="103" t="s">
        <v>109</v>
      </c>
      <c r="D46" s="95" t="s">
        <v>74</v>
      </c>
      <c r="E46" s="97">
        <v>10000</v>
      </c>
      <c r="F46" s="83"/>
      <c r="G46" s="83"/>
    </row>
    <row r="47" spans="1:10" ht="15.75">
      <c r="A47" s="86"/>
      <c r="B47" s="87"/>
      <c r="C47" s="103" t="s">
        <v>110</v>
      </c>
      <c r="D47" s="95" t="s">
        <v>111</v>
      </c>
      <c r="E47" s="97">
        <v>20000</v>
      </c>
      <c r="F47" s="83"/>
      <c r="G47" s="97"/>
    </row>
    <row r="48" spans="1:10" ht="15.75">
      <c r="A48" s="83"/>
      <c r="B48" s="83"/>
      <c r="C48" s="103"/>
      <c r="D48" s="95"/>
      <c r="E48" s="104"/>
      <c r="F48" s="83"/>
      <c r="G48" s="83"/>
    </row>
    <row r="49" spans="1:7" ht="15.75">
      <c r="A49" s="83"/>
      <c r="B49" s="83"/>
      <c r="C49" s="103"/>
      <c r="D49" s="95"/>
      <c r="E49" s="104"/>
      <c r="F49" s="83"/>
      <c r="G49" s="83"/>
    </row>
    <row r="50" spans="1:7" ht="15.75">
      <c r="A50" s="86"/>
      <c r="B50" s="87"/>
      <c r="C50" s="103"/>
      <c r="D50" s="95"/>
      <c r="E50" s="104"/>
      <c r="F50" s="83"/>
      <c r="G50" s="83"/>
    </row>
    <row r="51" spans="1:7" ht="15.75">
      <c r="A51" s="83"/>
      <c r="B51" s="83"/>
      <c r="C51" s="103"/>
      <c r="D51" s="95"/>
      <c r="E51" s="104"/>
      <c r="F51" s="83"/>
      <c r="G51" s="83"/>
    </row>
    <row r="52" spans="1:7" ht="15.75">
      <c r="A52" s="83"/>
      <c r="B52" s="83"/>
      <c r="C52" s="103"/>
      <c r="D52" s="95"/>
      <c r="E52" s="105"/>
      <c r="F52" s="83"/>
      <c r="G52" s="83"/>
    </row>
    <row r="53" spans="1:7" ht="15.75">
      <c r="A53" s="83"/>
      <c r="B53" s="83"/>
      <c r="C53" s="103"/>
      <c r="D53" s="95"/>
      <c r="E53" s="105"/>
      <c r="F53" s="83"/>
      <c r="G53" s="83"/>
    </row>
    <row r="54" spans="1:7" ht="15.75">
      <c r="A54" s="83"/>
      <c r="B54" s="83"/>
      <c r="C54" s="103"/>
      <c r="D54" s="95"/>
      <c r="E54" s="105"/>
      <c r="F54" s="83"/>
      <c r="G54" s="83"/>
    </row>
    <row r="55" spans="1:7" ht="15.75">
      <c r="A55" s="83"/>
      <c r="B55" s="83"/>
      <c r="C55" s="103"/>
      <c r="D55" s="95"/>
      <c r="E55" s="105"/>
      <c r="F55" s="83"/>
      <c r="G55" s="83"/>
    </row>
    <row r="56" spans="1:7" ht="16.5" thickBot="1">
      <c r="A56" s="83"/>
      <c r="B56" s="83"/>
      <c r="C56" s="103"/>
      <c r="D56" s="95"/>
      <c r="E56" s="105"/>
      <c r="F56" s="83"/>
      <c r="G56" s="83"/>
    </row>
    <row r="57" spans="1:7" ht="23.25" thickBot="1">
      <c r="A57" s="83"/>
      <c r="B57" s="83"/>
      <c r="C57" s="106"/>
      <c r="D57" s="130" t="s">
        <v>114</v>
      </c>
      <c r="E57" s="131">
        <f>SUM(E46:E56)</f>
        <v>30000</v>
      </c>
      <c r="F57" s="83"/>
      <c r="G57" s="83"/>
    </row>
    <row r="58" spans="1:7">
      <c r="A58" s="83"/>
      <c r="B58" s="83"/>
      <c r="C58" s="90"/>
      <c r="D58" s="90"/>
      <c r="E58" s="90"/>
      <c r="F58" s="83"/>
      <c r="G58" s="83"/>
    </row>
    <row r="59" spans="1:7">
      <c r="A59" s="83"/>
      <c r="B59" s="83"/>
      <c r="C59" s="90"/>
      <c r="D59" s="114"/>
      <c r="E59" s="115"/>
      <c r="F59" s="83"/>
      <c r="G59" s="83"/>
    </row>
    <row r="60" spans="1:7" ht="15.75" thickBot="1">
      <c r="A60" s="83"/>
      <c r="B60" s="83"/>
      <c r="C60" s="90"/>
      <c r="D60" s="114"/>
      <c r="E60" s="115"/>
      <c r="F60" s="83"/>
      <c r="G60" s="83"/>
    </row>
    <row r="61" spans="1:7" ht="27" thickBot="1">
      <c r="A61" s="83"/>
      <c r="B61" s="83"/>
      <c r="C61" s="88"/>
      <c r="D61" s="189" t="s">
        <v>112</v>
      </c>
      <c r="E61" s="190"/>
      <c r="F61" s="89"/>
      <c r="G61" s="83"/>
    </row>
    <row r="62" spans="1:7" ht="15.75">
      <c r="A62" s="83"/>
      <c r="B62" s="83"/>
      <c r="C62" s="88"/>
      <c r="D62" s="96" t="s">
        <v>17</v>
      </c>
      <c r="E62" s="97"/>
      <c r="F62" s="89"/>
      <c r="G62" s="83"/>
    </row>
    <row r="63" spans="1:7" ht="15.75">
      <c r="A63" s="83"/>
      <c r="B63" s="83"/>
      <c r="C63" s="88"/>
      <c r="D63" s="96" t="s">
        <v>57</v>
      </c>
      <c r="E63" s="97"/>
      <c r="F63" s="89"/>
      <c r="G63" s="83"/>
    </row>
    <row r="64" spans="1:7" ht="15.75">
      <c r="A64" s="83"/>
      <c r="B64" s="83"/>
      <c r="C64" s="88"/>
      <c r="D64" s="96" t="s">
        <v>106</v>
      </c>
      <c r="E64" s="97"/>
      <c r="F64" s="89"/>
      <c r="G64" s="83"/>
    </row>
    <row r="65" spans="1:7" ht="15.75">
      <c r="A65" s="83"/>
      <c r="B65" s="83"/>
      <c r="C65" s="88"/>
      <c r="D65" s="96" t="s">
        <v>58</v>
      </c>
      <c r="E65" s="97"/>
      <c r="F65" s="89"/>
      <c r="G65" s="83"/>
    </row>
    <row r="66" spans="1:7" ht="15.75">
      <c r="A66" s="83"/>
      <c r="B66" s="83"/>
      <c r="C66" s="88"/>
      <c r="D66" s="96" t="s">
        <v>59</v>
      </c>
      <c r="E66" s="97"/>
      <c r="F66" s="89"/>
      <c r="G66" s="83"/>
    </row>
    <row r="67" spans="1:7" ht="15.75">
      <c r="A67" s="83"/>
      <c r="B67" s="83"/>
      <c r="C67" s="88"/>
      <c r="D67" s="96" t="s">
        <v>60</v>
      </c>
      <c r="E67" s="97"/>
      <c r="F67" s="89"/>
      <c r="G67" s="83"/>
    </row>
    <row r="68" spans="1:7" ht="15.75">
      <c r="A68" s="83"/>
      <c r="B68" s="83"/>
      <c r="C68" s="88"/>
      <c r="D68" s="96" t="s">
        <v>55</v>
      </c>
      <c r="E68" s="97"/>
      <c r="F68" s="89"/>
      <c r="G68" s="83"/>
    </row>
    <row r="69" spans="1:7" ht="15.75">
      <c r="A69" s="83"/>
      <c r="B69" s="83"/>
      <c r="C69" s="88"/>
      <c r="D69" s="96" t="s">
        <v>71</v>
      </c>
      <c r="E69" s="97"/>
      <c r="F69" s="89"/>
      <c r="G69" s="83"/>
    </row>
    <row r="70" spans="1:7" ht="15.75">
      <c r="A70" s="83"/>
      <c r="B70" s="83"/>
      <c r="C70" s="88"/>
      <c r="D70" s="96" t="s">
        <v>107</v>
      </c>
      <c r="E70" s="97"/>
      <c r="F70" s="89"/>
      <c r="G70" s="83"/>
    </row>
    <row r="71" spans="1:7" ht="15.75" thickBot="1">
      <c r="A71" s="83"/>
      <c r="B71" s="83"/>
      <c r="C71" s="120"/>
      <c r="D71" s="91"/>
      <c r="E71" s="121"/>
      <c r="F71" s="89"/>
      <c r="G71" s="83"/>
    </row>
    <row r="72" spans="1:7">
      <c r="A72" s="83"/>
      <c r="B72" s="83"/>
      <c r="C72" s="89"/>
      <c r="D72" s="114"/>
      <c r="E72" s="114"/>
      <c r="F72" s="83"/>
      <c r="G72" s="83"/>
    </row>
    <row r="73" spans="1:7">
      <c r="A73" s="83"/>
      <c r="B73" s="83"/>
      <c r="C73" s="89"/>
      <c r="D73" s="89"/>
      <c r="E73" s="89"/>
      <c r="F73" s="83"/>
      <c r="G73" s="83"/>
    </row>
    <row r="74" spans="1:7" ht="15.75" thickBot="1">
      <c r="A74" s="83"/>
      <c r="B74" s="83"/>
      <c r="C74" s="83"/>
      <c r="D74" s="83"/>
      <c r="E74" s="83"/>
      <c r="F74" s="83"/>
      <c r="G74" s="83"/>
    </row>
    <row r="75" spans="1:7" ht="16.5" thickBot="1">
      <c r="A75" s="88"/>
      <c r="B75" s="122" t="s">
        <v>55</v>
      </c>
      <c r="C75" s="123" t="s">
        <v>56</v>
      </c>
      <c r="D75" s="123"/>
      <c r="E75" s="124"/>
      <c r="F75" s="83"/>
      <c r="G75" s="83"/>
    </row>
    <row r="76" spans="1:7">
      <c r="A76" s="83"/>
      <c r="B76" s="90"/>
      <c r="C76" s="90"/>
      <c r="D76" s="90"/>
      <c r="E76" s="90"/>
      <c r="F76" s="83"/>
      <c r="G76" s="83"/>
    </row>
    <row r="77" spans="1:7">
      <c r="A77" s="83"/>
      <c r="B77" s="83"/>
      <c r="C77" s="83"/>
      <c r="D77" s="83"/>
      <c r="E77" s="83"/>
      <c r="F77" s="83"/>
      <c r="G77" s="83"/>
    </row>
    <row r="78" spans="1:7">
      <c r="A78" s="83"/>
      <c r="B78" s="83"/>
      <c r="C78" s="83"/>
      <c r="D78" s="83"/>
      <c r="E78" s="83"/>
      <c r="F78" s="83"/>
      <c r="G78" s="83"/>
    </row>
    <row r="79" spans="1:7">
      <c r="A79" s="83"/>
      <c r="B79" s="83"/>
      <c r="C79" s="83"/>
      <c r="D79" s="83"/>
      <c r="E79" s="83"/>
      <c r="F79" s="83"/>
      <c r="G79" s="83"/>
    </row>
    <row r="80" spans="1:7">
      <c r="A80" s="83"/>
      <c r="B80" s="83"/>
      <c r="C80" s="83"/>
      <c r="D80" s="83"/>
      <c r="E80" s="83"/>
      <c r="F80" s="83"/>
      <c r="G80" s="83"/>
    </row>
    <row r="81" spans="1:7">
      <c r="A81" s="83"/>
      <c r="B81" s="83"/>
      <c r="C81" s="83"/>
      <c r="D81" s="83"/>
      <c r="E81" s="83"/>
      <c r="F81" s="83"/>
      <c r="G81" s="83"/>
    </row>
    <row r="82" spans="1:7">
      <c r="A82" s="83"/>
      <c r="B82" s="83"/>
      <c r="C82" s="83"/>
      <c r="D82" s="83"/>
      <c r="E82" s="83"/>
      <c r="F82" s="83"/>
      <c r="G82" s="83"/>
    </row>
    <row r="83" spans="1:7">
      <c r="A83" s="83"/>
      <c r="B83" s="83"/>
      <c r="C83" s="83"/>
      <c r="D83" s="83"/>
      <c r="E83" s="83"/>
      <c r="F83" s="83"/>
      <c r="G83" s="83"/>
    </row>
    <row r="84" spans="1:7">
      <c r="A84" s="83"/>
      <c r="B84" s="83"/>
      <c r="C84" s="83"/>
      <c r="D84" s="83"/>
      <c r="E84" s="83"/>
      <c r="F84" s="83"/>
      <c r="G84" s="83"/>
    </row>
    <row r="85" spans="1:7">
      <c r="A85" s="83"/>
      <c r="B85" s="83"/>
      <c r="C85" s="83"/>
      <c r="D85" s="83"/>
      <c r="E85" s="83"/>
      <c r="F85" s="83"/>
      <c r="G85" s="83"/>
    </row>
    <row r="86" spans="1:7">
      <c r="A86" s="83"/>
      <c r="B86" s="83"/>
      <c r="C86" s="83"/>
      <c r="D86" s="83"/>
      <c r="E86" s="83"/>
      <c r="F86" s="83"/>
      <c r="G86" s="83"/>
    </row>
    <row r="87" spans="1:7">
      <c r="A87" s="83"/>
      <c r="B87" s="83"/>
      <c r="C87" s="83"/>
      <c r="D87" s="83"/>
      <c r="E87" s="83"/>
      <c r="F87" s="83"/>
      <c r="G87" s="83"/>
    </row>
    <row r="88" spans="1:7">
      <c r="A88" s="83"/>
      <c r="B88" s="83"/>
      <c r="C88" s="83"/>
      <c r="D88" s="83"/>
      <c r="E88" s="83"/>
      <c r="F88" s="83"/>
      <c r="G88" s="83"/>
    </row>
    <row r="89" spans="1:7">
      <c r="A89" s="83"/>
      <c r="B89" s="83"/>
      <c r="C89" s="83"/>
      <c r="D89" s="83"/>
      <c r="E89" s="83"/>
      <c r="F89" s="83"/>
      <c r="G89" s="83"/>
    </row>
    <row r="90" spans="1:7">
      <c r="A90" s="83"/>
      <c r="B90" s="83"/>
      <c r="C90" s="83"/>
      <c r="D90" s="83"/>
      <c r="E90" s="83"/>
      <c r="F90" s="83"/>
      <c r="G90" s="83"/>
    </row>
    <row r="91" spans="1:7">
      <c r="A91" s="83"/>
      <c r="B91" s="83"/>
      <c r="C91" s="83"/>
      <c r="D91" s="83"/>
      <c r="E91" s="83"/>
      <c r="F91" s="83"/>
      <c r="G91" s="83"/>
    </row>
    <row r="92" spans="1:7">
      <c r="A92" s="83"/>
      <c r="B92" s="83"/>
      <c r="C92" s="83"/>
      <c r="D92" s="83"/>
      <c r="E92" s="83"/>
      <c r="F92" s="83"/>
      <c r="G92" s="83"/>
    </row>
    <row r="93" spans="1:7">
      <c r="A93" s="83"/>
      <c r="B93" s="83"/>
      <c r="C93" s="83"/>
      <c r="D93" s="83"/>
      <c r="E93" s="83"/>
      <c r="F93" s="83"/>
      <c r="G93" s="83"/>
    </row>
    <row r="94" spans="1:7">
      <c r="A94" s="83"/>
      <c r="B94" s="83"/>
      <c r="C94" s="83"/>
      <c r="D94" s="83"/>
      <c r="E94" s="83"/>
      <c r="F94" s="83"/>
      <c r="G94" s="83"/>
    </row>
    <row r="95" spans="1:7">
      <c r="A95" s="83"/>
      <c r="B95" s="83"/>
      <c r="C95" s="83"/>
      <c r="D95" s="83"/>
      <c r="E95" s="83"/>
      <c r="F95" s="83"/>
      <c r="G95" s="83"/>
    </row>
    <row r="96" spans="1:7">
      <c r="A96" s="83"/>
      <c r="B96" s="83"/>
      <c r="C96" s="83"/>
      <c r="D96" s="83"/>
      <c r="E96" s="83"/>
      <c r="F96" s="83"/>
      <c r="G96" s="83"/>
    </row>
    <row r="97" spans="1:7">
      <c r="A97" s="83"/>
      <c r="B97" s="83"/>
      <c r="C97" s="83"/>
      <c r="D97" s="83"/>
      <c r="E97" s="83"/>
      <c r="F97" s="83"/>
      <c r="G97" s="83"/>
    </row>
    <row r="98" spans="1:7">
      <c r="A98" s="83"/>
      <c r="B98" s="83"/>
      <c r="C98" s="83"/>
      <c r="D98" s="83"/>
      <c r="E98" s="83"/>
      <c r="F98" s="83"/>
      <c r="G98" s="83"/>
    </row>
    <row r="99" spans="1:7">
      <c r="A99" s="83"/>
      <c r="B99" s="83"/>
      <c r="C99" s="83"/>
      <c r="D99" s="83"/>
      <c r="E99" s="83"/>
      <c r="F99" s="83"/>
      <c r="G99" s="83"/>
    </row>
    <row r="100" spans="1:7">
      <c r="A100" s="83"/>
      <c r="B100" s="83"/>
      <c r="C100" s="83"/>
      <c r="D100" s="83"/>
      <c r="E100" s="83"/>
      <c r="F100" s="83"/>
      <c r="G100" s="83"/>
    </row>
    <row r="101" spans="1:7">
      <c r="A101" s="83"/>
      <c r="B101" s="83"/>
      <c r="C101" s="83"/>
      <c r="D101" s="83"/>
      <c r="E101" s="83"/>
      <c r="F101" s="83"/>
      <c r="G101" s="83"/>
    </row>
    <row r="102" spans="1:7">
      <c r="A102" s="83"/>
      <c r="B102" s="83"/>
      <c r="C102" s="83"/>
      <c r="D102" s="83"/>
      <c r="E102" s="83"/>
      <c r="F102" s="83"/>
      <c r="G102" s="83"/>
    </row>
    <row r="103" spans="1:7">
      <c r="A103" s="83"/>
      <c r="B103" s="83"/>
      <c r="C103" s="83"/>
      <c r="D103" s="83"/>
      <c r="E103" s="83"/>
      <c r="F103" s="83"/>
      <c r="G103" s="83"/>
    </row>
    <row r="104" spans="1:7">
      <c r="A104" s="83"/>
      <c r="B104" s="83"/>
      <c r="C104" s="83"/>
      <c r="D104" s="83"/>
      <c r="E104" s="83"/>
      <c r="F104" s="83"/>
      <c r="G104" s="83"/>
    </row>
    <row r="105" spans="1:7">
      <c r="A105" s="83"/>
      <c r="B105" s="83"/>
      <c r="C105" s="83"/>
      <c r="D105" s="83"/>
      <c r="E105" s="83"/>
      <c r="F105" s="83"/>
      <c r="G105" s="83"/>
    </row>
    <row r="106" spans="1:7">
      <c r="A106" s="83"/>
      <c r="B106" s="83"/>
      <c r="C106" s="83"/>
      <c r="D106" s="83"/>
      <c r="E106" s="83"/>
      <c r="F106" s="83"/>
      <c r="G106" s="83"/>
    </row>
    <row r="107" spans="1:7">
      <c r="A107" s="83"/>
      <c r="B107" s="83"/>
      <c r="C107" s="83"/>
      <c r="D107" s="83"/>
      <c r="E107" s="83"/>
      <c r="F107" s="83"/>
      <c r="G107" s="83"/>
    </row>
    <row r="108" spans="1:7">
      <c r="A108" s="83"/>
      <c r="B108" s="83"/>
      <c r="C108" s="83"/>
      <c r="D108" s="83"/>
      <c r="E108" s="83"/>
      <c r="F108" s="83"/>
      <c r="G108" s="83"/>
    </row>
    <row r="109" spans="1:7">
      <c r="A109" s="83"/>
      <c r="B109" s="83"/>
      <c r="C109" s="83"/>
      <c r="D109" s="83"/>
      <c r="E109" s="83"/>
      <c r="F109" s="83"/>
      <c r="G109" s="83"/>
    </row>
    <row r="110" spans="1:7">
      <c r="A110" s="83"/>
      <c r="B110" s="83"/>
      <c r="C110" s="83"/>
      <c r="D110" s="83"/>
      <c r="E110" s="83"/>
      <c r="F110" s="83"/>
      <c r="G110" s="83"/>
    </row>
    <row r="111" spans="1:7">
      <c r="A111" s="83"/>
      <c r="B111" s="83"/>
      <c r="C111" s="83"/>
      <c r="D111" s="83"/>
      <c r="E111" s="83"/>
      <c r="F111" s="83"/>
      <c r="G111" s="83"/>
    </row>
    <row r="112" spans="1:7">
      <c r="A112" s="83"/>
      <c r="B112" s="83"/>
      <c r="C112" s="83"/>
      <c r="D112" s="83"/>
      <c r="E112" s="83"/>
      <c r="F112" s="83"/>
      <c r="G112" s="83"/>
    </row>
    <row r="113" spans="1:7">
      <c r="A113" s="83"/>
      <c r="B113" s="83"/>
      <c r="C113" s="83"/>
      <c r="D113" s="83"/>
      <c r="E113" s="83"/>
      <c r="F113" s="83"/>
      <c r="G113" s="83"/>
    </row>
    <row r="114" spans="1:7">
      <c r="A114" s="83"/>
      <c r="B114" s="83"/>
      <c r="C114" s="83"/>
      <c r="D114" s="83"/>
      <c r="E114" s="83"/>
      <c r="F114" s="83"/>
      <c r="G114" s="83"/>
    </row>
    <row r="115" spans="1:7">
      <c r="A115" s="83"/>
      <c r="B115" s="83"/>
      <c r="C115" s="83"/>
      <c r="D115" s="83"/>
      <c r="E115" s="83"/>
      <c r="F115" s="83"/>
      <c r="G115" s="83"/>
    </row>
    <row r="116" spans="1:7">
      <c r="A116" s="83"/>
      <c r="B116" s="83"/>
      <c r="C116" s="83"/>
      <c r="D116" s="83"/>
      <c r="E116" s="83"/>
      <c r="F116" s="83"/>
      <c r="G116" s="83"/>
    </row>
    <row r="117" spans="1:7">
      <c r="A117" s="83"/>
      <c r="B117" s="83"/>
      <c r="C117" s="83"/>
      <c r="D117" s="83"/>
      <c r="E117" s="83"/>
      <c r="F117" s="83"/>
      <c r="G117" s="83"/>
    </row>
    <row r="118" spans="1:7">
      <c r="A118" s="83"/>
      <c r="B118" s="83"/>
      <c r="C118" s="83"/>
      <c r="D118" s="83"/>
      <c r="E118" s="83"/>
      <c r="F118" s="83"/>
      <c r="G118" s="83"/>
    </row>
    <row r="119" spans="1:7">
      <c r="A119" s="83"/>
      <c r="B119" s="83"/>
      <c r="C119" s="83"/>
      <c r="D119" s="83"/>
      <c r="E119" s="83"/>
      <c r="F119" s="83"/>
      <c r="G119" s="83"/>
    </row>
    <row r="120" spans="1:7">
      <c r="A120" s="83"/>
      <c r="B120" s="83"/>
      <c r="C120" s="83"/>
      <c r="D120" s="83"/>
      <c r="E120" s="83"/>
      <c r="F120" s="83"/>
      <c r="G120" s="83"/>
    </row>
    <row r="121" spans="1:7">
      <c r="A121" s="83"/>
      <c r="B121" s="83"/>
      <c r="C121" s="83"/>
      <c r="D121" s="83"/>
      <c r="E121" s="83"/>
      <c r="F121" s="83"/>
      <c r="G121" s="83"/>
    </row>
    <row r="122" spans="1:7">
      <c r="A122" s="83"/>
      <c r="B122" s="83"/>
      <c r="C122" s="83"/>
      <c r="D122" s="83"/>
      <c r="E122" s="83"/>
      <c r="F122" s="83"/>
      <c r="G122" s="83"/>
    </row>
    <row r="123" spans="1:7">
      <c r="A123" s="83"/>
      <c r="B123" s="83"/>
      <c r="C123" s="83"/>
      <c r="D123" s="83"/>
      <c r="E123" s="83"/>
      <c r="F123" s="83"/>
      <c r="G123" s="83"/>
    </row>
    <row r="124" spans="1:7">
      <c r="A124" s="83"/>
      <c r="B124" s="83"/>
      <c r="C124" s="83"/>
      <c r="D124" s="83"/>
      <c r="E124" s="83"/>
      <c r="F124" s="83"/>
      <c r="G124" s="83"/>
    </row>
    <row r="125" spans="1:7">
      <c r="A125" s="83"/>
      <c r="B125" s="83"/>
      <c r="C125" s="83"/>
      <c r="D125" s="83"/>
      <c r="E125" s="83"/>
      <c r="F125" s="83"/>
      <c r="G125" s="83"/>
    </row>
    <row r="126" spans="1:7">
      <c r="A126" s="83"/>
      <c r="B126" s="83"/>
      <c r="C126" s="83"/>
      <c r="D126" s="83"/>
      <c r="E126" s="83"/>
      <c r="F126" s="83"/>
      <c r="G126" s="83"/>
    </row>
    <row r="127" spans="1:7">
      <c r="A127" s="83"/>
      <c r="B127" s="83"/>
      <c r="C127" s="83"/>
      <c r="D127" s="83"/>
      <c r="E127" s="83"/>
      <c r="F127" s="83"/>
      <c r="G127" s="83"/>
    </row>
    <row r="128" spans="1:7">
      <c r="A128" s="83"/>
      <c r="B128" s="83"/>
      <c r="C128" s="83"/>
      <c r="D128" s="83"/>
      <c r="E128" s="83"/>
      <c r="F128" s="83"/>
      <c r="G128" s="83"/>
    </row>
    <row r="129" spans="1:7">
      <c r="A129" s="83"/>
      <c r="B129" s="83"/>
      <c r="C129" s="83"/>
      <c r="D129" s="83"/>
      <c r="E129" s="83"/>
      <c r="F129" s="83"/>
      <c r="G129" s="83"/>
    </row>
    <row r="130" spans="1:7">
      <c r="A130" s="83"/>
      <c r="B130" s="83"/>
      <c r="C130" s="83"/>
      <c r="D130" s="83"/>
      <c r="E130" s="83"/>
      <c r="F130" s="83"/>
      <c r="G130" s="83"/>
    </row>
    <row r="131" spans="1:7">
      <c r="A131" s="83"/>
      <c r="B131" s="83"/>
      <c r="C131" s="83"/>
      <c r="D131" s="83"/>
      <c r="E131" s="83"/>
      <c r="F131" s="83"/>
      <c r="G131" s="83"/>
    </row>
    <row r="132" spans="1:7">
      <c r="A132" s="83"/>
      <c r="B132" s="83"/>
      <c r="C132" s="83"/>
      <c r="D132" s="83"/>
      <c r="E132" s="83"/>
      <c r="F132" s="83"/>
      <c r="G132" s="83"/>
    </row>
    <row r="133" spans="1:7">
      <c r="A133" s="83"/>
      <c r="B133" s="83"/>
      <c r="C133" s="83"/>
      <c r="D133" s="83"/>
      <c r="E133" s="83"/>
      <c r="F133" s="83"/>
      <c r="G133" s="83"/>
    </row>
    <row r="134" spans="1:7">
      <c r="A134" s="83"/>
      <c r="B134" s="83"/>
      <c r="C134" s="83"/>
      <c r="D134" s="83"/>
      <c r="E134" s="83"/>
      <c r="F134" s="83"/>
      <c r="G134" s="83"/>
    </row>
    <row r="135" spans="1:7">
      <c r="A135" s="83"/>
      <c r="B135" s="83"/>
      <c r="C135" s="83"/>
      <c r="D135" s="83"/>
      <c r="E135" s="83"/>
      <c r="F135" s="83"/>
      <c r="G135" s="83"/>
    </row>
    <row r="136" spans="1:7">
      <c r="A136" s="83"/>
      <c r="B136" s="83"/>
      <c r="C136" s="83"/>
      <c r="D136" s="83"/>
      <c r="E136" s="83"/>
      <c r="F136" s="83"/>
      <c r="G136" s="83"/>
    </row>
    <row r="137" spans="1:7">
      <c r="A137" s="83"/>
      <c r="B137" s="83"/>
      <c r="C137" s="83"/>
      <c r="D137" s="83"/>
      <c r="E137" s="83"/>
      <c r="F137" s="83"/>
      <c r="G137" s="83"/>
    </row>
    <row r="138" spans="1:7">
      <c r="A138" s="83"/>
      <c r="B138" s="83"/>
      <c r="C138" s="83"/>
      <c r="D138" s="83"/>
      <c r="E138" s="83"/>
      <c r="F138" s="83"/>
      <c r="G138" s="83"/>
    </row>
    <row r="139" spans="1:7">
      <c r="A139" s="83"/>
      <c r="B139" s="83"/>
      <c r="C139" s="83"/>
      <c r="D139" s="83"/>
      <c r="E139" s="83"/>
      <c r="F139" s="83"/>
      <c r="G139" s="83"/>
    </row>
    <row r="140" spans="1:7">
      <c r="A140" s="83"/>
      <c r="B140" s="83"/>
      <c r="C140" s="83"/>
      <c r="D140" s="83"/>
      <c r="E140" s="83"/>
      <c r="F140" s="83"/>
      <c r="G140" s="83"/>
    </row>
    <row r="141" spans="1:7">
      <c r="A141" s="83"/>
      <c r="B141" s="83"/>
      <c r="C141" s="83"/>
      <c r="D141" s="83"/>
      <c r="E141" s="83"/>
      <c r="F141" s="83"/>
      <c r="G141" s="83"/>
    </row>
    <row r="142" spans="1:7">
      <c r="A142" s="83"/>
      <c r="B142" s="83"/>
      <c r="C142" s="83"/>
      <c r="D142" s="83"/>
      <c r="E142" s="83"/>
      <c r="F142" s="83"/>
      <c r="G142" s="83"/>
    </row>
    <row r="143" spans="1:7">
      <c r="A143" s="83"/>
      <c r="B143" s="83"/>
      <c r="C143" s="83"/>
      <c r="D143" s="83"/>
      <c r="E143" s="83"/>
      <c r="F143" s="83"/>
      <c r="G143" s="83"/>
    </row>
    <row r="144" spans="1:7">
      <c r="A144" s="83"/>
      <c r="B144" s="83"/>
      <c r="C144" s="83"/>
      <c r="D144" s="83"/>
      <c r="E144" s="83"/>
      <c r="F144" s="83"/>
      <c r="G144" s="83"/>
    </row>
    <row r="145" spans="1:7">
      <c r="A145" s="83"/>
      <c r="B145" s="83"/>
      <c r="C145" s="83"/>
      <c r="D145" s="83"/>
      <c r="E145" s="83"/>
      <c r="F145" s="83"/>
      <c r="G145" s="83"/>
    </row>
    <row r="146" spans="1:7">
      <c r="A146" s="83"/>
      <c r="B146" s="83"/>
      <c r="C146" s="83"/>
      <c r="D146" s="83"/>
      <c r="E146" s="83"/>
      <c r="F146" s="83"/>
      <c r="G146" s="83"/>
    </row>
    <row r="147" spans="1:7">
      <c r="A147" s="83"/>
      <c r="B147" s="83"/>
      <c r="C147" s="83"/>
      <c r="D147" s="83"/>
      <c r="E147" s="83"/>
      <c r="F147" s="83"/>
      <c r="G147" s="83"/>
    </row>
    <row r="148" spans="1:7">
      <c r="A148" s="83"/>
      <c r="B148" s="83"/>
      <c r="C148" s="83"/>
      <c r="D148" s="83"/>
      <c r="E148" s="83"/>
      <c r="F148" s="83"/>
      <c r="G148" s="83"/>
    </row>
    <row r="149" spans="1:7">
      <c r="A149" s="83"/>
      <c r="B149" s="83"/>
      <c r="C149" s="83"/>
      <c r="D149" s="83"/>
      <c r="E149" s="83"/>
      <c r="F149" s="83"/>
      <c r="G149" s="83"/>
    </row>
    <row r="150" spans="1:7">
      <c r="A150" s="83"/>
      <c r="B150" s="83"/>
      <c r="C150" s="83"/>
      <c r="D150" s="83"/>
      <c r="E150" s="83"/>
      <c r="F150" s="83"/>
      <c r="G150" s="83"/>
    </row>
    <row r="151" spans="1:7">
      <c r="A151" s="83"/>
      <c r="B151" s="83"/>
      <c r="C151" s="83"/>
      <c r="D151" s="83"/>
      <c r="E151" s="83"/>
      <c r="F151" s="83"/>
      <c r="G151" s="83"/>
    </row>
    <row r="152" spans="1:7">
      <c r="A152" s="83"/>
      <c r="B152" s="83"/>
      <c r="C152" s="83"/>
      <c r="D152" s="83"/>
      <c r="E152" s="83"/>
      <c r="F152" s="83"/>
      <c r="G152" s="83"/>
    </row>
    <row r="153" spans="1:7">
      <c r="A153" s="83"/>
      <c r="B153" s="83"/>
      <c r="C153" s="83"/>
      <c r="D153" s="83"/>
      <c r="E153" s="83"/>
      <c r="F153" s="83"/>
      <c r="G153" s="83"/>
    </row>
    <row r="154" spans="1:7">
      <c r="A154" s="83"/>
      <c r="B154" s="83"/>
      <c r="C154" s="83"/>
      <c r="D154" s="83"/>
      <c r="E154" s="83"/>
      <c r="F154" s="83"/>
      <c r="G154" s="83"/>
    </row>
    <row r="155" spans="1:7">
      <c r="A155" s="83"/>
      <c r="B155" s="83"/>
      <c r="C155" s="83"/>
      <c r="D155" s="83"/>
      <c r="E155" s="83"/>
      <c r="F155" s="83"/>
      <c r="G155" s="83"/>
    </row>
    <row r="156" spans="1:7">
      <c r="A156" s="83"/>
      <c r="B156" s="83"/>
      <c r="C156" s="83"/>
      <c r="D156" s="83"/>
      <c r="E156" s="83"/>
      <c r="F156" s="83"/>
      <c r="G156" s="83"/>
    </row>
    <row r="157" spans="1:7">
      <c r="A157" s="83"/>
      <c r="B157" s="83"/>
      <c r="C157" s="83"/>
      <c r="D157" s="83"/>
      <c r="E157" s="83"/>
      <c r="F157" s="83"/>
      <c r="G157" s="83"/>
    </row>
    <row r="158" spans="1:7">
      <c r="A158" s="83"/>
      <c r="B158" s="83"/>
      <c r="C158" s="83"/>
      <c r="D158" s="83"/>
      <c r="E158" s="83"/>
      <c r="F158" s="83"/>
      <c r="G158" s="83"/>
    </row>
    <row r="159" spans="1:7">
      <c r="A159" s="83"/>
      <c r="B159" s="83"/>
      <c r="C159" s="83"/>
      <c r="D159" s="83"/>
      <c r="E159" s="83"/>
      <c r="F159" s="83"/>
      <c r="G159" s="83"/>
    </row>
    <row r="160" spans="1:7">
      <c r="A160" s="83"/>
      <c r="B160" s="83"/>
      <c r="C160" s="83"/>
      <c r="D160" s="83"/>
      <c r="E160" s="83"/>
      <c r="F160" s="83"/>
      <c r="G160" s="83"/>
    </row>
    <row r="161" spans="1:7">
      <c r="A161" s="83"/>
      <c r="B161" s="83"/>
      <c r="C161" s="83"/>
      <c r="D161" s="83"/>
      <c r="E161" s="83"/>
      <c r="F161" s="83"/>
      <c r="G161" s="83"/>
    </row>
    <row r="162" spans="1:7">
      <c r="A162" s="83"/>
      <c r="B162" s="83"/>
      <c r="C162" s="83"/>
      <c r="D162" s="83"/>
      <c r="E162" s="83"/>
      <c r="F162" s="83"/>
      <c r="G162" s="83"/>
    </row>
    <row r="163" spans="1:7">
      <c r="A163" s="83"/>
      <c r="B163" s="83"/>
      <c r="C163" s="83"/>
      <c r="D163" s="83"/>
      <c r="E163" s="83"/>
      <c r="F163" s="83"/>
      <c r="G163" s="83"/>
    </row>
    <row r="164" spans="1:7">
      <c r="A164" s="83"/>
      <c r="B164" s="83"/>
      <c r="C164" s="83"/>
      <c r="D164" s="83"/>
      <c r="E164" s="83"/>
      <c r="F164" s="83"/>
      <c r="G164" s="83"/>
    </row>
    <row r="165" spans="1:7">
      <c r="A165" s="83"/>
      <c r="B165" s="83"/>
      <c r="C165" s="83"/>
      <c r="D165" s="83"/>
      <c r="E165" s="83"/>
      <c r="F165" s="83"/>
      <c r="G165" s="83"/>
    </row>
    <row r="166" spans="1:7">
      <c r="A166" s="83"/>
      <c r="B166" s="83"/>
      <c r="C166" s="83"/>
      <c r="D166" s="83"/>
      <c r="E166" s="83"/>
      <c r="F166" s="83"/>
      <c r="G166" s="83"/>
    </row>
    <row r="167" spans="1:7">
      <c r="A167" s="83"/>
      <c r="B167" s="83"/>
      <c r="C167" s="83"/>
      <c r="D167" s="83"/>
      <c r="E167" s="83"/>
      <c r="F167" s="83"/>
      <c r="G167" s="83"/>
    </row>
  </sheetData>
  <mergeCells count="2">
    <mergeCell ref="A1:J2"/>
    <mergeCell ref="D61:E61"/>
  </mergeCells>
  <hyperlinks>
    <hyperlink ref="G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March</vt:lpstr>
      <vt:lpstr>NOIDA</vt:lpstr>
      <vt:lpstr>Pratap_vihar</vt:lpstr>
      <vt:lpstr>Shadara</vt:lpstr>
      <vt:lpstr>Loni</vt:lpstr>
      <vt:lpstr>Khoda</vt:lpstr>
      <vt:lpstr>Vaishali</vt:lpstr>
      <vt:lpstr>Anand_Vihar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2021-05-22T10:45:11Z</dcterms:modified>
</cp:coreProperties>
</file>