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Data" sheetId="1" r:id="rId4"/>
    <sheet state="visible" name="EmpCalc" sheetId="2" r:id="rId5"/>
  </sheets>
  <definedNames/>
  <calcPr/>
</workbook>
</file>

<file path=xl/sharedStrings.xml><?xml version="1.0" encoding="utf-8"?>
<sst xmlns="http://schemas.openxmlformats.org/spreadsheetml/2006/main" count="84" uniqueCount="39">
  <si>
    <t>Salary Computation Master</t>
  </si>
  <si>
    <t>Designation</t>
  </si>
  <si>
    <t>Basic</t>
  </si>
  <si>
    <t>HRA</t>
  </si>
  <si>
    <t>CEA_Factor</t>
  </si>
  <si>
    <t>Sr. Manager</t>
  </si>
  <si>
    <t>Manager</t>
  </si>
  <si>
    <t>Executive</t>
  </si>
  <si>
    <t>Trainee</t>
  </si>
  <si>
    <t>City Expense Allowance Slab</t>
  </si>
  <si>
    <t>City</t>
  </si>
  <si>
    <t>CEA_Slab</t>
  </si>
  <si>
    <t>Delhi</t>
  </si>
  <si>
    <t>Bombay</t>
  </si>
  <si>
    <t>Chandigarh</t>
  </si>
  <si>
    <t>Bonus Details</t>
  </si>
  <si>
    <t>Rating</t>
  </si>
  <si>
    <t>Bonus_Slab</t>
  </si>
  <si>
    <t>Excellent</t>
  </si>
  <si>
    <t>Good</t>
  </si>
  <si>
    <t>Average</t>
  </si>
  <si>
    <t>Salary = Basic*(1+HRA+Bonus_Slab) + CEA_Slab*CEA_Factor</t>
  </si>
  <si>
    <t>Employee Details and Salary for the month of June</t>
  </si>
  <si>
    <t>Name</t>
  </si>
  <si>
    <t>Total</t>
  </si>
  <si>
    <t>Amit Kumar</t>
  </si>
  <si>
    <t>Priya Singh</t>
  </si>
  <si>
    <t>Md. Asif</t>
  </si>
  <si>
    <t>Vineet Gupta</t>
  </si>
  <si>
    <t>Mira Banerjee</t>
  </si>
  <si>
    <t>Ravi Chauhan</t>
  </si>
  <si>
    <t>Shlipi Dhar</t>
  </si>
  <si>
    <t>Aditi Kumari</t>
  </si>
  <si>
    <t>Govind Bhatt</t>
  </si>
  <si>
    <t>Joy Sharma</t>
  </si>
  <si>
    <t>Harjot Kaur</t>
  </si>
  <si>
    <t>City Wise Details</t>
  </si>
  <si>
    <t># of employees</t>
  </si>
  <si>
    <t>Total Salary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</si>
</sst>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horizontal="center" vertical="bottom"/>
    </xf>
    <xf borderId="0" fillId="0" fontId="2" numFmtId="3" xfId="0" applyAlignment="1" applyFont="1" applyNumberFormat="1">
      <alignment horizontal="center" vertical="bottom"/>
    </xf>
    <xf borderId="0" fillId="0" fontId="2" numFmtId="9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2" fontId="1" numFmtId="0" xfId="0" applyAlignment="1" applyFont="1">
      <alignment shrinkToFit="0" vertical="bottom" wrapText="0"/>
    </xf>
    <xf borderId="0" fillId="3" fontId="1" numFmtId="3" xfId="0" applyAlignment="1" applyFont="1" applyNumberFormat="1">
      <alignment horizontal="center"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4" fontId="3" numFmtId="0" xfId="0" applyAlignment="1" applyFill="1" applyFont="1">
      <alignment vertical="bottom"/>
    </xf>
    <xf borderId="0" fillId="0" fontId="2" numFmtId="3" xfId="0" applyAlignment="1" applyFont="1" applyNumberFormat="1">
      <alignment vertical="bottom"/>
    </xf>
    <xf borderId="0" fillId="0" fontId="2" numFmtId="9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2" numFmtId="10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5</v>
      </c>
      <c r="B3" s="5">
        <v>40000.0</v>
      </c>
      <c r="C3" s="6">
        <v>0.25</v>
      </c>
      <c r="D3" s="7">
        <v>1.0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6</v>
      </c>
      <c r="B4" s="5">
        <v>30000.0</v>
      </c>
      <c r="C4" s="6">
        <v>0.2</v>
      </c>
      <c r="D4" s="7">
        <v>0.7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7</v>
      </c>
      <c r="B5" s="5">
        <v>21000.0</v>
      </c>
      <c r="C5" s="6">
        <v>0.15</v>
      </c>
      <c r="D5" s="7">
        <v>0.5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8</v>
      </c>
      <c r="B6" s="5">
        <v>14000.0</v>
      </c>
      <c r="C6" s="6">
        <v>0.1</v>
      </c>
      <c r="D6" s="7">
        <v>0.3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9</v>
      </c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10</v>
      </c>
      <c r="B9" s="9" t="s">
        <v>11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12</v>
      </c>
      <c r="B10" s="5">
        <v>12000.0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13</v>
      </c>
      <c r="B11" s="5">
        <v>20000.0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14</v>
      </c>
      <c r="B12" s="5">
        <v>5000.0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0" t="s">
        <v>15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16</v>
      </c>
      <c r="B15" s="3" t="s">
        <v>17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18</v>
      </c>
      <c r="B16" s="6">
        <v>0.2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19</v>
      </c>
      <c r="B17" s="6">
        <v>0.11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20</v>
      </c>
      <c r="B18" s="6">
        <v>0.05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2">
    <mergeCell ref="A1:D1"/>
    <mergeCell ref="A14:B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23</v>
      </c>
      <c r="B2" s="3" t="s">
        <v>1</v>
      </c>
      <c r="C2" s="3" t="s">
        <v>10</v>
      </c>
      <c r="D2" s="3" t="s">
        <v>16</v>
      </c>
      <c r="E2" s="3" t="s">
        <v>2</v>
      </c>
      <c r="F2" s="3" t="s">
        <v>3</v>
      </c>
      <c r="G2" s="3" t="s">
        <v>11</v>
      </c>
      <c r="H2" s="3" t="s">
        <v>4</v>
      </c>
      <c r="I2" s="3" t="s">
        <v>17</v>
      </c>
      <c r="J2" s="3" t="s">
        <v>24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2" t="s">
        <v>25</v>
      </c>
      <c r="B3" s="12" t="s">
        <v>6</v>
      </c>
      <c r="C3" s="12" t="s">
        <v>12</v>
      </c>
      <c r="D3" s="12" t="s">
        <v>19</v>
      </c>
      <c r="E3" s="13">
        <f>vlookup(B3,EmpData!A$3:B$6,2,false)</f>
        <v>30000</v>
      </c>
      <c r="F3" s="14">
        <f>vlookup(B3,EmpData!A$3:C$6,3,false)</f>
        <v>0.2</v>
      </c>
      <c r="G3" s="13">
        <f>vlookup(C3,EmpData!A$10:B$12,2,false)</f>
        <v>12000</v>
      </c>
      <c r="H3" s="15">
        <f>vlookup(B3,EmpData!A$3:D$6,4,false)</f>
        <v>0.7</v>
      </c>
      <c r="I3" s="16">
        <f>vlookup(D3,EmpData!A$16:B$18,2,false)</f>
        <v>0.11</v>
      </c>
      <c r="J3" s="13">
        <f t="shared" ref="J3:J13" si="1">E3*(1+F3+I3)+G3*H3</f>
        <v>47700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2" t="s">
        <v>26</v>
      </c>
      <c r="B4" s="12" t="s">
        <v>7</v>
      </c>
      <c r="C4" s="12" t="s">
        <v>13</v>
      </c>
      <c r="D4" s="12" t="s">
        <v>20</v>
      </c>
      <c r="E4" s="13">
        <f>vlookup(B4,EmpData!A$3:B$6,2,false)</f>
        <v>21000</v>
      </c>
      <c r="F4" s="14">
        <f>vlookup(B4,EmpData!A$3:C$6,3,false)</f>
        <v>0.15</v>
      </c>
      <c r="G4" s="13">
        <f>vlookup(C4,EmpData!A$10:B$12,2,false)</f>
        <v>20000</v>
      </c>
      <c r="H4" s="15">
        <f>vlookup(B4,EmpData!A$3:D$6,4,false)</f>
        <v>0.5</v>
      </c>
      <c r="I4" s="16">
        <f>vlookup(D4,EmpData!A$16:B$18,2,false)</f>
        <v>0.05</v>
      </c>
      <c r="J4" s="13">
        <f t="shared" si="1"/>
        <v>35200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2" t="s">
        <v>27</v>
      </c>
      <c r="B5" s="12" t="s">
        <v>8</v>
      </c>
      <c r="C5" s="12" t="s">
        <v>14</v>
      </c>
      <c r="D5" s="12" t="s">
        <v>18</v>
      </c>
      <c r="E5" s="13">
        <f>vlookup(B5,EmpData!A$3:B$6,2,false)</f>
        <v>14000</v>
      </c>
      <c r="F5" s="14">
        <f>vlookup(B5,EmpData!A$3:C$6,3,false)</f>
        <v>0.1</v>
      </c>
      <c r="G5" s="13">
        <f>vlookup(C5,EmpData!A$10:B$12,2,false)</f>
        <v>5000</v>
      </c>
      <c r="H5" s="15">
        <f>vlookup(B5,EmpData!A$3:D$6,4,false)</f>
        <v>0.3</v>
      </c>
      <c r="I5" s="16">
        <f>vlookup(D5,EmpData!A$16:B$18,2,false)</f>
        <v>0.2</v>
      </c>
      <c r="J5" s="13">
        <f t="shared" si="1"/>
        <v>19700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2" t="s">
        <v>28</v>
      </c>
      <c r="B6" s="12" t="s">
        <v>5</v>
      </c>
      <c r="C6" s="12" t="s">
        <v>12</v>
      </c>
      <c r="D6" s="12" t="s">
        <v>18</v>
      </c>
      <c r="E6" s="13">
        <f>vlookup(B6,EmpData!A$3:B$6,2,false)</f>
        <v>40000</v>
      </c>
      <c r="F6" s="14">
        <f>vlookup(B6,EmpData!A$3:C$6,3,false)</f>
        <v>0.25</v>
      </c>
      <c r="G6" s="13">
        <f>vlookup(C6,EmpData!A$10:B$12,2,false)</f>
        <v>12000</v>
      </c>
      <c r="H6" s="15">
        <f>vlookup(B6,EmpData!A$3:D$6,4,false)</f>
        <v>1</v>
      </c>
      <c r="I6" s="16">
        <f>vlookup(D6,EmpData!A$16:B$18,2,false)</f>
        <v>0.2</v>
      </c>
      <c r="J6" s="13">
        <f t="shared" si="1"/>
        <v>70000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2" t="s">
        <v>29</v>
      </c>
      <c r="B7" s="12" t="s">
        <v>6</v>
      </c>
      <c r="C7" s="12" t="s">
        <v>13</v>
      </c>
      <c r="D7" s="12" t="s">
        <v>19</v>
      </c>
      <c r="E7" s="13">
        <f>vlookup(B7,EmpData!A$3:B$6,2,false)</f>
        <v>30000</v>
      </c>
      <c r="F7" s="14">
        <f>vlookup(B7,EmpData!A$3:C$6,3,false)</f>
        <v>0.2</v>
      </c>
      <c r="G7" s="13">
        <f>vlookup(C7,EmpData!A$10:B$12,2,false)</f>
        <v>20000</v>
      </c>
      <c r="H7" s="15">
        <f>vlookup(B7,EmpData!A$3:D$6,4,false)</f>
        <v>0.7</v>
      </c>
      <c r="I7" s="16">
        <f>vlookup(D7,EmpData!A$16:B$18,2,false)</f>
        <v>0.11</v>
      </c>
      <c r="J7" s="13">
        <f t="shared" si="1"/>
        <v>53300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2" t="s">
        <v>30</v>
      </c>
      <c r="B8" s="12" t="s">
        <v>7</v>
      </c>
      <c r="C8" s="12" t="s">
        <v>12</v>
      </c>
      <c r="D8" s="12" t="s">
        <v>20</v>
      </c>
      <c r="E8" s="13">
        <f>vlookup(B8,EmpData!A$3:B$6,2,false)</f>
        <v>21000</v>
      </c>
      <c r="F8" s="14">
        <f>vlookup(B8,EmpData!A$3:C$6,3,false)</f>
        <v>0.15</v>
      </c>
      <c r="G8" s="13">
        <f>vlookup(C8,EmpData!A$10:B$12,2,false)</f>
        <v>12000</v>
      </c>
      <c r="H8" s="15">
        <f>vlookup(B8,EmpData!A$3:D$6,4,false)</f>
        <v>0.5</v>
      </c>
      <c r="I8" s="16">
        <f>vlookup(D8,EmpData!A$16:B$18,2,false)</f>
        <v>0.05</v>
      </c>
      <c r="J8" s="13">
        <f t="shared" si="1"/>
        <v>31200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2" t="s">
        <v>31</v>
      </c>
      <c r="B9" s="12" t="s">
        <v>8</v>
      </c>
      <c r="C9" s="12" t="s">
        <v>13</v>
      </c>
      <c r="D9" s="12" t="s">
        <v>18</v>
      </c>
      <c r="E9" s="13">
        <f>vlookup(B9,EmpData!A$3:B$6,2,false)</f>
        <v>14000</v>
      </c>
      <c r="F9" s="14">
        <f>vlookup(B9,EmpData!A$3:C$6,3,false)</f>
        <v>0.1</v>
      </c>
      <c r="G9" s="13">
        <f>vlookup(C9,EmpData!A$10:B$12,2,false)</f>
        <v>20000</v>
      </c>
      <c r="H9" s="15">
        <f>vlookup(B9,EmpData!A$3:D$6,4,false)</f>
        <v>0.3</v>
      </c>
      <c r="I9" s="16">
        <f>vlookup(D9,EmpData!A$16:B$18,2,false)</f>
        <v>0.2</v>
      </c>
      <c r="J9" s="13">
        <f t="shared" si="1"/>
        <v>24200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2" t="s">
        <v>32</v>
      </c>
      <c r="B10" s="12" t="s">
        <v>6</v>
      </c>
      <c r="C10" s="12" t="s">
        <v>12</v>
      </c>
      <c r="D10" s="12" t="s">
        <v>20</v>
      </c>
      <c r="E10" s="13">
        <f>vlookup(B10,EmpData!A$3:B$6,2,false)</f>
        <v>30000</v>
      </c>
      <c r="F10" s="14">
        <f>vlookup(B10,EmpData!A$3:C$6,3,false)</f>
        <v>0.2</v>
      </c>
      <c r="G10" s="13">
        <f>vlookup(C10,EmpData!A$10:B$12,2,false)</f>
        <v>12000</v>
      </c>
      <c r="H10" s="15">
        <f>vlookup(B10,EmpData!A$3:D$6,4,false)</f>
        <v>0.7</v>
      </c>
      <c r="I10" s="16">
        <f>vlookup(D10,EmpData!A$16:B$18,2,false)</f>
        <v>0.05</v>
      </c>
      <c r="J10" s="13">
        <f t="shared" si="1"/>
        <v>45900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2" t="s">
        <v>33</v>
      </c>
      <c r="B11" s="12" t="s">
        <v>7</v>
      </c>
      <c r="C11" s="12" t="s">
        <v>14</v>
      </c>
      <c r="D11" s="12" t="s">
        <v>20</v>
      </c>
      <c r="E11" s="13">
        <f>vlookup(B11,EmpData!A$3:B$6,2,false)</f>
        <v>21000</v>
      </c>
      <c r="F11" s="14">
        <f>vlookup(B11,EmpData!A$3:C$6,3,false)</f>
        <v>0.15</v>
      </c>
      <c r="G11" s="13">
        <f>vlookup(C11,EmpData!A$10:B$12,2,false)</f>
        <v>5000</v>
      </c>
      <c r="H11" s="15">
        <f>vlookup(B11,EmpData!A$3:D$6,4,false)</f>
        <v>0.5</v>
      </c>
      <c r="I11" s="16">
        <f>vlookup(D11,EmpData!A$16:B$18,2,false)</f>
        <v>0.05</v>
      </c>
      <c r="J11" s="13">
        <f t="shared" si="1"/>
        <v>27700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2" t="s">
        <v>34</v>
      </c>
      <c r="B12" s="12" t="s">
        <v>5</v>
      </c>
      <c r="C12" s="12" t="s">
        <v>13</v>
      </c>
      <c r="D12" s="12" t="s">
        <v>19</v>
      </c>
      <c r="E12" s="13">
        <f>vlookup(B12,EmpData!A$3:B$6,2,false)</f>
        <v>40000</v>
      </c>
      <c r="F12" s="14">
        <f>vlookup(B12,EmpData!A$3:C$6,3,false)</f>
        <v>0.25</v>
      </c>
      <c r="G12" s="13">
        <f>vlookup(C12,EmpData!A$10:B$12,2,false)</f>
        <v>20000</v>
      </c>
      <c r="H12" s="15">
        <f>vlookup(B12,EmpData!A$3:D$6,4,false)</f>
        <v>1</v>
      </c>
      <c r="I12" s="16">
        <f>vlookup(D12,EmpData!A$16:B$18,2,false)</f>
        <v>0.11</v>
      </c>
      <c r="J12" s="13">
        <f t="shared" si="1"/>
        <v>74400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2" t="s">
        <v>35</v>
      </c>
      <c r="B13" s="12" t="s">
        <v>6</v>
      </c>
      <c r="C13" s="12" t="s">
        <v>14</v>
      </c>
      <c r="D13" s="12" t="s">
        <v>20</v>
      </c>
      <c r="E13" s="13">
        <f>vlookup(B13,EmpData!A$3:B$6,2,false)</f>
        <v>30000</v>
      </c>
      <c r="F13" s="14">
        <f>vlookup(B13,EmpData!A$3:C$6,3,false)</f>
        <v>0.2</v>
      </c>
      <c r="G13" s="13">
        <f>vlookup(C13,EmpData!A$10:B$12,2,false)</f>
        <v>5000</v>
      </c>
      <c r="H13" s="15">
        <f>vlookup(B13,EmpData!A$3:D$6,4,false)</f>
        <v>0.7</v>
      </c>
      <c r="I13" s="16">
        <f>vlookup(D13,EmpData!A$16:B$18,2,false)</f>
        <v>0.05</v>
      </c>
      <c r="J13" s="13">
        <f t="shared" si="1"/>
        <v>41000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" t="s">
        <v>36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3" t="s">
        <v>10</v>
      </c>
      <c r="B16" s="3" t="s">
        <v>37</v>
      </c>
      <c r="C16" s="3" t="s">
        <v>38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 t="s">
        <v>12</v>
      </c>
      <c r="B17" s="17">
        <f t="shared" ref="B17:B19" si="2">COUNTIFS(C3:C13,A17)</f>
        <v>4</v>
      </c>
      <c r="C17" s="5">
        <f t="shared" ref="C17:C19" si="3">SUMIFS(J3:J13,C3:C13,A17)</f>
        <v>194800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 t="s">
        <v>13</v>
      </c>
      <c r="B18" s="17">
        <f t="shared" si="2"/>
        <v>4</v>
      </c>
      <c r="C18" s="5">
        <f t="shared" si="3"/>
        <v>187100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 t="s">
        <v>14</v>
      </c>
      <c r="B19" s="17">
        <f t="shared" si="2"/>
        <v>3</v>
      </c>
      <c r="C19" s="5">
        <f t="shared" si="3"/>
        <v>88400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mergeCells count="2">
    <mergeCell ref="A1:J1"/>
    <mergeCell ref="A15:C15"/>
  </mergeCells>
  <drawing r:id="rId1"/>
</worksheet>
</file>