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BS-Study\Sem 1 - Quantitative Financial modelling\CA2\"/>
    </mc:Choice>
  </mc:AlternateContent>
  <xr:revisionPtr revIDLastSave="0" documentId="13_ncr:1_{A4C297DF-1682-4C23-A157-676B03620B31}" xr6:coauthVersionLast="47" xr6:coauthVersionMax="47" xr10:uidLastSave="{00000000-0000-0000-0000-000000000000}"/>
  <bookViews>
    <workbookView xWindow="-108" yWindow="-108" windowWidth="23256" windowHeight="12456" xr2:uid="{CD9A2D27-71D1-4322-B6F7-24DBC6FF5310}"/>
  </bookViews>
  <sheets>
    <sheet name="REGRESSION &amp; DURBIN-WATSON TES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6" i="1" l="1"/>
  <c r="O86" i="1"/>
  <c r="N86" i="1"/>
  <c r="O85" i="1"/>
  <c r="P85" i="1" s="1"/>
  <c r="N85" i="1"/>
  <c r="O84" i="1"/>
  <c r="P84" i="1" s="1"/>
  <c r="N84" i="1"/>
  <c r="P83" i="1"/>
  <c r="O83" i="1"/>
  <c r="N83" i="1"/>
  <c r="O82" i="1"/>
  <c r="P82" i="1" s="1"/>
  <c r="N82" i="1"/>
  <c r="P81" i="1"/>
  <c r="O81" i="1"/>
  <c r="N81" i="1"/>
  <c r="O80" i="1"/>
  <c r="P80" i="1" s="1"/>
  <c r="N80" i="1"/>
  <c r="O79" i="1"/>
  <c r="P79" i="1" s="1"/>
  <c r="N79" i="1"/>
  <c r="P78" i="1"/>
  <c r="O78" i="1"/>
  <c r="N78" i="1"/>
  <c r="O77" i="1"/>
  <c r="P77" i="1" s="1"/>
  <c r="N77" i="1"/>
  <c r="O76" i="1"/>
  <c r="P76" i="1" s="1"/>
  <c r="N76" i="1"/>
  <c r="O75" i="1"/>
  <c r="P75" i="1" s="1"/>
  <c r="N75" i="1"/>
  <c r="O74" i="1"/>
  <c r="P74" i="1" s="1"/>
  <c r="N74" i="1"/>
  <c r="P73" i="1"/>
  <c r="O73" i="1"/>
  <c r="N73" i="1"/>
  <c r="O72" i="1"/>
  <c r="P72" i="1" s="1"/>
  <c r="N72" i="1"/>
  <c r="O71" i="1"/>
  <c r="P71" i="1" s="1"/>
  <c r="N71" i="1"/>
  <c r="P70" i="1"/>
  <c r="O70" i="1"/>
  <c r="N70" i="1"/>
  <c r="O69" i="1"/>
  <c r="P69" i="1" s="1"/>
  <c r="N69" i="1"/>
  <c r="O68" i="1"/>
  <c r="P68" i="1" s="1"/>
  <c r="N68" i="1"/>
  <c r="O67" i="1"/>
  <c r="P67" i="1" s="1"/>
  <c r="N67" i="1"/>
  <c r="O66" i="1"/>
  <c r="P66" i="1" s="1"/>
  <c r="N66" i="1"/>
  <c r="P65" i="1"/>
  <c r="O65" i="1"/>
  <c r="N65" i="1"/>
  <c r="O64" i="1"/>
  <c r="P64" i="1" s="1"/>
  <c r="N64" i="1"/>
  <c r="O63" i="1"/>
  <c r="P63" i="1" s="1"/>
  <c r="N63" i="1"/>
  <c r="P62" i="1"/>
  <c r="O62" i="1"/>
  <c r="N62" i="1"/>
  <c r="O61" i="1"/>
  <c r="P61" i="1" s="1"/>
  <c r="N61" i="1"/>
  <c r="O60" i="1"/>
  <c r="P60" i="1" s="1"/>
  <c r="N60" i="1"/>
  <c r="O59" i="1"/>
  <c r="P59" i="1" s="1"/>
  <c r="N59" i="1"/>
  <c r="O58" i="1"/>
  <c r="P58" i="1" s="1"/>
  <c r="N58" i="1"/>
  <c r="P57" i="1"/>
  <c r="O57" i="1"/>
  <c r="N57" i="1"/>
  <c r="O56" i="1"/>
  <c r="P56" i="1" s="1"/>
  <c r="N56" i="1"/>
  <c r="O55" i="1"/>
  <c r="P55" i="1" s="1"/>
  <c r="N55" i="1"/>
  <c r="P54" i="1"/>
  <c r="O54" i="1"/>
  <c r="N54" i="1"/>
  <c r="O53" i="1"/>
  <c r="P53" i="1" s="1"/>
  <c r="N53" i="1"/>
  <c r="O52" i="1"/>
  <c r="P52" i="1" s="1"/>
  <c r="N52" i="1"/>
  <c r="O51" i="1"/>
  <c r="P51" i="1" s="1"/>
  <c r="N51" i="1"/>
  <c r="O50" i="1"/>
  <c r="P50" i="1" s="1"/>
  <c r="N50" i="1"/>
  <c r="P49" i="1"/>
  <c r="O49" i="1"/>
  <c r="N49" i="1"/>
  <c r="O48" i="1"/>
  <c r="P48" i="1" s="1"/>
  <c r="N48" i="1"/>
  <c r="O47" i="1"/>
  <c r="P47" i="1" s="1"/>
  <c r="N47" i="1"/>
  <c r="P46" i="1"/>
  <c r="O46" i="1"/>
  <c r="N46" i="1"/>
  <c r="O45" i="1"/>
  <c r="P45" i="1" s="1"/>
  <c r="N45" i="1"/>
  <c r="O44" i="1"/>
  <c r="P44" i="1" s="1"/>
  <c r="N44" i="1"/>
  <c r="O43" i="1"/>
  <c r="P43" i="1" s="1"/>
  <c r="N43" i="1"/>
  <c r="O42" i="1"/>
  <c r="P42" i="1" s="1"/>
  <c r="N42" i="1"/>
  <c r="N41" i="1"/>
  <c r="N39" i="1" s="1"/>
  <c r="M33" i="1"/>
  <c r="M32" i="1"/>
  <c r="M31" i="1"/>
  <c r="M30" i="1"/>
  <c r="M29" i="1"/>
  <c r="P39" i="1" l="1"/>
  <c r="P34" i="1" s="1"/>
</calcChain>
</file>

<file path=xl/sharedStrings.xml><?xml version="1.0" encoding="utf-8"?>
<sst xmlns="http://schemas.openxmlformats.org/spreadsheetml/2006/main" count="57" uniqueCount="45">
  <si>
    <t>Date</t>
  </si>
  <si>
    <t>Inflation</t>
  </si>
  <si>
    <t>GDP</t>
  </si>
  <si>
    <t>Trade Balance</t>
  </si>
  <si>
    <t>Unemployment</t>
  </si>
  <si>
    <t>Industrial Prod</t>
  </si>
  <si>
    <t>VAT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</si>
  <si>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</si>
  <si>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</si>
  <si>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</si>
  <si>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</si>
  <si>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</si>
  <si>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</si>
  <si>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</si>
  <si>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</si>
  <si>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</si>
  <si>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</si>
  <si>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</si>
  <si>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</si>
  <si>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</si>
  <si>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</si>
  <si>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</si>
  <si>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</si>
  <si>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</si>
  <si>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</si>
  <si>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</si>
  <si>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</si>
  <si>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</si>
  <si>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</si>
  <si>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</si>
  <si>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</si>
  <si>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Significance level at 0.05</t>
  </si>
  <si>
    <t>Significance level</t>
  </si>
  <si>
    <t>DW statistics</t>
  </si>
  <si>
    <t>dL=1.287</t>
  </si>
  <si>
    <t>dU=1.776</t>
  </si>
  <si>
    <t>RESIDUAL OUTPUT</t>
  </si>
  <si>
    <t>Denominator</t>
  </si>
  <si>
    <t>Numerator</t>
  </si>
  <si>
    <t>Observation</t>
  </si>
  <si>
    <t>Predicted Inflation</t>
  </si>
  <si>
    <t>Residuals</t>
  </si>
  <si>
    <t>(et)^2</t>
  </si>
  <si>
    <t>et-e(t-1)</t>
  </si>
  <si>
    <t>(et-e(t-1))^2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</si>
</sst>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6">
    <xf numFmtId="0" fontId="0" fillId="0" borderId="0" xfId="0"/>
    <xf numFmtId="0" fontId="4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  <xf numFmtId="0" fontId="7" fillId="2" borderId="1" xfId="1" applyFon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8" fillId="3" borderId="1" xfId="2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7" fillId="2" borderId="1" xfId="1" applyFont="1" applyBorder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26</xdr:row>
      <xdr:rowOff>10367</xdr:rowOff>
    </xdr:from>
    <xdr:to>
      <xdr:col>19</xdr:col>
      <xdr:colOff>0</xdr:colOff>
      <xdr:row>31</xdr:row>
      <xdr:rowOff>84543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BBD484-500B-4EF1-B438-89063668E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prstClr val="black"/>
            <a:schemeClr val="accent4">
              <a:tint val="45000"/>
              <a:satMod val="400000"/>
            </a:schemeClr>
          </a:duotone>
        </a:blip>
        <a:srcRect/>
        <a:stretch>
          <a:fillRect/>
        </a:stretch>
      </xdr:blipFill>
      <xdr:spPr bwMode="auto">
        <a:xfrm>
          <a:off x="13403580" y="4765247"/>
          <a:ext cx="4145280" cy="9885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2D692-D762-4AAE-A658-7CB765F5D09A}">
  <dimension ref="A1:S122"/>
  <sheetViews>
    <sheetView tabSelected="1" topLeftCell="B1" workbookViewId="0">
      <selection activeCell="I19" sqref="I19"/>
    </sheetView>
  </sheetViews>
  <sheetFormatPr defaultRowHeight="14.4" x14ac:dyDescent="0.3"/>
  <cols>
    <col min="1" max="6" width="15.21875" style="2" customWidth="1"/>
    <col min="7" max="7" width="15.21875" customWidth="1"/>
    <col min="8" max="10" width="8.88671875" style="2"/>
    <col min="11" max="11" width="18.21875" style="2" bestFit="1" customWidth="1"/>
    <col min="12" max="12" width="16.5546875" style="2" bestFit="1" customWidth="1"/>
    <col min="13" max="13" width="15.44140625" style="2" bestFit="1" customWidth="1"/>
    <col min="14" max="14" width="12" style="2" bestFit="1" customWidth="1"/>
    <col min="15" max="15" width="12.6640625" style="2" bestFit="1" customWidth="1"/>
    <col min="16" max="16" width="12.44140625" style="2" bestFit="1" customWidth="1"/>
    <col min="17" max="17" width="10.5546875" style="2" bestFit="1" customWidth="1"/>
    <col min="18" max="18" width="12.109375" style="2" bestFit="1" customWidth="1"/>
    <col min="19" max="19" width="12.6640625" style="2" bestFit="1" customWidth="1"/>
    <col min="20" max="20" width="11" style="2" bestFit="1" customWidth="1"/>
    <col min="21" max="16384" width="8.88671875" style="2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9" x14ac:dyDescent="0.3">
      <c r="A2" s="3">
        <v>28490</v>
      </c>
      <c r="B2" s="4">
        <v>13.472200000000001</v>
      </c>
      <c r="C2" s="4">
        <v>3427.0734000000002</v>
      </c>
      <c r="D2" s="4">
        <v>-1.0760406649265</v>
      </c>
      <c r="E2" s="4">
        <v>9.6999999999999993</v>
      </c>
      <c r="F2" s="5">
        <v>8.0380199999999995</v>
      </c>
      <c r="G2" s="5">
        <v>20</v>
      </c>
    </row>
    <row r="3" spans="1:19" x14ac:dyDescent="0.3">
      <c r="A3" s="3">
        <v>28855</v>
      </c>
      <c r="B3" s="4">
        <v>7.7111000000000001</v>
      </c>
      <c r="C3" s="4">
        <v>4399.9867999999997</v>
      </c>
      <c r="D3" s="4">
        <v>-1.5103684687406</v>
      </c>
      <c r="E3" s="4">
        <v>9</v>
      </c>
      <c r="F3" s="5">
        <v>8.0902799999999999</v>
      </c>
      <c r="G3" s="5">
        <v>20</v>
      </c>
    </row>
    <row r="4" spans="1:19" x14ac:dyDescent="0.3">
      <c r="A4" s="3">
        <v>29220</v>
      </c>
      <c r="B4" s="4">
        <v>13.295500000000001</v>
      </c>
      <c r="C4" s="4">
        <v>5429.9620000000004</v>
      </c>
      <c r="D4" s="4">
        <v>-2.981858478401</v>
      </c>
      <c r="E4" s="4">
        <v>7.8</v>
      </c>
      <c r="F4" s="5">
        <v>7.5466699999999998</v>
      </c>
      <c r="G4" s="5">
        <v>20</v>
      </c>
      <c r="K4" s="6" t="s">
        <v>7</v>
      </c>
      <c r="L4" s="7"/>
      <c r="M4" s="7"/>
      <c r="N4" s="7"/>
      <c r="O4" s="7"/>
      <c r="P4" s="7"/>
      <c r="Q4" s="7"/>
      <c r="R4" s="7"/>
      <c r="S4" s="8"/>
    </row>
    <row r="5" spans="1:19" x14ac:dyDescent="0.3">
      <c r="A5" s="3">
        <v>29586</v>
      </c>
      <c r="B5" s="4">
        <v>18.154399999999999</v>
      </c>
      <c r="C5" s="4">
        <v>6372.4377999999997</v>
      </c>
      <c r="D5" s="4">
        <v>-2.9530749312186</v>
      </c>
      <c r="E5" s="4">
        <v>8</v>
      </c>
      <c r="F5" s="5">
        <v>-2.4728400000000001</v>
      </c>
      <c r="G5" s="5">
        <v>25</v>
      </c>
      <c r="K5" s="9"/>
      <c r="L5" s="10"/>
      <c r="M5" s="10"/>
      <c r="N5" s="10"/>
      <c r="O5" s="10"/>
      <c r="P5" s="10"/>
      <c r="Q5" s="10"/>
      <c r="R5" s="10"/>
      <c r="S5" s="11"/>
    </row>
    <row r="6" spans="1:19" x14ac:dyDescent="0.3">
      <c r="A6" s="3">
        <v>29951</v>
      </c>
      <c r="B6" s="4">
        <v>20.3735</v>
      </c>
      <c r="C6" s="4">
        <v>5986.1540999999997</v>
      </c>
      <c r="D6" s="4">
        <v>-2.9401749271136999</v>
      </c>
      <c r="E6" s="4">
        <v>10.8</v>
      </c>
      <c r="F6" s="5">
        <v>5.4541000000000004</v>
      </c>
      <c r="G6" s="5">
        <v>25</v>
      </c>
      <c r="K6" s="12" t="s">
        <v>8</v>
      </c>
      <c r="L6" s="13"/>
      <c r="M6" s="10"/>
      <c r="N6" s="10"/>
      <c r="O6" s="10"/>
      <c r="P6" s="10"/>
      <c r="Q6" s="10"/>
      <c r="R6" s="10"/>
      <c r="S6" s="11"/>
    </row>
    <row r="7" spans="1:19" x14ac:dyDescent="0.3">
      <c r="A7" s="3">
        <v>30316</v>
      </c>
      <c r="B7" s="4">
        <v>17.147099999999998</v>
      </c>
      <c r="C7" s="4">
        <v>6160.6382999999996</v>
      </c>
      <c r="D7" s="4">
        <v>-1.6957601162531</v>
      </c>
      <c r="E7" s="4">
        <v>12.5</v>
      </c>
      <c r="F7" s="5">
        <v>-0.79569000000000001</v>
      </c>
      <c r="G7" s="5">
        <v>30</v>
      </c>
      <c r="K7" s="14" t="s">
        <v>9</v>
      </c>
      <c r="L7" s="15">
        <v>0.77870915666071217</v>
      </c>
      <c r="M7" s="10"/>
      <c r="N7" s="10"/>
      <c r="O7" s="10"/>
      <c r="P7" s="10"/>
      <c r="Q7" s="10"/>
      <c r="R7" s="10"/>
      <c r="S7" s="11"/>
    </row>
    <row r="8" spans="1:19" x14ac:dyDescent="0.3">
      <c r="A8" s="3">
        <v>30681</v>
      </c>
      <c r="B8" s="4">
        <v>10.4476</v>
      </c>
      <c r="C8" s="4">
        <v>5915.2417999999998</v>
      </c>
      <c r="D8" s="4">
        <v>-0.79491631594400003</v>
      </c>
      <c r="E8" s="4">
        <v>13.9</v>
      </c>
      <c r="F8" s="5">
        <v>7.9971699999999997</v>
      </c>
      <c r="G8" s="5">
        <v>35</v>
      </c>
      <c r="K8" s="14" t="s">
        <v>10</v>
      </c>
      <c r="L8" s="15">
        <v>0.60638795066723761</v>
      </c>
      <c r="M8" s="10"/>
      <c r="N8" s="10"/>
      <c r="O8" s="10"/>
      <c r="P8" s="10"/>
      <c r="Q8" s="10"/>
      <c r="R8" s="10"/>
      <c r="S8" s="11"/>
    </row>
    <row r="9" spans="1:19" x14ac:dyDescent="0.3">
      <c r="A9" s="3">
        <v>31047</v>
      </c>
      <c r="B9" s="4">
        <v>8.6510999999999996</v>
      </c>
      <c r="C9" s="4">
        <v>5692.0273999999999</v>
      </c>
      <c r="D9" s="4">
        <v>-0.33880058050200001</v>
      </c>
      <c r="E9" s="4">
        <v>15.5</v>
      </c>
      <c r="F9" s="5">
        <v>9.7203999999999997</v>
      </c>
      <c r="G9" s="5">
        <v>35</v>
      </c>
      <c r="K9" s="14" t="s">
        <v>11</v>
      </c>
      <c r="L9" s="15">
        <v>0.55718644450064225</v>
      </c>
      <c r="M9" s="10"/>
      <c r="N9" s="10"/>
      <c r="O9" s="10"/>
      <c r="P9" s="10"/>
      <c r="Q9" s="10"/>
      <c r="R9" s="10"/>
      <c r="S9" s="11"/>
    </row>
    <row r="10" spans="1:19" x14ac:dyDescent="0.3">
      <c r="A10" s="3">
        <v>31412</v>
      </c>
      <c r="B10" s="4">
        <v>5.3955000000000002</v>
      </c>
      <c r="C10" s="4">
        <v>6011.7354999999998</v>
      </c>
      <c r="D10" s="4">
        <v>6.68643291413E-2</v>
      </c>
      <c r="E10" s="4">
        <v>16.8</v>
      </c>
      <c r="F10" s="5">
        <v>3.38443</v>
      </c>
      <c r="G10" s="5">
        <v>23</v>
      </c>
      <c r="K10" s="14" t="s">
        <v>12</v>
      </c>
      <c r="L10" s="15">
        <v>3.4004574861377383</v>
      </c>
      <c r="M10" s="10"/>
      <c r="N10" s="10"/>
      <c r="O10" s="10"/>
      <c r="P10" s="10"/>
      <c r="Q10" s="10"/>
      <c r="R10" s="10"/>
      <c r="S10" s="11"/>
    </row>
    <row r="11" spans="1:19" x14ac:dyDescent="0.3">
      <c r="A11" s="3">
        <v>31777</v>
      </c>
      <c r="B11" s="4">
        <v>3.827</v>
      </c>
      <c r="C11" s="4">
        <v>8112.1714000000002</v>
      </c>
      <c r="D11" s="4">
        <v>0.30804790165320001</v>
      </c>
      <c r="E11" s="4">
        <v>16.8</v>
      </c>
      <c r="F11" s="5">
        <v>2.2145199999999998</v>
      </c>
      <c r="G11" s="5">
        <v>25</v>
      </c>
      <c r="K11" s="14" t="s">
        <v>13</v>
      </c>
      <c r="L11" s="15">
        <v>46</v>
      </c>
      <c r="M11" s="10"/>
      <c r="N11" s="10"/>
      <c r="O11" s="10"/>
      <c r="P11" s="10"/>
      <c r="Q11" s="10"/>
      <c r="R11" s="10"/>
      <c r="S11" s="11"/>
    </row>
    <row r="12" spans="1:19" x14ac:dyDescent="0.3">
      <c r="A12" s="3">
        <v>32142</v>
      </c>
      <c r="B12" s="4">
        <v>3.1594000000000002</v>
      </c>
      <c r="C12" s="4">
        <v>9581.9130999999998</v>
      </c>
      <c r="D12" s="4">
        <v>1.4027645131086</v>
      </c>
      <c r="E12" s="4">
        <v>16.600000000000001</v>
      </c>
      <c r="F12" s="5">
        <v>8.94876</v>
      </c>
      <c r="G12" s="5">
        <v>25</v>
      </c>
      <c r="K12" s="9"/>
      <c r="L12" s="10"/>
      <c r="M12" s="10"/>
      <c r="N12" s="10"/>
      <c r="O12" s="10"/>
      <c r="P12" s="10"/>
      <c r="Q12" s="10"/>
      <c r="R12" s="10"/>
      <c r="S12" s="11"/>
    </row>
    <row r="13" spans="1:19" x14ac:dyDescent="0.3">
      <c r="A13" s="3">
        <v>32508</v>
      </c>
      <c r="B13" s="4">
        <v>2.1345999999999998</v>
      </c>
      <c r="C13" s="4">
        <v>10715.8703</v>
      </c>
      <c r="D13" s="4">
        <v>2.2536892621476001</v>
      </c>
      <c r="E13" s="4">
        <v>16.2</v>
      </c>
      <c r="F13" s="5">
        <v>10.686489999999999</v>
      </c>
      <c r="G13" s="5">
        <v>25</v>
      </c>
      <c r="K13" s="16" t="s">
        <v>14</v>
      </c>
      <c r="L13" s="15"/>
      <c r="M13" s="15"/>
      <c r="N13" s="15"/>
      <c r="O13" s="15"/>
      <c r="P13" s="15"/>
      <c r="Q13" s="10"/>
      <c r="R13" s="10"/>
      <c r="S13" s="11"/>
    </row>
    <row r="14" spans="1:19" x14ac:dyDescent="0.3">
      <c r="A14" s="3">
        <v>32873</v>
      </c>
      <c r="B14" s="4">
        <v>4.0890000000000004</v>
      </c>
      <c r="C14" s="4">
        <v>11175.8166</v>
      </c>
      <c r="D14" s="4">
        <v>2.1154035048555002</v>
      </c>
      <c r="E14" s="4">
        <v>14.7</v>
      </c>
      <c r="F14" s="5">
        <v>11.591939999999999</v>
      </c>
      <c r="G14" s="5">
        <v>25</v>
      </c>
      <c r="K14" s="13"/>
      <c r="L14" s="17" t="s">
        <v>15</v>
      </c>
      <c r="M14" s="17" t="s">
        <v>16</v>
      </c>
      <c r="N14" s="17" t="s">
        <v>17</v>
      </c>
      <c r="O14" s="17" t="s">
        <v>18</v>
      </c>
      <c r="P14" s="17" t="s">
        <v>19</v>
      </c>
      <c r="Q14" s="10"/>
      <c r="R14" s="10"/>
      <c r="S14" s="11"/>
    </row>
    <row r="15" spans="1:19" x14ac:dyDescent="0.3">
      <c r="A15" s="3">
        <v>33238</v>
      </c>
      <c r="B15" s="4">
        <v>3.3172999999999999</v>
      </c>
      <c r="C15" s="4">
        <v>14031.302600000001</v>
      </c>
      <c r="D15" s="4">
        <v>2.1610798488993002</v>
      </c>
      <c r="E15" s="4">
        <v>13.4</v>
      </c>
      <c r="F15" s="5">
        <v>4.6899100000000002</v>
      </c>
      <c r="G15" s="5">
        <v>23</v>
      </c>
      <c r="K15" s="14" t="s">
        <v>20</v>
      </c>
      <c r="L15" s="15">
        <v>5</v>
      </c>
      <c r="M15" s="15">
        <v>712.55250079531413</v>
      </c>
      <c r="N15" s="15">
        <v>142.51050015906281</v>
      </c>
      <c r="O15" s="15">
        <v>12.324581052742984</v>
      </c>
      <c r="P15" s="15">
        <v>2.9025769166054937E-7</v>
      </c>
      <c r="Q15" s="10"/>
      <c r="R15" s="10"/>
      <c r="S15" s="11"/>
    </row>
    <row r="16" spans="1:19" x14ac:dyDescent="0.3">
      <c r="A16" s="3">
        <v>33603</v>
      </c>
      <c r="B16" s="4">
        <v>3.2107999999999999</v>
      </c>
      <c r="C16" s="4">
        <v>14087.207399999999</v>
      </c>
      <c r="D16" s="4">
        <v>2.3516998352136</v>
      </c>
      <c r="E16" s="4">
        <v>14.7</v>
      </c>
      <c r="F16" s="5">
        <v>3.3568899999999999</v>
      </c>
      <c r="G16" s="5">
        <v>21</v>
      </c>
      <c r="K16" s="14" t="s">
        <v>21</v>
      </c>
      <c r="L16" s="15">
        <v>40</v>
      </c>
      <c r="M16" s="15">
        <v>462.52444460120739</v>
      </c>
      <c r="N16" s="15">
        <v>11.563111115030186</v>
      </c>
      <c r="O16" s="15"/>
      <c r="P16" s="15"/>
      <c r="Q16" s="10"/>
      <c r="R16" s="10"/>
      <c r="S16" s="11"/>
    </row>
    <row r="17" spans="1:19" x14ac:dyDescent="0.3">
      <c r="A17" s="3">
        <v>33969</v>
      </c>
      <c r="B17" s="4">
        <v>3.07</v>
      </c>
      <c r="C17" s="4">
        <v>15714.384700000001</v>
      </c>
      <c r="D17" s="4">
        <v>4.0627589441243996</v>
      </c>
      <c r="E17" s="4">
        <v>15.4</v>
      </c>
      <c r="F17" s="5">
        <v>9.1623900000000003</v>
      </c>
      <c r="G17" s="5">
        <v>21</v>
      </c>
      <c r="K17" s="14" t="s">
        <v>22</v>
      </c>
      <c r="L17" s="15">
        <v>45</v>
      </c>
      <c r="M17" s="15">
        <v>1175.0769453965215</v>
      </c>
      <c r="N17" s="15"/>
      <c r="O17" s="15"/>
      <c r="P17" s="15"/>
      <c r="Q17" s="10"/>
      <c r="R17" s="10"/>
      <c r="S17" s="11"/>
    </row>
    <row r="18" spans="1:19" x14ac:dyDescent="0.3">
      <c r="A18" s="3">
        <v>34334</v>
      </c>
      <c r="B18" s="4">
        <v>1.4694</v>
      </c>
      <c r="C18" s="4">
        <v>14657.061600000001</v>
      </c>
      <c r="D18" s="4">
        <v>5.3105570415164998</v>
      </c>
      <c r="E18" s="4">
        <v>15.5</v>
      </c>
      <c r="F18" s="5">
        <v>5.4807399999999999</v>
      </c>
      <c r="G18" s="5">
        <v>21</v>
      </c>
      <c r="K18" s="9"/>
      <c r="L18" s="10"/>
      <c r="M18" s="10"/>
      <c r="N18" s="10"/>
      <c r="O18" s="10"/>
      <c r="P18" s="10"/>
      <c r="Q18" s="10"/>
      <c r="R18" s="10"/>
      <c r="S18" s="11"/>
    </row>
    <row r="19" spans="1:19" x14ac:dyDescent="0.3">
      <c r="A19" s="3">
        <v>34699</v>
      </c>
      <c r="B19" s="4">
        <v>2.3092000000000001</v>
      </c>
      <c r="C19" s="4">
        <v>15902.929700000001</v>
      </c>
      <c r="D19" s="4">
        <v>5.3849835100118</v>
      </c>
      <c r="E19" s="4">
        <v>14.2</v>
      </c>
      <c r="F19" s="5">
        <v>11.96556</v>
      </c>
      <c r="G19" s="5">
        <v>21</v>
      </c>
      <c r="K19" s="13"/>
      <c r="L19" s="17" t="s">
        <v>23</v>
      </c>
      <c r="M19" s="17" t="s">
        <v>12</v>
      </c>
      <c r="N19" s="17" t="s">
        <v>24</v>
      </c>
      <c r="O19" s="17" t="s">
        <v>25</v>
      </c>
      <c r="P19" s="17" t="s">
        <v>26</v>
      </c>
      <c r="Q19" s="17" t="s">
        <v>27</v>
      </c>
      <c r="R19" s="17" t="s">
        <v>28</v>
      </c>
      <c r="S19" s="17" t="s">
        <v>29</v>
      </c>
    </row>
    <row r="20" spans="1:19" x14ac:dyDescent="0.3">
      <c r="A20" s="3">
        <v>35064</v>
      </c>
      <c r="B20" s="4">
        <v>2.5249000000000001</v>
      </c>
      <c r="C20" s="4">
        <v>19158.4565</v>
      </c>
      <c r="D20" s="4">
        <v>7.5617247474748002</v>
      </c>
      <c r="E20" s="4">
        <v>12.1</v>
      </c>
      <c r="F20" s="5">
        <v>19.411300000000001</v>
      </c>
      <c r="G20" s="5">
        <v>21</v>
      </c>
      <c r="K20" s="14" t="s">
        <v>30</v>
      </c>
      <c r="L20" s="18">
        <v>6.1363302616266964</v>
      </c>
      <c r="M20" s="18">
        <v>4.3091077647744243</v>
      </c>
      <c r="N20" s="18">
        <v>1.4240373173744298</v>
      </c>
      <c r="O20" s="18">
        <v>0.16219044755423928</v>
      </c>
      <c r="P20" s="18">
        <v>-2.5727013077902248</v>
      </c>
      <c r="Q20" s="18">
        <v>14.845361831043617</v>
      </c>
      <c r="R20" s="18">
        <v>-2.5727013077902248</v>
      </c>
      <c r="S20" s="15">
        <v>14.845361831043617</v>
      </c>
    </row>
    <row r="21" spans="1:19" x14ac:dyDescent="0.3">
      <c r="A21" s="3">
        <v>35430</v>
      </c>
      <c r="B21" s="4">
        <v>1.7537</v>
      </c>
      <c r="C21" s="4">
        <v>20835.897700000001</v>
      </c>
      <c r="D21" s="4">
        <v>8.2959992439516004</v>
      </c>
      <c r="E21" s="4">
        <v>11.6</v>
      </c>
      <c r="F21" s="5">
        <v>7.9502600000000001</v>
      </c>
      <c r="G21" s="5">
        <v>21</v>
      </c>
      <c r="K21" s="14" t="s">
        <v>2</v>
      </c>
      <c r="L21" s="18">
        <v>-2.2490809450209436E-4</v>
      </c>
      <c r="M21" s="18">
        <v>3.8727507768152066E-5</v>
      </c>
      <c r="N21" s="18">
        <v>-5.8074507620924081</v>
      </c>
      <c r="O21" s="18">
        <v>8.8149158132369968E-7</v>
      </c>
      <c r="P21" s="18">
        <v>-3.0317930658799852E-4</v>
      </c>
      <c r="Q21" s="18">
        <v>-1.466368824161902E-4</v>
      </c>
      <c r="R21" s="18">
        <v>-3.0317930658799852E-4</v>
      </c>
      <c r="S21" s="15">
        <v>-1.466368824161902E-4</v>
      </c>
    </row>
    <row r="22" spans="1:19" x14ac:dyDescent="0.3">
      <c r="A22" s="3">
        <v>35795</v>
      </c>
      <c r="B22" s="4">
        <v>1.5256000000000001</v>
      </c>
      <c r="C22" s="4">
        <v>22551.1139</v>
      </c>
      <c r="D22" s="4">
        <v>9.9263037249284007</v>
      </c>
      <c r="E22" s="4">
        <v>9.9</v>
      </c>
      <c r="F22" s="5">
        <v>17.506689999999999</v>
      </c>
      <c r="G22" s="5">
        <v>21</v>
      </c>
      <c r="K22" s="14" t="s">
        <v>3</v>
      </c>
      <c r="L22" s="18">
        <v>7.3434202113073346E-2</v>
      </c>
      <c r="M22" s="18">
        <v>2.3229111533220558E-2</v>
      </c>
      <c r="N22" s="18">
        <v>3.1613005089778476</v>
      </c>
      <c r="O22" s="18">
        <v>2.9924528360962335E-3</v>
      </c>
      <c r="P22" s="18">
        <v>2.6486416929772223E-2</v>
      </c>
      <c r="Q22" s="18">
        <v>0.12038198729637448</v>
      </c>
      <c r="R22" s="18">
        <v>2.6486416929772223E-2</v>
      </c>
      <c r="S22" s="15">
        <v>0.12038198729637448</v>
      </c>
    </row>
    <row r="23" spans="1:19" x14ac:dyDescent="0.3">
      <c r="A23" s="3">
        <v>36160</v>
      </c>
      <c r="B23" s="4">
        <v>2.4155000000000002</v>
      </c>
      <c r="C23" s="4">
        <v>24294.854800000001</v>
      </c>
      <c r="D23" s="4">
        <v>9.8098497252439003</v>
      </c>
      <c r="E23" s="4">
        <v>7.8</v>
      </c>
      <c r="F23" s="5">
        <v>19.835429999999999</v>
      </c>
      <c r="G23" s="5">
        <v>21</v>
      </c>
      <c r="K23" s="14" t="s">
        <v>4</v>
      </c>
      <c r="L23" s="18">
        <v>-0.70741027771163756</v>
      </c>
      <c r="M23" s="18">
        <v>0.14502836809225347</v>
      </c>
      <c r="N23" s="18">
        <v>-4.8777372800723331</v>
      </c>
      <c r="O23" s="18">
        <v>1.7466933286891866E-5</v>
      </c>
      <c r="P23" s="18">
        <v>-1.0005235403924961</v>
      </c>
      <c r="Q23" s="18">
        <v>-0.41429701503077898</v>
      </c>
      <c r="R23" s="18">
        <v>-1.0005235403924961</v>
      </c>
      <c r="S23" s="15">
        <v>-0.41429701503077898</v>
      </c>
    </row>
    <row r="24" spans="1:19" x14ac:dyDescent="0.3">
      <c r="A24" s="3">
        <v>36525</v>
      </c>
      <c r="B24" s="4">
        <v>1.6318999999999999</v>
      </c>
      <c r="C24" s="4">
        <v>26338.107800000002</v>
      </c>
      <c r="D24" s="4">
        <v>12.904845409914</v>
      </c>
      <c r="E24" s="4">
        <v>5.9</v>
      </c>
      <c r="F24" s="5">
        <v>14.784509999999999</v>
      </c>
      <c r="G24" s="5">
        <v>21</v>
      </c>
      <c r="K24" s="14" t="s">
        <v>5</v>
      </c>
      <c r="L24" s="18">
        <v>-0.14968282737865984</v>
      </c>
      <c r="M24" s="18">
        <v>6.6140356360079811E-2</v>
      </c>
      <c r="N24" s="18">
        <v>-2.2631088735561091</v>
      </c>
      <c r="O24" s="18">
        <v>2.9127473530558508E-2</v>
      </c>
      <c r="P24" s="18">
        <v>-0.28335747257114879</v>
      </c>
      <c r="Q24" s="18">
        <v>-1.600818218617089E-2</v>
      </c>
      <c r="R24" s="18">
        <v>-0.28335747257114879</v>
      </c>
      <c r="S24" s="15">
        <v>-1.600818218617089E-2</v>
      </c>
    </row>
    <row r="25" spans="1:19" x14ac:dyDescent="0.3">
      <c r="A25" s="3">
        <v>36891</v>
      </c>
      <c r="B25" s="4">
        <v>5.5907</v>
      </c>
      <c r="C25" s="4">
        <v>26334.567200000001</v>
      </c>
      <c r="D25" s="4">
        <v>13.853060504371999</v>
      </c>
      <c r="E25" s="4">
        <v>4.5</v>
      </c>
      <c r="F25" s="5">
        <v>14.22935</v>
      </c>
      <c r="G25" s="5">
        <v>21</v>
      </c>
      <c r="K25" s="14" t="s">
        <v>6</v>
      </c>
      <c r="L25" s="18">
        <v>0.54696071740006968</v>
      </c>
      <c r="M25" s="18">
        <v>0.1701447043766203</v>
      </c>
      <c r="N25" s="18">
        <v>3.2146796422729449</v>
      </c>
      <c r="O25" s="18">
        <v>2.583907132272272E-3</v>
      </c>
      <c r="P25" s="18">
        <v>0.20308544607399612</v>
      </c>
      <c r="Q25" s="18">
        <v>0.89083598872614322</v>
      </c>
      <c r="R25" s="18">
        <v>0.20308544607399612</v>
      </c>
      <c r="S25" s="15">
        <v>0.89083598872614322</v>
      </c>
    </row>
    <row r="26" spans="1:19" x14ac:dyDescent="0.3">
      <c r="A26" s="3">
        <v>37256</v>
      </c>
      <c r="B26" s="4">
        <v>4.8728999999999996</v>
      </c>
      <c r="C26" s="4">
        <v>28282.409899999999</v>
      </c>
      <c r="D26" s="4">
        <v>17.066863709639001</v>
      </c>
      <c r="E26" s="4">
        <v>4.2</v>
      </c>
      <c r="F26" s="5">
        <v>11.1532</v>
      </c>
      <c r="G26" s="5">
        <v>20</v>
      </c>
    </row>
    <row r="27" spans="1:19" x14ac:dyDescent="0.3">
      <c r="A27" s="3">
        <v>37621</v>
      </c>
      <c r="B27" s="4">
        <v>4.6147</v>
      </c>
      <c r="C27" s="4">
        <v>32705.434600000001</v>
      </c>
      <c r="D27" s="4">
        <v>22.092284291538</v>
      </c>
      <c r="E27" s="4">
        <v>4.7</v>
      </c>
      <c r="F27" s="5">
        <v>8.1194900000000008</v>
      </c>
      <c r="G27" s="5">
        <v>21</v>
      </c>
      <c r="L27" s="35" t="s">
        <v>31</v>
      </c>
      <c r="M27" s="35"/>
      <c r="N27"/>
      <c r="O27" s="20"/>
      <c r="P27" s="7"/>
      <c r="Q27" s="7"/>
      <c r="R27" s="7"/>
      <c r="S27" s="8"/>
    </row>
    <row r="28" spans="1:19" x14ac:dyDescent="0.3">
      <c r="A28" s="3">
        <v>37986</v>
      </c>
      <c r="B28" s="4">
        <v>3.4904999999999999</v>
      </c>
      <c r="C28" s="4">
        <v>41203.529600000002</v>
      </c>
      <c r="D28" s="4">
        <v>24.947098818756</v>
      </c>
      <c r="E28" s="4">
        <v>4.8</v>
      </c>
      <c r="F28" s="5">
        <v>5.8316299999999996</v>
      </c>
      <c r="G28" s="5">
        <v>21</v>
      </c>
      <c r="L28" s="21" t="s">
        <v>25</v>
      </c>
      <c r="M28" s="21" t="s">
        <v>32</v>
      </c>
      <c r="N28" s="22"/>
      <c r="O28" s="9"/>
      <c r="P28" s="10"/>
      <c r="Q28" s="10"/>
      <c r="R28" s="10"/>
      <c r="S28" s="11"/>
    </row>
    <row r="29" spans="1:19" x14ac:dyDescent="0.3">
      <c r="A29" s="3">
        <v>38352</v>
      </c>
      <c r="B29" s="4">
        <v>2.1996000000000002</v>
      </c>
      <c r="C29" s="4">
        <v>47754.202299999997</v>
      </c>
      <c r="D29" s="4">
        <v>27.918899886430999</v>
      </c>
      <c r="E29" s="4">
        <v>4.7</v>
      </c>
      <c r="F29" s="5">
        <v>1.2877799999999999</v>
      </c>
      <c r="G29" s="5">
        <v>21</v>
      </c>
      <c r="K29" s="19" t="s">
        <v>2</v>
      </c>
      <c r="L29" s="23">
        <v>8.8149158132369968E-7</v>
      </c>
      <c r="M29" s="23">
        <f>0.05-L29</f>
        <v>4.9999118508418677E-2</v>
      </c>
      <c r="O29" s="9"/>
      <c r="P29" s="10"/>
      <c r="Q29" s="10"/>
      <c r="R29" s="10"/>
      <c r="S29" s="11"/>
    </row>
    <row r="30" spans="1:19" x14ac:dyDescent="0.3">
      <c r="A30" s="3">
        <v>38717</v>
      </c>
      <c r="B30" s="4">
        <v>2.4297</v>
      </c>
      <c r="C30" s="4">
        <v>50933.0216</v>
      </c>
      <c r="D30" s="4">
        <v>23.051809617233001</v>
      </c>
      <c r="E30" s="4">
        <v>4.5999999999999996</v>
      </c>
      <c r="F30" s="5">
        <v>3.9007100000000001</v>
      </c>
      <c r="G30" s="5">
        <v>21</v>
      </c>
      <c r="K30" s="19" t="s">
        <v>3</v>
      </c>
      <c r="L30" s="23">
        <v>2.9924528360962335E-3</v>
      </c>
      <c r="M30" s="23">
        <f t="shared" ref="M30:M33" si="0">0.05-L30</f>
        <v>4.7007547163903769E-2</v>
      </c>
      <c r="O30" s="9"/>
      <c r="P30" s="10"/>
      <c r="Q30" s="10"/>
      <c r="R30" s="10"/>
      <c r="S30" s="11"/>
    </row>
    <row r="31" spans="1:19" x14ac:dyDescent="0.3">
      <c r="A31" s="3">
        <v>39082</v>
      </c>
      <c r="B31" s="4">
        <v>3.9316</v>
      </c>
      <c r="C31" s="4">
        <v>54329.161899999999</v>
      </c>
      <c r="D31" s="4">
        <v>18.684846091478999</v>
      </c>
      <c r="E31" s="4">
        <v>4.8</v>
      </c>
      <c r="F31" s="5">
        <v>3.1549200000000002</v>
      </c>
      <c r="G31" s="5">
        <v>21</v>
      </c>
      <c r="K31" s="19" t="s">
        <v>4</v>
      </c>
      <c r="L31" s="23">
        <v>1.7466933286891866E-5</v>
      </c>
      <c r="M31" s="23">
        <f t="shared" si="0"/>
        <v>4.998253306671311E-2</v>
      </c>
      <c r="O31" s="9"/>
      <c r="P31" s="10"/>
      <c r="Q31" s="10"/>
      <c r="R31" s="10"/>
      <c r="S31" s="11"/>
    </row>
    <row r="32" spans="1:19" x14ac:dyDescent="0.3">
      <c r="A32" s="3">
        <v>39447</v>
      </c>
      <c r="B32" s="4">
        <v>4.8971</v>
      </c>
      <c r="C32" s="4">
        <v>61396.417500000003</v>
      </c>
      <c r="D32" s="4">
        <v>22.353723397452999</v>
      </c>
      <c r="E32" s="4">
        <v>5</v>
      </c>
      <c r="F32" s="5">
        <v>5.3179499999999997</v>
      </c>
      <c r="G32" s="5">
        <v>21</v>
      </c>
      <c r="K32" s="19" t="s">
        <v>5</v>
      </c>
      <c r="L32" s="23">
        <v>2.9127473530558508E-2</v>
      </c>
      <c r="M32" s="23">
        <f t="shared" si="0"/>
        <v>2.0872526469441495E-2</v>
      </c>
      <c r="O32" s="9"/>
      <c r="P32" s="10"/>
      <c r="Q32" s="10"/>
      <c r="S32" s="11"/>
    </row>
    <row r="33" spans="1:19" x14ac:dyDescent="0.3">
      <c r="A33" s="3">
        <v>39813</v>
      </c>
      <c r="B33" s="4">
        <v>4.0602999999999998</v>
      </c>
      <c r="C33" s="4">
        <v>61353.106599999999</v>
      </c>
      <c r="D33" s="4">
        <v>23.763185836049001</v>
      </c>
      <c r="E33" s="4">
        <v>6.8</v>
      </c>
      <c r="F33" s="5">
        <v>-2.3599700000000001</v>
      </c>
      <c r="G33" s="5">
        <v>21.5</v>
      </c>
      <c r="K33" s="19" t="s">
        <v>6</v>
      </c>
      <c r="L33" s="23">
        <v>2.583907132272272E-3</v>
      </c>
      <c r="M33" s="23">
        <f t="shared" si="0"/>
        <v>4.741609286772773E-2</v>
      </c>
      <c r="O33" s="9"/>
      <c r="P33" s="10"/>
      <c r="Q33" s="10"/>
      <c r="R33" s="10"/>
      <c r="S33" s="11"/>
    </row>
    <row r="34" spans="1:19" x14ac:dyDescent="0.3">
      <c r="A34" s="3">
        <v>40178</v>
      </c>
      <c r="B34" s="4">
        <v>-4.4781000000000004</v>
      </c>
      <c r="C34" s="4">
        <v>52133.090600000003</v>
      </c>
      <c r="D34" s="4">
        <v>31.969103526674001</v>
      </c>
      <c r="E34" s="4">
        <v>12.6</v>
      </c>
      <c r="F34" s="5">
        <v>-4.5907600000000004</v>
      </c>
      <c r="G34" s="5">
        <v>21.5</v>
      </c>
      <c r="O34" s="24" t="s">
        <v>33</v>
      </c>
      <c r="P34" s="25">
        <f>P39/N39</f>
        <v>1.039500609669626</v>
      </c>
      <c r="Q34" s="10"/>
      <c r="R34" s="26" t="s">
        <v>34</v>
      </c>
      <c r="S34" s="11"/>
    </row>
    <row r="35" spans="1:19" x14ac:dyDescent="0.3">
      <c r="A35" s="3">
        <v>40543</v>
      </c>
      <c r="B35" s="4">
        <v>-0.92210000000000003</v>
      </c>
      <c r="C35" s="4">
        <v>48663.600400000003</v>
      </c>
      <c r="D35" s="4">
        <v>36.749726390117999</v>
      </c>
      <c r="E35" s="4">
        <v>14.6</v>
      </c>
      <c r="F35" s="5">
        <v>4.8039199999999997</v>
      </c>
      <c r="G35" s="5">
        <v>21</v>
      </c>
      <c r="O35" s="27"/>
      <c r="P35" s="28"/>
      <c r="Q35" s="28"/>
      <c r="R35" s="29" t="s">
        <v>35</v>
      </c>
      <c r="S35" s="30"/>
    </row>
    <row r="36" spans="1:19" x14ac:dyDescent="0.3">
      <c r="A36" s="3">
        <v>40908</v>
      </c>
      <c r="B36" s="4">
        <v>2.5571999999999999</v>
      </c>
      <c r="C36" s="4">
        <v>52183.132899999997</v>
      </c>
      <c r="D36" s="4">
        <v>44.621244188191</v>
      </c>
      <c r="E36" s="4">
        <v>15.4</v>
      </c>
      <c r="F36" s="5">
        <v>-0.43290000000000001</v>
      </c>
      <c r="G36" s="5">
        <v>21</v>
      </c>
    </row>
    <row r="37" spans="1:19" x14ac:dyDescent="0.3">
      <c r="A37" s="3">
        <v>41274</v>
      </c>
      <c r="B37" s="4">
        <v>1.6961999999999999</v>
      </c>
      <c r="C37" s="4">
        <v>49054.697399999997</v>
      </c>
      <c r="D37" s="4">
        <v>39.229576708446999</v>
      </c>
      <c r="E37" s="4">
        <v>15.5</v>
      </c>
      <c r="F37" s="5">
        <v>-1.61371</v>
      </c>
      <c r="G37" s="5">
        <v>23</v>
      </c>
    </row>
    <row r="38" spans="1:19" x14ac:dyDescent="0.3">
      <c r="A38" s="3">
        <v>41639</v>
      </c>
      <c r="B38" s="4">
        <v>0.50870000000000004</v>
      </c>
      <c r="C38" s="4">
        <v>51546.354800000001</v>
      </c>
      <c r="D38" s="4">
        <v>44.748234611162999</v>
      </c>
      <c r="E38" s="4">
        <v>13.8</v>
      </c>
      <c r="F38" s="5">
        <v>-2.2010700000000001</v>
      </c>
      <c r="G38" s="5">
        <v>23</v>
      </c>
      <c r="K38" s="31" t="s">
        <v>36</v>
      </c>
      <c r="L38" s="4"/>
      <c r="M38" s="4"/>
      <c r="N38" s="21" t="s">
        <v>37</v>
      </c>
      <c r="O38" s="4"/>
      <c r="P38" s="19" t="s">
        <v>38</v>
      </c>
    </row>
    <row r="39" spans="1:19" x14ac:dyDescent="0.3">
      <c r="A39" s="3">
        <v>42004</v>
      </c>
      <c r="B39" s="4">
        <v>0.1825</v>
      </c>
      <c r="C39" s="4">
        <v>55643.059399999998</v>
      </c>
      <c r="D39" s="4">
        <v>46.647824730210999</v>
      </c>
      <c r="E39" s="4">
        <v>11.9</v>
      </c>
      <c r="F39" s="5">
        <v>20.881129999999999</v>
      </c>
      <c r="G39" s="5">
        <v>23</v>
      </c>
      <c r="K39" s="4"/>
      <c r="L39" s="4"/>
      <c r="M39" s="4"/>
      <c r="N39" s="4">
        <f>SUM(N41:N86)</f>
        <v>462.52444460120762</v>
      </c>
      <c r="O39" s="4"/>
      <c r="P39" s="4">
        <f>SUM(P42:P86)</f>
        <v>480.79444215006043</v>
      </c>
    </row>
    <row r="40" spans="1:19" x14ac:dyDescent="0.3">
      <c r="A40" s="3">
        <v>42369</v>
      </c>
      <c r="B40" s="4">
        <v>-0.28989999999999999</v>
      </c>
      <c r="C40" s="4">
        <v>62053.984400000001</v>
      </c>
      <c r="D40" s="4">
        <v>83.921815330662994</v>
      </c>
      <c r="E40" s="4">
        <v>9.9</v>
      </c>
      <c r="F40" s="5">
        <v>36.884480000000003</v>
      </c>
      <c r="G40" s="5">
        <v>23</v>
      </c>
      <c r="K40" s="32" t="s">
        <v>39</v>
      </c>
      <c r="L40" s="32" t="s">
        <v>40</v>
      </c>
      <c r="M40" s="32" t="s">
        <v>41</v>
      </c>
      <c r="N40" s="33" t="s">
        <v>42</v>
      </c>
      <c r="O40" s="33" t="s">
        <v>43</v>
      </c>
      <c r="P40" s="33" t="s">
        <v>44</v>
      </c>
    </row>
    <row r="41" spans="1:19" x14ac:dyDescent="0.3">
      <c r="A41" s="3">
        <v>42735</v>
      </c>
      <c r="B41" s="4">
        <v>8.3000000000000001E-3</v>
      </c>
      <c r="C41" s="4">
        <v>62895.911099999998</v>
      </c>
      <c r="D41" s="4">
        <v>46.817439018522002</v>
      </c>
      <c r="E41" s="4">
        <v>8.4</v>
      </c>
      <c r="F41" s="5">
        <v>3.9512200000000002</v>
      </c>
      <c r="G41" s="5">
        <v>23</v>
      </c>
      <c r="K41" s="4">
        <v>1</v>
      </c>
      <c r="L41" s="4">
        <v>8.1607166199160783</v>
      </c>
      <c r="M41" s="4">
        <v>5.3114833800839225</v>
      </c>
      <c r="N41" s="4">
        <f>M41^2</f>
        <v>28.21185569690773</v>
      </c>
      <c r="O41" s="4"/>
      <c r="P41" s="4"/>
    </row>
    <row r="42" spans="1:19" x14ac:dyDescent="0.3">
      <c r="A42" s="3">
        <v>43100</v>
      </c>
      <c r="B42" s="4">
        <v>0.34050000000000002</v>
      </c>
      <c r="C42" s="4">
        <v>69970.948900000003</v>
      </c>
      <c r="D42" s="4">
        <v>74.103245390153006</v>
      </c>
      <c r="E42" s="4">
        <v>6.7</v>
      </c>
      <c r="F42" s="5">
        <v>-2.39473</v>
      </c>
      <c r="G42" s="5">
        <v>23</v>
      </c>
      <c r="K42" s="4">
        <v>2</v>
      </c>
      <c r="L42" s="4">
        <v>8.3973707751172491</v>
      </c>
      <c r="M42" s="4">
        <v>-0.68627077511724899</v>
      </c>
      <c r="N42" s="4">
        <f t="shared" ref="N42:N86" si="1">M42^2</f>
        <v>0.47096757678002971</v>
      </c>
      <c r="O42" s="4">
        <f>M42-M41</f>
        <v>-5.9977541552011715</v>
      </c>
      <c r="P42" s="4">
        <f>O42^2</f>
        <v>35.973054906232917</v>
      </c>
    </row>
    <row r="43" spans="1:19" x14ac:dyDescent="0.3">
      <c r="A43" s="3">
        <v>43465</v>
      </c>
      <c r="B43" s="4">
        <v>0.4884</v>
      </c>
      <c r="C43" s="4">
        <v>79250.387900000002</v>
      </c>
      <c r="D43" s="4">
        <v>109.90910266134</v>
      </c>
      <c r="E43" s="4">
        <v>5.8</v>
      </c>
      <c r="F43" s="5">
        <v>-4.3141800000000003</v>
      </c>
      <c r="G43" s="5">
        <v>23</v>
      </c>
      <c r="K43" s="4">
        <v>3</v>
      </c>
      <c r="L43" s="4">
        <v>8.9879247357693437</v>
      </c>
      <c r="M43" s="4">
        <v>4.3075752642306568</v>
      </c>
      <c r="N43" s="4">
        <f t="shared" si="1"/>
        <v>18.555204657011814</v>
      </c>
      <c r="O43" s="4">
        <f t="shared" ref="O43:O86" si="2">M43-M42</f>
        <v>4.9938460393479058</v>
      </c>
      <c r="P43" s="4">
        <f t="shared" ref="P43:P86" si="3">O43^2</f>
        <v>24.938498264710766</v>
      </c>
    </row>
    <row r="44" spans="1:19" x14ac:dyDescent="0.3">
      <c r="A44" s="3">
        <v>43830</v>
      </c>
      <c r="B44" s="4">
        <v>0.93899999999999995</v>
      </c>
      <c r="C44" s="4">
        <v>80927.074699999997</v>
      </c>
      <c r="D44" s="4">
        <v>14.015369714517</v>
      </c>
      <c r="E44" s="4">
        <v>5</v>
      </c>
      <c r="F44" s="5">
        <v>6.4790900000000002</v>
      </c>
      <c r="G44" s="5">
        <v>23</v>
      </c>
      <c r="K44" s="4">
        <v>4</v>
      </c>
      <c r="L44" s="4">
        <v>12.871138113505108</v>
      </c>
      <c r="M44" s="4">
        <v>5.2832618864948913</v>
      </c>
      <c r="N44" s="4">
        <f t="shared" si="1"/>
        <v>27.912856161289557</v>
      </c>
      <c r="O44" s="4">
        <f t="shared" si="2"/>
        <v>0.97568662226423442</v>
      </c>
      <c r="P44" s="4">
        <f t="shared" si="3"/>
        <v>0.95196438486539081</v>
      </c>
    </row>
    <row r="45" spans="1:19" x14ac:dyDescent="0.3">
      <c r="A45" s="3">
        <v>44196</v>
      </c>
      <c r="B45" s="4">
        <v>-0.33460000000000001</v>
      </c>
      <c r="C45" s="4">
        <v>85420.190900000001</v>
      </c>
      <c r="D45" s="4">
        <v>80.522880520959006</v>
      </c>
      <c r="E45" s="4">
        <v>5.9</v>
      </c>
      <c r="F45" s="5">
        <v>16.44444</v>
      </c>
      <c r="G45" s="5">
        <v>23</v>
      </c>
      <c r="K45" s="4">
        <v>5</v>
      </c>
      <c r="L45" s="4">
        <v>9.7916881766644455</v>
      </c>
      <c r="M45" s="4">
        <v>10.581811823335554</v>
      </c>
      <c r="N45" s="4">
        <f t="shared" si="1"/>
        <v>111.97474146448413</v>
      </c>
      <c r="O45" s="4">
        <f t="shared" si="2"/>
        <v>5.2985499368406632</v>
      </c>
      <c r="P45" s="4">
        <f t="shared" si="3"/>
        <v>28.074631433194195</v>
      </c>
    </row>
    <row r="46" spans="1:19" x14ac:dyDescent="0.3">
      <c r="A46" s="3">
        <v>44561</v>
      </c>
      <c r="B46" s="4">
        <v>2.3580999999999999</v>
      </c>
      <c r="C46" s="4">
        <v>100172.0793</v>
      </c>
      <c r="D46" s="4">
        <v>198.56500273357</v>
      </c>
      <c r="E46" s="4">
        <v>6.2</v>
      </c>
      <c r="F46" s="5">
        <v>28.78557</v>
      </c>
      <c r="G46" s="5">
        <v>23</v>
      </c>
      <c r="K46" s="4">
        <v>6</v>
      </c>
      <c r="L46" s="4">
        <v>12.311520229068403</v>
      </c>
      <c r="M46" s="4">
        <v>4.8355797709315951</v>
      </c>
      <c r="N46" s="4">
        <f t="shared" si="1"/>
        <v>23.382831721042859</v>
      </c>
      <c r="O46" s="4">
        <f t="shared" si="2"/>
        <v>-5.7462320524039594</v>
      </c>
      <c r="P46" s="4">
        <f t="shared" si="3"/>
        <v>33.019182800074617</v>
      </c>
    </row>
    <row r="47" spans="1:19" x14ac:dyDescent="0.3">
      <c r="A47" s="3">
        <v>44926</v>
      </c>
      <c r="B47" s="4">
        <v>7.8074000000000003</v>
      </c>
      <c r="C47" s="4">
        <v>104038.9461</v>
      </c>
      <c r="D47" s="4">
        <v>197.56150725622999</v>
      </c>
      <c r="E47" s="4">
        <v>4.5</v>
      </c>
      <c r="F47" s="5">
        <v>17.47494</v>
      </c>
      <c r="G47" s="5">
        <v>23</v>
      </c>
      <c r="K47" s="4">
        <v>7</v>
      </c>
      <c r="L47" s="4">
        <v>12.861153686644425</v>
      </c>
      <c r="M47" s="4">
        <v>-2.4135536866444252</v>
      </c>
      <c r="N47" s="4">
        <f t="shared" si="1"/>
        <v>5.8252413983148958</v>
      </c>
      <c r="O47" s="4">
        <f t="shared" si="2"/>
        <v>-7.2491334575760202</v>
      </c>
      <c r="P47" s="4">
        <f t="shared" si="3"/>
        <v>52.549935885748063</v>
      </c>
    </row>
    <row r="48" spans="1:19" x14ac:dyDescent="0.3">
      <c r="A48" s="34"/>
      <c r="B48" s="34"/>
      <c r="K48" s="4">
        <v>8</v>
      </c>
      <c r="L48" s="4">
        <v>11.555056524154907</v>
      </c>
      <c r="M48" s="4">
        <v>-2.903956524154907</v>
      </c>
      <c r="N48" s="4">
        <f t="shared" si="1"/>
        <v>8.4329634941818483</v>
      </c>
      <c r="O48" s="4">
        <f t="shared" si="2"/>
        <v>-0.49040283751048186</v>
      </c>
      <c r="P48" s="4">
        <f t="shared" si="3"/>
        <v>0.24049494303833208</v>
      </c>
    </row>
    <row r="49" spans="1:16" x14ac:dyDescent="0.3">
      <c r="A49" s="34"/>
      <c r="B49" s="34"/>
      <c r="K49" s="4">
        <v>9</v>
      </c>
      <c r="L49" s="4">
        <v>4.978165197512352</v>
      </c>
      <c r="M49" s="4">
        <v>0.4173348024876482</v>
      </c>
      <c r="N49" s="4">
        <f t="shared" si="1"/>
        <v>0.17416833736740434</v>
      </c>
      <c r="O49" s="4">
        <f t="shared" si="2"/>
        <v>3.3212913266425552</v>
      </c>
      <c r="P49" s="4">
        <f t="shared" si="3"/>
        <v>11.030976076431065</v>
      </c>
    </row>
    <row r="50" spans="1:16" x14ac:dyDescent="0.3">
      <c r="A50" s="34"/>
      <c r="B50" s="34"/>
      <c r="K50" s="4">
        <v>10</v>
      </c>
      <c r="L50" s="4">
        <v>5.7925081562084584</v>
      </c>
      <c r="M50" s="4">
        <v>-1.9655081562084584</v>
      </c>
      <c r="N50" s="4">
        <f t="shared" si="1"/>
        <v>3.863222312121974</v>
      </c>
      <c r="O50" s="4">
        <f t="shared" si="2"/>
        <v>-2.3828429586961066</v>
      </c>
      <c r="P50" s="4">
        <f t="shared" si="3"/>
        <v>5.6779405658076154</v>
      </c>
    </row>
    <row r="51" spans="1:16" x14ac:dyDescent="0.3">
      <c r="A51" s="34"/>
      <c r="B51" s="34"/>
      <c r="K51" s="4">
        <v>11</v>
      </c>
      <c r="L51" s="4">
        <v>4.6758229640492059</v>
      </c>
      <c r="M51" s="4">
        <v>-1.5164229640492057</v>
      </c>
      <c r="N51" s="4">
        <f t="shared" si="1"/>
        <v>2.2995386058957785</v>
      </c>
      <c r="O51" s="4">
        <f t="shared" si="2"/>
        <v>0.44908519215925269</v>
      </c>
      <c r="P51" s="4">
        <f t="shared" si="3"/>
        <v>0.20167750981671292</v>
      </c>
    </row>
    <row r="52" spans="1:16" x14ac:dyDescent="0.3">
      <c r="A52" s="34"/>
      <c r="B52" s="34"/>
      <c r="K52" s="4">
        <v>12</v>
      </c>
      <c r="L52" s="4">
        <v>4.5061295624181588</v>
      </c>
      <c r="M52" s="4">
        <v>-2.3715295624181589</v>
      </c>
      <c r="N52" s="4">
        <f t="shared" si="1"/>
        <v>5.624152465423264</v>
      </c>
      <c r="O52" s="4">
        <f t="shared" si="2"/>
        <v>-0.8551065983689532</v>
      </c>
      <c r="P52" s="4">
        <f t="shared" si="3"/>
        <v>0.73120729457412226</v>
      </c>
    </row>
    <row r="53" spans="1:16" x14ac:dyDescent="0.3">
      <c r="A53" s="34"/>
      <c r="B53" s="34"/>
      <c r="K53" s="4">
        <v>13</v>
      </c>
      <c r="L53" s="4">
        <v>5.3181141127789724</v>
      </c>
      <c r="M53" s="4">
        <v>-1.229114112778972</v>
      </c>
      <c r="N53" s="4">
        <f t="shared" si="1"/>
        <v>1.5107215022324394</v>
      </c>
      <c r="O53" s="4">
        <f t="shared" si="2"/>
        <v>1.142415449639187</v>
      </c>
      <c r="P53" s="4">
        <f t="shared" si="3"/>
        <v>1.3051130595743057</v>
      </c>
    </row>
    <row r="54" spans="1:16" x14ac:dyDescent="0.3">
      <c r="A54" s="34"/>
      <c r="B54" s="34"/>
      <c r="K54" s="4">
        <v>14</v>
      </c>
      <c r="L54" s="4">
        <v>5.5380736947991842</v>
      </c>
      <c r="M54" s="4">
        <v>-2.2207736947991843</v>
      </c>
      <c r="N54" s="4">
        <f t="shared" si="1"/>
        <v>4.9318358035120209</v>
      </c>
      <c r="O54" s="4">
        <f t="shared" si="2"/>
        <v>-0.99165958202021232</v>
      </c>
      <c r="P54" s="4">
        <f t="shared" si="3"/>
        <v>0.98338872661250221</v>
      </c>
    </row>
    <row r="55" spans="1:16" x14ac:dyDescent="0.3">
      <c r="A55" s="34"/>
      <c r="B55" s="34"/>
      <c r="K55" s="4">
        <v>15</v>
      </c>
      <c r="L55" s="4">
        <v>3.7254736860864917</v>
      </c>
      <c r="M55" s="4">
        <v>-0.51467368608649178</v>
      </c>
      <c r="N55" s="4">
        <f t="shared" si="1"/>
        <v>0.26488900314985669</v>
      </c>
      <c r="O55" s="4">
        <f t="shared" si="2"/>
        <v>1.7061000087126925</v>
      </c>
      <c r="P55" s="4">
        <f t="shared" si="3"/>
        <v>2.9107772397294496</v>
      </c>
    </row>
    <row r="56" spans="1:16" x14ac:dyDescent="0.3">
      <c r="A56" s="34"/>
      <c r="B56" s="34"/>
      <c r="K56" s="4">
        <v>16</v>
      </c>
      <c r="L56" s="4">
        <v>2.1209877518126437</v>
      </c>
      <c r="M56" s="4">
        <v>0.94901224818735619</v>
      </c>
      <c r="N56" s="4">
        <f t="shared" si="1"/>
        <v>0.90062424720962009</v>
      </c>
      <c r="O56" s="4">
        <f t="shared" si="2"/>
        <v>1.463685934273848</v>
      </c>
      <c r="P56" s="4">
        <f t="shared" si="3"/>
        <v>2.1423765141911071</v>
      </c>
    </row>
    <row r="57" spans="1:16" x14ac:dyDescent="0.3">
      <c r="A57" s="34"/>
      <c r="B57" s="34"/>
      <c r="K57" s="4">
        <v>17</v>
      </c>
      <c r="L57" s="4">
        <v>2.9307580868343699</v>
      </c>
      <c r="M57" s="4">
        <v>-1.4613580868343699</v>
      </c>
      <c r="N57" s="4">
        <f t="shared" si="1"/>
        <v>2.1355674579562098</v>
      </c>
      <c r="O57" s="4">
        <f t="shared" si="2"/>
        <v>-2.4103703350217263</v>
      </c>
      <c r="P57" s="4">
        <f t="shared" si="3"/>
        <v>5.8098851519527486</v>
      </c>
    </row>
    <row r="58" spans="1:16" x14ac:dyDescent="0.3">
      <c r="A58" s="34"/>
      <c r="B58" s="34"/>
      <c r="K58" s="4">
        <v>18</v>
      </c>
      <c r="L58" s="4">
        <v>2.6049848831759199</v>
      </c>
      <c r="M58" s="4">
        <v>-0.29578488317591978</v>
      </c>
      <c r="N58" s="4">
        <f t="shared" si="1"/>
        <v>8.7488697115392505E-2</v>
      </c>
      <c r="O58" s="4">
        <f t="shared" si="2"/>
        <v>1.1655732036584501</v>
      </c>
      <c r="P58" s="4">
        <f t="shared" si="3"/>
        <v>1.3585608930866226</v>
      </c>
    </row>
    <row r="59" spans="1:16" x14ac:dyDescent="0.3">
      <c r="A59" s="34"/>
      <c r="B59" s="34"/>
      <c r="K59" s="4">
        <v>19</v>
      </c>
      <c r="L59" s="4">
        <v>2.4036999780351938</v>
      </c>
      <c r="M59" s="4">
        <v>0.12120002196480639</v>
      </c>
      <c r="N59" s="4">
        <f t="shared" si="1"/>
        <v>1.4689445324269553E-2</v>
      </c>
      <c r="O59" s="4">
        <f t="shared" si="2"/>
        <v>0.41698490514072617</v>
      </c>
      <c r="P59" s="4">
        <f t="shared" si="3"/>
        <v>0.1738764111152204</v>
      </c>
    </row>
    <row r="60" spans="1:16" x14ac:dyDescent="0.3">
      <c r="A60" s="34"/>
      <c r="B60" s="34"/>
      <c r="K60" s="4">
        <v>20</v>
      </c>
      <c r="L60" s="4">
        <v>4.149576746640375</v>
      </c>
      <c r="M60" s="4">
        <v>-2.3958767466403748</v>
      </c>
      <c r="N60" s="4">
        <f t="shared" si="1"/>
        <v>5.7402253850920664</v>
      </c>
      <c r="O60" s="4">
        <f t="shared" si="2"/>
        <v>-2.5170767686051811</v>
      </c>
      <c r="P60" s="4">
        <f t="shared" si="3"/>
        <v>6.3356754590519007</v>
      </c>
    </row>
    <row r="61" spans="1:16" x14ac:dyDescent="0.3">
      <c r="A61" s="34"/>
      <c r="B61" s="34"/>
      <c r="K61" s="4">
        <v>21</v>
      </c>
      <c r="L61" s="4">
        <v>3.6556948582646882</v>
      </c>
      <c r="M61" s="4">
        <v>-2.1300948582646884</v>
      </c>
      <c r="N61" s="4">
        <f t="shared" si="1"/>
        <v>4.5373041052056626</v>
      </c>
      <c r="O61" s="4">
        <f t="shared" si="2"/>
        <v>0.26578188837568639</v>
      </c>
      <c r="P61" s="4">
        <f t="shared" si="3"/>
        <v>7.064001218854582E-2</v>
      </c>
    </row>
    <row r="62" spans="1:16" x14ac:dyDescent="0.3">
      <c r="A62" s="34"/>
      <c r="B62" s="34"/>
      <c r="K62" s="4">
        <v>22</v>
      </c>
      <c r="L62" s="4">
        <v>4.391950904355272</v>
      </c>
      <c r="M62" s="4">
        <v>-1.9764509043552718</v>
      </c>
      <c r="N62" s="4">
        <f t="shared" si="1"/>
        <v>3.9063581773267719</v>
      </c>
      <c r="O62" s="4">
        <f t="shared" si="2"/>
        <v>0.15364395390941654</v>
      </c>
      <c r="P62" s="4">
        <f t="shared" si="3"/>
        <v>2.3606464572918914E-2</v>
      </c>
    </row>
    <row r="63" spans="1:16" x14ac:dyDescent="0.3">
      <c r="A63" s="34"/>
      <c r="B63" s="34"/>
      <c r="K63" s="4">
        <v>23</v>
      </c>
      <c r="L63" s="4">
        <v>6.2598008183022698</v>
      </c>
      <c r="M63" s="4">
        <v>-4.6279008183022698</v>
      </c>
      <c r="N63" s="4">
        <f t="shared" si="1"/>
        <v>21.417465984042821</v>
      </c>
      <c r="O63" s="4">
        <f t="shared" si="2"/>
        <v>-2.651449913946998</v>
      </c>
      <c r="P63" s="4">
        <f t="shared" si="3"/>
        <v>7.0301866461695433</v>
      </c>
    </row>
    <row r="64" spans="1:16" x14ac:dyDescent="0.3">
      <c r="A64" s="34"/>
      <c r="B64" s="34"/>
      <c r="K64" s="4">
        <v>24</v>
      </c>
      <c r="L64" s="4">
        <v>7.4037008540385889</v>
      </c>
      <c r="M64" s="4">
        <v>-1.8130008540385889</v>
      </c>
      <c r="N64" s="4">
        <f t="shared" si="1"/>
        <v>3.2869720967446527</v>
      </c>
      <c r="O64" s="4">
        <f t="shared" si="2"/>
        <v>2.8148999642636809</v>
      </c>
      <c r="P64" s="4">
        <f t="shared" si="3"/>
        <v>7.9236618088116719</v>
      </c>
    </row>
    <row r="65" spans="1:16" x14ac:dyDescent="0.3">
      <c r="A65" s="34"/>
      <c r="B65" s="34"/>
      <c r="K65" s="4">
        <v>25</v>
      </c>
      <c r="L65" s="4">
        <v>7.3273275334732819</v>
      </c>
      <c r="M65" s="4">
        <v>-2.4544275334732824</v>
      </c>
      <c r="N65" s="4">
        <f t="shared" si="1"/>
        <v>6.0242145170717407</v>
      </c>
      <c r="O65" s="4">
        <f t="shared" si="2"/>
        <v>-0.64142667943469345</v>
      </c>
      <c r="P65" s="4">
        <f t="shared" si="3"/>
        <v>0.41142818509061702</v>
      </c>
    </row>
    <row r="66" spans="1:16" x14ac:dyDescent="0.3">
      <c r="A66" s="34"/>
      <c r="B66" s="34"/>
      <c r="K66" s="4">
        <v>26</v>
      </c>
      <c r="L66" s="4">
        <v>7.3489410957661176</v>
      </c>
      <c r="M66" s="4">
        <v>-2.7342410957661176</v>
      </c>
      <c r="N66" s="4">
        <f t="shared" si="1"/>
        <v>7.4760743697762999</v>
      </c>
      <c r="O66" s="4">
        <f t="shared" si="2"/>
        <v>-0.27981356229283527</v>
      </c>
      <c r="P66" s="4">
        <f t="shared" si="3"/>
        <v>7.8295629643006404E-2</v>
      </c>
    </row>
    <row r="67" spans="1:16" x14ac:dyDescent="0.3">
      <c r="A67" s="34"/>
      <c r="B67" s="34"/>
      <c r="K67" s="4">
        <v>27</v>
      </c>
      <c r="L67" s="4">
        <v>5.9190040950807843</v>
      </c>
      <c r="M67" s="4">
        <v>-2.4285040950807844</v>
      </c>
      <c r="N67" s="4">
        <f t="shared" si="1"/>
        <v>5.8976321398241396</v>
      </c>
      <c r="O67" s="4">
        <f t="shared" si="2"/>
        <v>0.30573700068533327</v>
      </c>
      <c r="P67" s="4">
        <f t="shared" si="3"/>
        <v>9.3475113588063471E-2</v>
      </c>
    </row>
    <row r="68" spans="1:16" x14ac:dyDescent="0.3">
      <c r="A68" s="34"/>
      <c r="B68" s="34"/>
      <c r="K68" s="4">
        <v>28</v>
      </c>
      <c r="L68" s="4">
        <v>5.4148139636160755</v>
      </c>
      <c r="M68" s="4">
        <v>-3.2152139636160753</v>
      </c>
      <c r="N68" s="4">
        <f t="shared" si="1"/>
        <v>10.337600831831793</v>
      </c>
      <c r="O68" s="4">
        <f t="shared" si="2"/>
        <v>-0.7867098685352909</v>
      </c>
      <c r="P68" s="4">
        <f t="shared" si="3"/>
        <v>0.61891241725081469</v>
      </c>
    </row>
    <row r="69" spans="1:16" x14ac:dyDescent="0.3">
      <c r="A69" s="34"/>
      <c r="B69" s="34"/>
      <c r="K69" s="4">
        <v>29</v>
      </c>
      <c r="L69" s="4">
        <v>4.0220911591843773</v>
      </c>
      <c r="M69" s="4">
        <v>-1.5923911591843773</v>
      </c>
      <c r="N69" s="4">
        <f t="shared" si="1"/>
        <v>2.5357096038485651</v>
      </c>
      <c r="O69" s="4">
        <f t="shared" si="2"/>
        <v>1.6228228044316979</v>
      </c>
      <c r="P69" s="4">
        <f t="shared" si="3"/>
        <v>2.6335538545835608</v>
      </c>
    </row>
    <row r="70" spans="1:16" x14ac:dyDescent="0.3">
      <c r="A70" s="34"/>
      <c r="B70" s="34"/>
      <c r="K70" s="4">
        <v>30</v>
      </c>
      <c r="L70" s="4">
        <v>2.9077371337673714</v>
      </c>
      <c r="M70" s="4">
        <v>1.0238628662326286</v>
      </c>
      <c r="N70" s="4">
        <f t="shared" si="1"/>
        <v>1.0482951688500934</v>
      </c>
      <c r="O70" s="4">
        <f t="shared" si="2"/>
        <v>2.6162540254170059</v>
      </c>
      <c r="P70" s="4">
        <f t="shared" si="3"/>
        <v>6.8447851255106871</v>
      </c>
    </row>
    <row r="71" spans="1:16" x14ac:dyDescent="0.3">
      <c r="A71" s="34"/>
      <c r="B71" s="34"/>
      <c r="K71" s="4">
        <v>31</v>
      </c>
      <c r="L71" s="4">
        <v>1.122424719379888</v>
      </c>
      <c r="M71" s="4">
        <v>3.7746752806201123</v>
      </c>
      <c r="N71" s="4">
        <f t="shared" si="1"/>
        <v>14.248173474124524</v>
      </c>
      <c r="O71" s="4">
        <f t="shared" si="2"/>
        <v>2.7508124143874837</v>
      </c>
      <c r="P71" s="4">
        <f t="shared" si="3"/>
        <v>7.566968939148297</v>
      </c>
    </row>
    <row r="72" spans="1:16" x14ac:dyDescent="0.3">
      <c r="A72" s="34"/>
      <c r="B72" s="34"/>
      <c r="K72" s="4">
        <v>32</v>
      </c>
      <c r="L72" s="4">
        <v>1.385063073762951</v>
      </c>
      <c r="M72" s="4">
        <v>2.6752369262370488</v>
      </c>
      <c r="N72" s="4">
        <f t="shared" si="1"/>
        <v>7.1568926115022524</v>
      </c>
      <c r="O72" s="4">
        <f t="shared" si="2"/>
        <v>-1.0994383543830635</v>
      </c>
      <c r="P72" s="4">
        <f t="shared" si="3"/>
        <v>1.2087646950885387</v>
      </c>
    </row>
    <row r="73" spans="1:16" x14ac:dyDescent="0.3">
      <c r="A73" s="34"/>
      <c r="B73" s="34"/>
      <c r="K73" s="4">
        <v>33</v>
      </c>
      <c r="L73" s="4">
        <v>0.29224566557891485</v>
      </c>
      <c r="M73" s="4">
        <v>-4.7703456655789154</v>
      </c>
      <c r="N73" s="4">
        <f t="shared" si="1"/>
        <v>22.756197769107544</v>
      </c>
      <c r="O73" s="4">
        <f t="shared" si="2"/>
        <v>-7.4455825918159642</v>
      </c>
      <c r="P73" s="4">
        <f t="shared" si="3"/>
        <v>55.436700131552932</v>
      </c>
    </row>
    <row r="74" spans="1:16" x14ac:dyDescent="0.3">
      <c r="A74" s="34"/>
      <c r="B74" s="34"/>
      <c r="K74" s="4">
        <v>34</v>
      </c>
      <c r="L74" s="4">
        <v>-1.6708998579059278</v>
      </c>
      <c r="M74" s="4">
        <v>0.74879985790592773</v>
      </c>
      <c r="N74" s="4">
        <f t="shared" si="1"/>
        <v>0.56070122719993754</v>
      </c>
      <c r="O74" s="4">
        <f t="shared" si="2"/>
        <v>5.519145523484843</v>
      </c>
      <c r="P74" s="4">
        <f t="shared" si="3"/>
        <v>30.460967309402783</v>
      </c>
    </row>
    <row r="75" spans="1:16" x14ac:dyDescent="0.3">
      <c r="A75" s="34"/>
      <c r="B75" s="34"/>
      <c r="K75" s="4">
        <v>35</v>
      </c>
      <c r="L75" s="4">
        <v>-1.6664987751949683</v>
      </c>
      <c r="M75" s="4">
        <v>4.2236987751949684</v>
      </c>
      <c r="N75" s="4">
        <f t="shared" si="1"/>
        <v>17.839631343583477</v>
      </c>
      <c r="O75" s="4">
        <f t="shared" si="2"/>
        <v>3.4748989172890408</v>
      </c>
      <c r="P75" s="4">
        <f t="shared" si="3"/>
        <v>12.074922485376549</v>
      </c>
    </row>
    <row r="76" spans="1:16" x14ac:dyDescent="0.3">
      <c r="A76" s="34"/>
      <c r="B76" s="34"/>
      <c r="K76" s="4">
        <v>36</v>
      </c>
      <c r="L76" s="4">
        <v>-0.15889372112529654</v>
      </c>
      <c r="M76" s="4">
        <v>1.8550937211252965</v>
      </c>
      <c r="N76" s="4">
        <f t="shared" si="1"/>
        <v>3.4413727141584993</v>
      </c>
      <c r="O76" s="4">
        <f t="shared" si="2"/>
        <v>-2.3686050540696719</v>
      </c>
      <c r="P76" s="4">
        <f t="shared" si="3"/>
        <v>5.6102899021643937</v>
      </c>
    </row>
    <row r="77" spans="1:16" x14ac:dyDescent="0.3">
      <c r="A77" s="34"/>
      <c r="B77" s="34"/>
      <c r="K77" s="4">
        <v>37</v>
      </c>
      <c r="L77" s="4">
        <v>0.97648577830852967</v>
      </c>
      <c r="M77" s="4">
        <v>-0.46778577830852963</v>
      </c>
      <c r="N77" s="4">
        <f t="shared" si="1"/>
        <v>0.21882353438771684</v>
      </c>
      <c r="O77" s="4">
        <f t="shared" si="2"/>
        <v>-2.3228794994338262</v>
      </c>
      <c r="P77" s="4">
        <f t="shared" si="3"/>
        <v>5.3957691688899434</v>
      </c>
    </row>
    <row r="78" spans="1:16" x14ac:dyDescent="0.3">
      <c r="A78" s="34"/>
      <c r="B78" s="34"/>
      <c r="K78" s="4">
        <v>38</v>
      </c>
      <c r="L78" s="4">
        <v>-1.9163307927488582</v>
      </c>
      <c r="M78" s="4">
        <v>2.0988307927488581</v>
      </c>
      <c r="N78" s="4">
        <f t="shared" si="1"/>
        <v>4.4050906965907997</v>
      </c>
      <c r="O78" s="4">
        <f t="shared" si="2"/>
        <v>2.5666165710573878</v>
      </c>
      <c r="P78" s="4">
        <f t="shared" si="3"/>
        <v>6.587520622826383</v>
      </c>
    </row>
    <row r="79" spans="1:16" x14ac:dyDescent="0.3">
      <c r="A79" s="34"/>
      <c r="B79" s="34"/>
      <c r="K79" s="4">
        <v>39</v>
      </c>
      <c r="L79" s="4">
        <v>-1.6016200792873125</v>
      </c>
      <c r="M79" s="4">
        <v>1.3117200792873125</v>
      </c>
      <c r="N79" s="4">
        <f t="shared" si="1"/>
        <v>1.7206095664055134</v>
      </c>
      <c r="O79" s="4">
        <f t="shared" si="2"/>
        <v>-0.7871107134615456</v>
      </c>
      <c r="P79" s="4">
        <f t="shared" si="3"/>
        <v>0.61954327524594333</v>
      </c>
    </row>
    <row r="80" spans="1:16" x14ac:dyDescent="0.3">
      <c r="A80" s="34"/>
      <c r="B80" s="34"/>
      <c r="K80" s="4">
        <v>40</v>
      </c>
      <c r="L80" s="4">
        <v>1.474952409683939</v>
      </c>
      <c r="M80" s="4">
        <v>-1.4666524096839391</v>
      </c>
      <c r="N80" s="4">
        <f t="shared" si="1"/>
        <v>2.1510692908317051</v>
      </c>
      <c r="O80" s="4">
        <f t="shared" si="2"/>
        <v>-2.7783724889712516</v>
      </c>
      <c r="P80" s="4">
        <f t="shared" si="3"/>
        <v>7.7193536874723074</v>
      </c>
    </row>
    <row r="81" spans="1:16" x14ac:dyDescent="0.3">
      <c r="A81" s="34"/>
      <c r="B81" s="34"/>
      <c r="K81" s="4">
        <v>41</v>
      </c>
      <c r="L81" s="4">
        <v>4.0399077699815757</v>
      </c>
      <c r="M81" s="4">
        <v>-3.6994077699815757</v>
      </c>
      <c r="N81" s="4">
        <f t="shared" si="1"/>
        <v>13.685617848600055</v>
      </c>
      <c r="O81" s="4">
        <f t="shared" si="2"/>
        <v>-2.2327553602976367</v>
      </c>
      <c r="P81" s="4">
        <f t="shared" si="3"/>
        <v>4.985196498937829</v>
      </c>
    </row>
    <row r="82" spans="1:16" x14ac:dyDescent="0.3">
      <c r="A82" s="34"/>
      <c r="B82" s="34"/>
      <c r="K82" s="4">
        <v>42</v>
      </c>
      <c r="L82" s="4">
        <v>5.5062393390798015</v>
      </c>
      <c r="M82" s="4">
        <v>-5.0178393390798011</v>
      </c>
      <c r="N82" s="4">
        <f t="shared" si="1"/>
        <v>25.178711632816814</v>
      </c>
      <c r="O82" s="4">
        <f t="shared" si="2"/>
        <v>-1.3184315690982253</v>
      </c>
      <c r="P82" s="4">
        <f t="shared" si="3"/>
        <v>1.7382618023948087</v>
      </c>
    </row>
    <row r="83" spans="1:16" x14ac:dyDescent="0.3">
      <c r="A83" s="34"/>
      <c r="B83" s="34"/>
      <c r="K83" s="4">
        <v>43</v>
      </c>
      <c r="L83" s="4">
        <v>-2.9623798088710513</v>
      </c>
      <c r="M83" s="4">
        <v>3.9013798088710514</v>
      </c>
      <c r="N83" s="4">
        <f t="shared" si="1"/>
        <v>15.220764413066721</v>
      </c>
      <c r="O83" s="4">
        <f t="shared" si="2"/>
        <v>8.9192191479508516</v>
      </c>
      <c r="P83" s="4">
        <f t="shared" si="3"/>
        <v>79.552470209173109</v>
      </c>
    </row>
    <row r="84" spans="1:16" x14ac:dyDescent="0.3">
      <c r="A84" s="34"/>
      <c r="B84" s="34"/>
      <c r="K84" s="4">
        <v>44</v>
      </c>
      <c r="L84" s="4">
        <v>-1.2173030349502725</v>
      </c>
      <c r="M84" s="4">
        <v>0.88270303495027247</v>
      </c>
      <c r="N84" s="4">
        <f t="shared" si="1"/>
        <v>0.77916464791042195</v>
      </c>
      <c r="O84" s="4">
        <f t="shared" si="2"/>
        <v>-3.0186767739207792</v>
      </c>
      <c r="P84" s="4">
        <f t="shared" si="3"/>
        <v>9.1124094654087635</v>
      </c>
    </row>
    <row r="85" spans="1:16" x14ac:dyDescent="0.3">
      <c r="A85" s="34"/>
      <c r="B85" s="34"/>
      <c r="K85" s="4">
        <v>45</v>
      </c>
      <c r="L85" s="4">
        <v>2.0737286003540669</v>
      </c>
      <c r="M85" s="4">
        <v>0.28437139964593294</v>
      </c>
      <c r="N85" s="4">
        <f t="shared" si="1"/>
        <v>8.0867092936586907E-2</v>
      </c>
      <c r="O85" s="4">
        <f t="shared" si="2"/>
        <v>-0.59833163530433953</v>
      </c>
      <c r="P85" s="4">
        <f t="shared" si="3"/>
        <v>0.35800074580596514</v>
      </c>
    </row>
    <row r="86" spans="1:16" x14ac:dyDescent="0.3">
      <c r="A86" s="34"/>
      <c r="B86" s="34"/>
      <c r="K86" s="4">
        <v>46</v>
      </c>
      <c r="L86" s="4">
        <v>4.0259526169137887</v>
      </c>
      <c r="M86" s="4">
        <v>3.7814473830862116</v>
      </c>
      <c r="N86" s="4">
        <f t="shared" si="1"/>
        <v>14.299344311049559</v>
      </c>
      <c r="O86" s="4">
        <f t="shared" si="2"/>
        <v>3.4970759834402787</v>
      </c>
      <c r="P86" s="4">
        <f t="shared" si="3"/>
        <v>12.229540433954792</v>
      </c>
    </row>
    <row r="87" spans="1:16" x14ac:dyDescent="0.3">
      <c r="A87" s="34"/>
      <c r="B87" s="34"/>
    </row>
    <row r="88" spans="1:16" x14ac:dyDescent="0.3">
      <c r="A88" s="34"/>
      <c r="B88" s="34"/>
    </row>
    <row r="89" spans="1:16" x14ac:dyDescent="0.3">
      <c r="A89" s="34"/>
      <c r="B89" s="34"/>
    </row>
    <row r="90" spans="1:16" x14ac:dyDescent="0.3">
      <c r="A90" s="34"/>
      <c r="B90" s="34"/>
    </row>
    <row r="91" spans="1:16" x14ac:dyDescent="0.3">
      <c r="A91" s="34"/>
      <c r="B91" s="34"/>
    </row>
    <row r="92" spans="1:16" x14ac:dyDescent="0.3">
      <c r="A92" s="34"/>
      <c r="B92" s="34"/>
    </row>
    <row r="93" spans="1:16" x14ac:dyDescent="0.3">
      <c r="A93" s="34"/>
      <c r="B93" s="34"/>
    </row>
    <row r="94" spans="1:16" x14ac:dyDescent="0.3">
      <c r="A94" s="34"/>
      <c r="B94" s="34"/>
    </row>
    <row r="95" spans="1:16" x14ac:dyDescent="0.3">
      <c r="A95" s="34"/>
      <c r="B95" s="34"/>
    </row>
    <row r="96" spans="1:16" x14ac:dyDescent="0.3">
      <c r="A96" s="34"/>
      <c r="B96" s="34"/>
    </row>
    <row r="97" spans="1:2" x14ac:dyDescent="0.3">
      <c r="A97" s="34"/>
      <c r="B97" s="34"/>
    </row>
    <row r="98" spans="1:2" x14ac:dyDescent="0.3">
      <c r="A98" s="34"/>
      <c r="B98" s="34"/>
    </row>
    <row r="99" spans="1:2" x14ac:dyDescent="0.3">
      <c r="A99" s="34"/>
      <c r="B99" s="34"/>
    </row>
    <row r="100" spans="1:2" x14ac:dyDescent="0.3">
      <c r="A100" s="34"/>
      <c r="B100" s="34"/>
    </row>
    <row r="101" spans="1:2" x14ac:dyDescent="0.3">
      <c r="A101" s="34"/>
      <c r="B101" s="34"/>
    </row>
    <row r="102" spans="1:2" x14ac:dyDescent="0.3">
      <c r="A102" s="34"/>
      <c r="B102" s="34"/>
    </row>
    <row r="103" spans="1:2" x14ac:dyDescent="0.3">
      <c r="A103" s="34"/>
      <c r="B103" s="34"/>
    </row>
    <row r="104" spans="1:2" x14ac:dyDescent="0.3">
      <c r="A104" s="34"/>
      <c r="B104" s="34"/>
    </row>
    <row r="105" spans="1:2" x14ac:dyDescent="0.3">
      <c r="A105" s="34"/>
      <c r="B105" s="34"/>
    </row>
    <row r="106" spans="1:2" x14ac:dyDescent="0.3">
      <c r="A106" s="34"/>
      <c r="B106" s="34"/>
    </row>
    <row r="107" spans="1:2" x14ac:dyDescent="0.3">
      <c r="A107" s="34"/>
      <c r="B107" s="34"/>
    </row>
    <row r="108" spans="1:2" x14ac:dyDescent="0.3">
      <c r="A108" s="34"/>
      <c r="B108" s="34"/>
    </row>
    <row r="109" spans="1:2" x14ac:dyDescent="0.3">
      <c r="A109" s="34"/>
      <c r="B109" s="34"/>
    </row>
    <row r="110" spans="1:2" x14ac:dyDescent="0.3">
      <c r="A110" s="34"/>
      <c r="B110" s="34"/>
    </row>
    <row r="111" spans="1:2" x14ac:dyDescent="0.3">
      <c r="A111" s="34"/>
      <c r="B111" s="34"/>
    </row>
    <row r="112" spans="1:2" x14ac:dyDescent="0.3">
      <c r="A112" s="34"/>
      <c r="B112" s="34"/>
    </row>
    <row r="113" spans="1:2" x14ac:dyDescent="0.3">
      <c r="A113" s="34"/>
      <c r="B113" s="34"/>
    </row>
    <row r="114" spans="1:2" x14ac:dyDescent="0.3">
      <c r="A114" s="34"/>
      <c r="B114" s="34"/>
    </row>
    <row r="115" spans="1:2" x14ac:dyDescent="0.3">
      <c r="A115" s="34"/>
      <c r="B115" s="34"/>
    </row>
    <row r="116" spans="1:2" x14ac:dyDescent="0.3">
      <c r="A116" s="34"/>
      <c r="B116" s="34"/>
    </row>
    <row r="117" spans="1:2" x14ac:dyDescent="0.3">
      <c r="A117" s="34"/>
      <c r="B117" s="34"/>
    </row>
    <row r="118" spans="1:2" x14ac:dyDescent="0.3">
      <c r="A118" s="34"/>
      <c r="B118" s="34"/>
    </row>
    <row r="119" spans="1:2" x14ac:dyDescent="0.3">
      <c r="A119" s="34"/>
      <c r="B119" s="34"/>
    </row>
    <row r="120" spans="1:2" x14ac:dyDescent="0.3">
      <c r="A120" s="34"/>
      <c r="B120" s="34"/>
    </row>
    <row r="121" spans="1:2" x14ac:dyDescent="0.3">
      <c r="A121" s="34"/>
      <c r="B121" s="34"/>
    </row>
    <row r="122" spans="1:2" x14ac:dyDescent="0.3">
      <c r="A122" s="34"/>
      <c r="B122" s="34"/>
    </row>
  </sheetData>
  <mergeCells count="1">
    <mergeCell ref="L27:M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REGRESSION &amp; DURBIN-WATSON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Gauri Shingane</dc:creator>
  <cp:lastModifiedBy>Gauri Shingane</cp:lastModifiedBy>
  <dcterms:created xsi:type="dcterms:W3CDTF">2023-11-29T17:55:01Z</dcterms:created>
  <dcterms:modified xsi:type="dcterms:W3CDTF">2023-11-29T18:25:24Z</dcterms:modified>
</cp:coreProperties>
</file>