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08"/>
  <workbookPr/>
  <mc:AlternateContent xmlns:mc="http://schemas.openxmlformats.org/markup-compatibility/2006">
    <mc:Choice Requires="x15">
      <x15ac:absPath xmlns:x15ac="http://schemas.microsoft.com/office/spreadsheetml/2010/11/ac" url="C:\Users\Navedya\Downloads\"/>
    </mc:Choice>
  </mc:AlternateContent>
  <xr:revisionPtr revIDLastSave="0" documentId="13_ncr:1_{EDBCDE7E-C968-4382-BD13-DF0F7E26E652}" xr6:coauthVersionLast="45" xr6:coauthVersionMax="45" xr10:uidLastSave="{00000000-0000-0000-0000-000000000000}"/>
  <bookViews>
    <workbookView xWindow="-108" yWindow="-108" windowWidth="23256" windowHeight="131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5" roundtripDataSignature="AMtx7mitvTuG4XO+tU201An/kxx5hltNLA=="/>
    </ext>
  </extLst>
</workbook>
</file>

<file path=xl/calcChain.xml><?xml version="1.0" encoding="utf-8"?>
<calcChain xmlns="http://schemas.openxmlformats.org/spreadsheetml/2006/main">
  <c r="K7" i="1" l="1"/>
  <c r="N6" i="1"/>
  <c r="M6" i="1"/>
  <c r="L6" i="1"/>
  <c r="O6" i="1" s="1"/>
  <c r="P6" i="1" s="1"/>
  <c r="J6" i="1"/>
  <c r="K8" i="1" l="1"/>
  <c r="M7" i="1"/>
  <c r="L7" i="1"/>
  <c r="O7" i="1" s="1"/>
  <c r="P7" i="1" s="1"/>
  <c r="N7" i="1"/>
  <c r="L8" i="1" l="1"/>
  <c r="K9" i="1"/>
  <c r="N8" i="1"/>
  <c r="M8" i="1"/>
  <c r="O8" i="1" s="1"/>
  <c r="P8" i="1" s="1"/>
  <c r="N9" i="1" l="1"/>
  <c r="M9" i="1"/>
  <c r="L9" i="1"/>
  <c r="K10" i="1"/>
  <c r="O9" i="1"/>
  <c r="P9" i="1" s="1"/>
  <c r="N10" i="1" l="1"/>
  <c r="M10" i="1"/>
  <c r="K11" i="1"/>
  <c r="L10" i="1"/>
  <c r="O10" i="1" s="1"/>
  <c r="P10" i="1" s="1"/>
  <c r="K12" i="1" l="1"/>
  <c r="M11" i="1"/>
  <c r="L11" i="1"/>
  <c r="O11" i="1" s="1"/>
  <c r="P11" i="1" s="1"/>
  <c r="N11" i="1"/>
  <c r="L12" i="1" l="1"/>
  <c r="K13" i="1"/>
  <c r="N12" i="1"/>
  <c r="M12" i="1"/>
  <c r="O12" i="1" s="1"/>
  <c r="P12" i="1" s="1"/>
  <c r="N13" i="1" l="1"/>
  <c r="M13" i="1"/>
  <c r="L13" i="1"/>
  <c r="O13" i="1" s="1"/>
  <c r="P13" i="1" s="1"/>
  <c r="K14" i="1"/>
  <c r="N14" i="1" l="1"/>
  <c r="M14" i="1"/>
  <c r="L14" i="1"/>
  <c r="O14" i="1" s="1"/>
  <c r="P14" i="1" s="1"/>
  <c r="K15" i="1"/>
  <c r="K16" i="1" l="1"/>
  <c r="M15" i="1"/>
  <c r="L15" i="1"/>
  <c r="O15" i="1" s="1"/>
  <c r="P15" i="1" s="1"/>
  <c r="N15" i="1"/>
  <c r="L16" i="1" l="1"/>
  <c r="K17" i="1"/>
  <c r="N16" i="1"/>
  <c r="M16" i="1"/>
  <c r="O16" i="1" s="1"/>
  <c r="P16" i="1" s="1"/>
  <c r="N17" i="1" l="1"/>
  <c r="M17" i="1"/>
  <c r="L17" i="1"/>
  <c r="O17" i="1" s="1"/>
  <c r="P17" i="1" s="1"/>
  <c r="K18" i="1"/>
  <c r="N18" i="1" l="1"/>
  <c r="M18" i="1"/>
  <c r="K19" i="1"/>
  <c r="L18" i="1"/>
  <c r="O18" i="1" s="1"/>
  <c r="P18" i="1" s="1"/>
  <c r="K20" i="1" l="1"/>
  <c r="M19" i="1"/>
  <c r="L19" i="1"/>
  <c r="O19" i="1" s="1"/>
  <c r="P19" i="1" s="1"/>
  <c r="N19" i="1"/>
  <c r="L20" i="1" l="1"/>
  <c r="K21" i="1"/>
  <c r="N20" i="1"/>
  <c r="M20" i="1"/>
  <c r="O20" i="1" s="1"/>
  <c r="P20" i="1" s="1"/>
  <c r="N21" i="1" l="1"/>
  <c r="M21" i="1"/>
  <c r="L21" i="1"/>
  <c r="O21" i="1" s="1"/>
  <c r="P21" i="1" s="1"/>
  <c r="K22" i="1"/>
  <c r="N22" i="1" l="1"/>
  <c r="M22" i="1"/>
  <c r="K23" i="1"/>
  <c r="L22" i="1"/>
  <c r="O22" i="1" s="1"/>
  <c r="P22" i="1" s="1"/>
  <c r="K24" i="1" l="1"/>
  <c r="M23" i="1"/>
  <c r="L23" i="1"/>
  <c r="O23" i="1" s="1"/>
  <c r="P23" i="1" s="1"/>
  <c r="N23" i="1"/>
  <c r="L24" i="1" l="1"/>
  <c r="K25" i="1"/>
  <c r="N24" i="1"/>
  <c r="M24" i="1"/>
  <c r="O24" i="1" s="1"/>
  <c r="P24" i="1" s="1"/>
  <c r="N25" i="1" l="1"/>
  <c r="M25" i="1"/>
  <c r="L25" i="1"/>
  <c r="O25" i="1" s="1"/>
  <c r="P25" i="1" s="1"/>
  <c r="K26" i="1"/>
  <c r="N26" i="1" l="1"/>
  <c r="M26" i="1"/>
  <c r="L26" i="1"/>
  <c r="O26" i="1" s="1"/>
  <c r="P26" i="1" s="1"/>
  <c r="K27" i="1"/>
  <c r="K28" i="1" l="1"/>
  <c r="M27" i="1"/>
  <c r="L27" i="1"/>
  <c r="O27" i="1" s="1"/>
  <c r="P27" i="1" s="1"/>
  <c r="N27" i="1"/>
  <c r="L28" i="1" l="1"/>
  <c r="K29" i="1"/>
  <c r="N28" i="1"/>
  <c r="M28" i="1"/>
  <c r="O28" i="1" s="1"/>
  <c r="P28" i="1" s="1"/>
  <c r="N29" i="1" l="1"/>
  <c r="M29" i="1"/>
  <c r="L29" i="1"/>
  <c r="O29" i="1" s="1"/>
  <c r="P29" i="1" s="1"/>
  <c r="K30" i="1"/>
  <c r="N30" i="1" l="1"/>
  <c r="M30" i="1"/>
  <c r="K31" i="1"/>
  <c r="L30" i="1"/>
  <c r="O30" i="1" s="1"/>
  <c r="P30" i="1" s="1"/>
  <c r="K32" i="1" l="1"/>
  <c r="M31" i="1"/>
  <c r="L31" i="1"/>
  <c r="O31" i="1" s="1"/>
  <c r="P31" i="1" s="1"/>
  <c r="N31" i="1"/>
  <c r="L32" i="1" l="1"/>
  <c r="O32" i="1" s="1"/>
  <c r="P32" i="1" s="1"/>
  <c r="K33" i="1"/>
  <c r="N32" i="1"/>
  <c r="M32" i="1"/>
  <c r="N33" i="1" l="1"/>
  <c r="M33" i="1"/>
  <c r="L33" i="1"/>
  <c r="O33" i="1" s="1"/>
  <c r="P33" i="1" s="1"/>
  <c r="K34" i="1"/>
  <c r="N34" i="1" l="1"/>
  <c r="M34" i="1"/>
  <c r="K35" i="1"/>
  <c r="L34" i="1"/>
  <c r="O34" i="1" s="1"/>
  <c r="P34" i="1" s="1"/>
  <c r="K36" i="1" l="1"/>
  <c r="M35" i="1"/>
  <c r="L35" i="1"/>
  <c r="O35" i="1" s="1"/>
  <c r="P35" i="1" s="1"/>
  <c r="N35" i="1"/>
  <c r="L36" i="1" l="1"/>
  <c r="O36" i="1" s="1"/>
  <c r="P36" i="1" s="1"/>
  <c r="K37" i="1"/>
  <c r="N36" i="1"/>
  <c r="M36" i="1"/>
  <c r="N37" i="1" l="1"/>
  <c r="M37" i="1"/>
  <c r="L37" i="1"/>
  <c r="O37" i="1" s="1"/>
  <c r="P37" i="1" s="1"/>
  <c r="K38" i="1"/>
  <c r="N38" i="1" l="1"/>
  <c r="M38" i="1"/>
  <c r="K39" i="1"/>
  <c r="L38" i="1"/>
  <c r="O38" i="1" s="1"/>
  <c r="P38" i="1" s="1"/>
  <c r="K40" i="1" l="1"/>
  <c r="M39" i="1"/>
  <c r="L39" i="1"/>
  <c r="O39" i="1" s="1"/>
  <c r="P39" i="1" s="1"/>
  <c r="N39" i="1"/>
  <c r="L40" i="1" l="1"/>
  <c r="K41" i="1"/>
  <c r="N40" i="1"/>
  <c r="M40" i="1"/>
  <c r="O40" i="1" s="1"/>
  <c r="P40" i="1" s="1"/>
  <c r="N41" i="1" l="1"/>
  <c r="M41" i="1"/>
  <c r="L41" i="1"/>
  <c r="O41" i="1" s="1"/>
  <c r="P41" i="1" s="1"/>
  <c r="K42" i="1"/>
  <c r="N42" i="1" l="1"/>
  <c r="M42" i="1"/>
  <c r="K43" i="1"/>
  <c r="L42" i="1"/>
  <c r="O42" i="1" s="1"/>
  <c r="P42" i="1" s="1"/>
  <c r="K44" i="1" l="1"/>
  <c r="M43" i="1"/>
  <c r="L43" i="1"/>
  <c r="O43" i="1" s="1"/>
  <c r="P43" i="1" s="1"/>
  <c r="N43" i="1"/>
  <c r="L44" i="1" l="1"/>
  <c r="K45" i="1"/>
  <c r="N44" i="1"/>
  <c r="M44" i="1"/>
  <c r="O44" i="1" s="1"/>
  <c r="P44" i="1" s="1"/>
  <c r="N45" i="1" l="1"/>
  <c r="M45" i="1"/>
  <c r="L45" i="1"/>
  <c r="K46" i="1"/>
  <c r="O45" i="1"/>
  <c r="P45" i="1" s="1"/>
  <c r="N46" i="1" l="1"/>
  <c r="M46" i="1"/>
  <c r="K47" i="1"/>
  <c r="L46" i="1"/>
  <c r="O46" i="1" s="1"/>
  <c r="P46" i="1" s="1"/>
  <c r="K48" i="1" l="1"/>
  <c r="M47" i="1"/>
  <c r="L47" i="1"/>
  <c r="O47" i="1" s="1"/>
  <c r="P47" i="1" s="1"/>
  <c r="N47" i="1"/>
  <c r="L48" i="1" l="1"/>
  <c r="K49" i="1"/>
  <c r="N48" i="1"/>
  <c r="M48" i="1"/>
  <c r="O48" i="1" s="1"/>
  <c r="P48" i="1" s="1"/>
  <c r="N49" i="1" l="1"/>
  <c r="M49" i="1"/>
  <c r="L49" i="1"/>
  <c r="O49" i="1" s="1"/>
  <c r="P49" i="1" s="1"/>
  <c r="K50" i="1"/>
  <c r="N50" i="1" l="1"/>
  <c r="M50" i="1"/>
  <c r="K51" i="1"/>
  <c r="L50" i="1"/>
  <c r="O50" i="1" s="1"/>
  <c r="P50" i="1" s="1"/>
  <c r="K52" i="1" l="1"/>
  <c r="M51" i="1"/>
  <c r="L51" i="1"/>
  <c r="O51" i="1" s="1"/>
  <c r="P51" i="1" s="1"/>
  <c r="N51" i="1"/>
  <c r="L52" i="1" l="1"/>
  <c r="K53" i="1"/>
  <c r="N52" i="1"/>
  <c r="M52" i="1"/>
  <c r="O52" i="1" s="1"/>
  <c r="P52" i="1" s="1"/>
  <c r="N53" i="1" l="1"/>
  <c r="O53" i="1" s="1"/>
  <c r="P53" i="1" s="1"/>
  <c r="M53" i="1"/>
  <c r="L53" i="1"/>
  <c r="K54" i="1"/>
  <c r="N54" i="1" l="1"/>
  <c r="M54" i="1"/>
  <c r="K55" i="1"/>
  <c r="L54" i="1"/>
  <c r="O54" i="1" s="1"/>
  <c r="P54" i="1" s="1"/>
  <c r="K56" i="1" l="1"/>
  <c r="M55" i="1"/>
  <c r="L55" i="1"/>
  <c r="O55" i="1" s="1"/>
  <c r="P55" i="1" s="1"/>
  <c r="N55" i="1"/>
  <c r="L56" i="1" l="1"/>
  <c r="K57" i="1"/>
  <c r="N56" i="1"/>
  <c r="M56" i="1"/>
  <c r="O56" i="1" s="1"/>
  <c r="P56" i="1" s="1"/>
  <c r="N57" i="1" l="1"/>
  <c r="M57" i="1"/>
  <c r="L57" i="1"/>
  <c r="O57" i="1" s="1"/>
  <c r="P57" i="1" s="1"/>
  <c r="K58" i="1"/>
  <c r="N58" i="1" l="1"/>
  <c r="M58" i="1"/>
  <c r="K59" i="1"/>
  <c r="L58" i="1"/>
  <c r="O58" i="1" s="1"/>
  <c r="P58" i="1" s="1"/>
  <c r="K60" i="1" l="1"/>
  <c r="M59" i="1"/>
  <c r="L59" i="1"/>
  <c r="O59" i="1" s="1"/>
  <c r="P59" i="1" s="1"/>
  <c r="N59" i="1"/>
  <c r="L60" i="1" l="1"/>
  <c r="O60" i="1" s="1"/>
  <c r="P60" i="1" s="1"/>
  <c r="K61" i="1"/>
  <c r="N60" i="1"/>
  <c r="M60" i="1"/>
  <c r="N61" i="1" l="1"/>
  <c r="M61" i="1"/>
  <c r="L61" i="1"/>
  <c r="O61" i="1" s="1"/>
  <c r="P61" i="1" s="1"/>
  <c r="K62" i="1"/>
  <c r="N62" i="1" l="1"/>
  <c r="M62" i="1"/>
  <c r="K63" i="1"/>
  <c r="L62" i="1"/>
  <c r="O62" i="1" s="1"/>
  <c r="P62" i="1" s="1"/>
  <c r="K64" i="1" l="1"/>
  <c r="M63" i="1"/>
  <c r="L63" i="1"/>
  <c r="O63" i="1" s="1"/>
  <c r="P63" i="1" s="1"/>
  <c r="N63" i="1"/>
  <c r="L64" i="1" l="1"/>
  <c r="O64" i="1" s="1"/>
  <c r="P64" i="1" s="1"/>
  <c r="K65" i="1"/>
  <c r="N64" i="1"/>
  <c r="M64" i="1"/>
  <c r="N65" i="1" l="1"/>
  <c r="M65" i="1"/>
  <c r="L65" i="1"/>
  <c r="O65" i="1" s="1"/>
  <c r="P65" i="1" s="1"/>
  <c r="K66" i="1"/>
  <c r="O66" i="1" l="1"/>
  <c r="P66" i="1" s="1"/>
  <c r="N66" i="1"/>
  <c r="M66" i="1"/>
  <c r="K67" i="1"/>
  <c r="L66" i="1"/>
  <c r="K68" i="1" l="1"/>
  <c r="M67" i="1"/>
  <c r="L67" i="1"/>
  <c r="O67" i="1" s="1"/>
  <c r="P67" i="1" s="1"/>
  <c r="N67" i="1"/>
  <c r="L68" i="1" l="1"/>
  <c r="O68" i="1" s="1"/>
  <c r="P68" i="1" s="1"/>
  <c r="K69" i="1"/>
  <c r="N68" i="1"/>
  <c r="M68" i="1"/>
  <c r="N69" i="1" l="1"/>
  <c r="M69" i="1"/>
  <c r="O69" i="1" s="1"/>
  <c r="P69" i="1" s="1"/>
  <c r="L69" i="1"/>
  <c r="K70" i="1"/>
  <c r="N70" i="1" l="1"/>
  <c r="M70" i="1"/>
  <c r="K71" i="1"/>
  <c r="L70" i="1"/>
  <c r="O70" i="1" s="1"/>
  <c r="P70" i="1" s="1"/>
  <c r="K72" i="1" l="1"/>
  <c r="M71" i="1"/>
  <c r="L71" i="1"/>
  <c r="O71" i="1" s="1"/>
  <c r="P71" i="1" s="1"/>
  <c r="N71" i="1"/>
  <c r="L72" i="1" l="1"/>
  <c r="K73" i="1"/>
  <c r="N72" i="1"/>
  <c r="M72" i="1"/>
  <c r="O72" i="1" s="1"/>
  <c r="P72" i="1" s="1"/>
  <c r="N73" i="1" l="1"/>
  <c r="M73" i="1"/>
  <c r="O73" i="1" s="1"/>
  <c r="P73" i="1" s="1"/>
  <c r="L73" i="1"/>
  <c r="K74" i="1"/>
  <c r="N74" i="1" l="1"/>
  <c r="M74" i="1"/>
  <c r="L74" i="1"/>
  <c r="O74" i="1" s="1"/>
  <c r="P74" i="1" s="1"/>
</calcChain>
</file>

<file path=xl/sharedStrings.xml><?xml version="1.0" encoding="utf-8"?>
<sst xmlns="http://schemas.openxmlformats.org/spreadsheetml/2006/main" count="49" uniqueCount="47">
  <si>
    <t>PEM fuel cell simulation (Version 1.0)</t>
  </si>
  <si>
    <t>This model calculates the Nernst voltage, activation losses, ohmic losses and mass transfer losses and outputs the polarization curve along with the power vs current density curve. The nominal operation of the fuel cell can be determined</t>
  </si>
  <si>
    <t>Enter input values in cell marked by colour --</t>
  </si>
  <si>
    <t>Inputs to the fuel cell</t>
  </si>
  <si>
    <t>Steps and formulae</t>
  </si>
  <si>
    <t>Output values</t>
  </si>
  <si>
    <t>Quantity</t>
  </si>
  <si>
    <t>Value</t>
  </si>
  <si>
    <t>Units</t>
  </si>
  <si>
    <t xml:space="preserve"> Step 1 : Calculate Nernst voltage using the formula :</t>
  </si>
  <si>
    <t>Nernst voltage</t>
  </si>
  <si>
    <t>Fuel cell current</t>
  </si>
  <si>
    <r>
      <rPr>
        <b/>
        <sz val="11"/>
        <color rgb="FFFFFFFF"/>
        <rFont val="Arial"/>
        <family val="2"/>
      </rPr>
      <t>η</t>
    </r>
    <r>
      <rPr>
        <b/>
        <vertAlign val="subscript"/>
        <sz val="11"/>
        <color rgb="FFFFFFFF"/>
        <rFont val="Arial"/>
        <family val="2"/>
      </rPr>
      <t>act</t>
    </r>
    <r>
      <rPr>
        <b/>
        <sz val="11"/>
        <color rgb="FFFFFFFF"/>
        <rFont val="Arial"/>
        <family val="2"/>
      </rPr>
      <t xml:space="preserve"> </t>
    </r>
  </si>
  <si>
    <r>
      <rPr>
        <b/>
        <sz val="11"/>
        <color rgb="FFFFFFFF"/>
        <rFont val="Arial"/>
        <family val="2"/>
      </rPr>
      <t>η</t>
    </r>
    <r>
      <rPr>
        <b/>
        <vertAlign val="subscript"/>
        <sz val="11"/>
        <color rgb="FFFFFFFF"/>
        <rFont val="Arial"/>
        <family val="2"/>
      </rPr>
      <t>ohm</t>
    </r>
  </si>
  <si>
    <r>
      <rPr>
        <b/>
        <sz val="11"/>
        <color rgb="FFFFFFFF"/>
        <rFont val="Arial"/>
        <family val="2"/>
      </rPr>
      <t>η</t>
    </r>
    <r>
      <rPr>
        <b/>
        <vertAlign val="subscript"/>
        <sz val="11"/>
        <color rgb="FFFFFFFF"/>
        <rFont val="Arial"/>
        <family val="2"/>
      </rPr>
      <t>conc</t>
    </r>
  </si>
  <si>
    <t>Fuel cell voltage (V)</t>
  </si>
  <si>
    <t>Power (W)</t>
  </si>
  <si>
    <t>Ideal gas constant (R)</t>
  </si>
  <si>
    <t>J/(mol K)</t>
  </si>
  <si>
    <r>
      <rPr>
        <b/>
        <sz val="11"/>
        <color rgb="FFFFFFFF"/>
        <rFont val="Arial"/>
        <family val="2"/>
      </rPr>
      <t>E</t>
    </r>
    <r>
      <rPr>
        <b/>
        <vertAlign val="subscript"/>
        <sz val="11"/>
        <color rgb="FFFFFFFF"/>
        <rFont val="Arial"/>
        <family val="2"/>
      </rPr>
      <t>nernst</t>
    </r>
    <r>
      <rPr>
        <b/>
        <sz val="11"/>
        <color rgb="FFFFFFFF"/>
        <rFont val="Arial"/>
        <family val="2"/>
      </rPr>
      <t xml:space="preserve"> = 1.229 + (T-298.15)*(-44.43/(z*F)) + (R*T*ln(P</t>
    </r>
    <r>
      <rPr>
        <b/>
        <vertAlign val="subscript"/>
        <sz val="11"/>
        <color rgb="FFFFFFFF"/>
        <rFont val="Arial"/>
        <family val="2"/>
      </rPr>
      <t>H2</t>
    </r>
    <r>
      <rPr>
        <b/>
        <sz val="11"/>
        <color rgb="FFFFFFFF"/>
        <rFont val="Arial"/>
        <family val="2"/>
      </rPr>
      <t>*P</t>
    </r>
    <r>
      <rPr>
        <b/>
        <vertAlign val="subscript"/>
        <sz val="11"/>
        <color rgb="FFFFFFFF"/>
        <rFont val="Arial"/>
        <family val="2"/>
      </rPr>
      <t>O2</t>
    </r>
    <r>
      <rPr>
        <b/>
        <sz val="11"/>
        <color rgb="FFFFFFFF"/>
        <rFont val="Arial"/>
        <family val="2"/>
      </rPr>
      <t>)/(z*F))</t>
    </r>
  </si>
  <si>
    <t>Faraday’s constant (F)</t>
  </si>
  <si>
    <t>As/mol</t>
  </si>
  <si>
    <t xml:space="preserve"> Step 2 : Calculate the activation losses : ηact = R*T*ln(i/i0)/(z*ɑ*F)</t>
  </si>
  <si>
    <t>Number of moving electrons (z)</t>
  </si>
  <si>
    <t>----</t>
  </si>
  <si>
    <r>
      <rPr>
        <b/>
        <sz val="11"/>
        <color rgb="FFFFFFFF"/>
        <rFont val="Arial"/>
        <family val="2"/>
      </rPr>
      <t xml:space="preserve"> Step 3 : Calculate the ohmic losses : η</t>
    </r>
    <r>
      <rPr>
        <b/>
        <vertAlign val="subscript"/>
        <sz val="11"/>
        <color rgb="FFFFFFFF"/>
        <rFont val="Arial"/>
        <family val="2"/>
      </rPr>
      <t>ohm</t>
    </r>
    <r>
      <rPr>
        <b/>
        <sz val="11"/>
        <color rgb="FFFFFFFF"/>
        <rFont val="Arial"/>
        <family val="2"/>
      </rPr>
      <t xml:space="preserve"> = i*R</t>
    </r>
    <r>
      <rPr>
        <b/>
        <vertAlign val="subscript"/>
        <sz val="11"/>
        <color rgb="FFFFFFFF"/>
        <rFont val="Arial"/>
        <family val="2"/>
      </rPr>
      <t>ohmic</t>
    </r>
  </si>
  <si>
    <t>Temperature (T)</t>
  </si>
  <si>
    <t>K</t>
  </si>
  <si>
    <r>
      <rPr>
        <b/>
        <sz val="11"/>
        <color rgb="FFFFFFFF"/>
        <rFont val="Arial"/>
        <family val="2"/>
      </rPr>
      <t xml:space="preserve"> Step 4 : Calculate the concentration losses : η</t>
    </r>
    <r>
      <rPr>
        <b/>
        <vertAlign val="subscript"/>
        <sz val="11"/>
        <color rgb="FFFFFFFF"/>
        <rFont val="Arial"/>
        <family val="2"/>
      </rPr>
      <t>conc</t>
    </r>
    <r>
      <rPr>
        <b/>
        <sz val="11"/>
        <color rgb="FFFFFFFF"/>
        <rFont val="Arial"/>
        <family val="2"/>
      </rPr>
      <t xml:space="preserve"> = R*T*ln(i</t>
    </r>
    <r>
      <rPr>
        <b/>
        <vertAlign val="subscript"/>
        <sz val="11"/>
        <color rgb="FFFFFFFF"/>
        <rFont val="Arial"/>
        <family val="2"/>
      </rPr>
      <t>L</t>
    </r>
    <r>
      <rPr>
        <b/>
        <sz val="11"/>
        <color rgb="FFFFFFFF"/>
        <rFont val="Arial"/>
        <family val="2"/>
      </rPr>
      <t>/(i</t>
    </r>
    <r>
      <rPr>
        <b/>
        <vertAlign val="subscript"/>
        <sz val="11"/>
        <color rgb="FFFFFFFF"/>
        <rFont val="Arial"/>
        <family val="2"/>
      </rPr>
      <t>L</t>
    </r>
    <r>
      <rPr>
        <b/>
        <sz val="11"/>
        <color rgb="FFFFFFFF"/>
        <rFont val="Arial"/>
        <family val="2"/>
      </rPr>
      <t>-i))/(z*F)</t>
    </r>
  </si>
  <si>
    <t>Charge transfer coefficient (ɑ)</t>
  </si>
  <si>
    <r>
      <rPr>
        <b/>
        <sz val="11"/>
        <color rgb="FFFFFFFF"/>
        <rFont val="Arial"/>
        <family val="2"/>
      </rPr>
      <t xml:space="preserve"> Step 5 : Calculate the fuel cell voltage : E = E</t>
    </r>
    <r>
      <rPr>
        <b/>
        <vertAlign val="subscript"/>
        <sz val="11"/>
        <color rgb="FFFFFFFF"/>
        <rFont val="Arial"/>
        <family val="2"/>
      </rPr>
      <t>nernst</t>
    </r>
    <r>
      <rPr>
        <b/>
        <sz val="11"/>
        <color rgb="FFFFFFFF"/>
        <rFont val="Arial"/>
        <family val="2"/>
      </rPr>
      <t xml:space="preserve"> – η</t>
    </r>
    <r>
      <rPr>
        <b/>
        <vertAlign val="subscript"/>
        <sz val="11"/>
        <color rgb="FFFFFFFF"/>
        <rFont val="Arial"/>
        <family val="2"/>
      </rPr>
      <t xml:space="preserve">act </t>
    </r>
    <r>
      <rPr>
        <b/>
        <sz val="11"/>
        <color rgb="FFFFFFFF"/>
        <rFont val="Arial"/>
        <family val="2"/>
      </rPr>
      <t>– η</t>
    </r>
    <r>
      <rPr>
        <b/>
        <vertAlign val="subscript"/>
        <sz val="11"/>
        <color rgb="FFFFFFFF"/>
        <rFont val="Arial"/>
        <family val="2"/>
      </rPr>
      <t>ohm</t>
    </r>
    <r>
      <rPr>
        <b/>
        <sz val="11"/>
        <color rgb="FFFFFFFF"/>
        <rFont val="Arial"/>
        <family val="2"/>
      </rPr>
      <t xml:space="preserve"> – η</t>
    </r>
    <r>
      <rPr>
        <b/>
        <vertAlign val="subscript"/>
        <sz val="11"/>
        <color rgb="FFFFFFFF"/>
        <rFont val="Arial"/>
        <family val="2"/>
      </rPr>
      <t>conc</t>
    </r>
  </si>
  <si>
    <r>
      <rPr>
        <b/>
        <sz val="11"/>
        <color rgb="FFFFFFFF"/>
        <rFont val="Arial"/>
        <family val="2"/>
      </rPr>
      <t>Exchange current (i</t>
    </r>
    <r>
      <rPr>
        <b/>
        <vertAlign val="subscript"/>
        <sz val="11"/>
        <color rgb="FFFFFFFF"/>
        <rFont val="Arial"/>
        <family val="2"/>
      </rPr>
      <t>0</t>
    </r>
    <r>
      <rPr>
        <b/>
        <sz val="11"/>
        <color rgb="FFFFFFFF"/>
        <rFont val="Arial"/>
        <family val="2"/>
      </rPr>
      <t>)</t>
    </r>
  </si>
  <si>
    <r>
      <rPr>
        <b/>
        <sz val="11"/>
        <color rgb="FFFFFFFF"/>
        <rFont val="Arial"/>
        <family val="2"/>
      </rPr>
      <t>A/cm</t>
    </r>
    <r>
      <rPr>
        <b/>
        <vertAlign val="superscript"/>
        <sz val="11"/>
        <color rgb="FFFFFFFF"/>
        <rFont val="Arial"/>
        <family val="2"/>
      </rPr>
      <t>2</t>
    </r>
  </si>
  <si>
    <r>
      <rPr>
        <b/>
        <sz val="11"/>
        <color rgb="FFFFFFFF"/>
        <rFont val="Arial"/>
        <family val="2"/>
      </rPr>
      <t>Limiting current (i</t>
    </r>
    <r>
      <rPr>
        <b/>
        <vertAlign val="subscript"/>
        <sz val="11"/>
        <color rgb="FFFFFFFF"/>
        <rFont val="Arial"/>
        <family val="2"/>
      </rPr>
      <t>L</t>
    </r>
    <r>
      <rPr>
        <b/>
        <sz val="11"/>
        <color rgb="FFFFFFFF"/>
        <rFont val="Arial"/>
        <family val="2"/>
      </rPr>
      <t>)</t>
    </r>
  </si>
  <si>
    <r>
      <rPr>
        <b/>
        <sz val="11"/>
        <color rgb="FFFFFFFF"/>
        <rFont val="Arial"/>
        <family val="2"/>
      </rPr>
      <t>A/cm</t>
    </r>
    <r>
      <rPr>
        <b/>
        <vertAlign val="superscript"/>
        <sz val="11"/>
        <color rgb="FFFFFFFF"/>
        <rFont val="Arial"/>
        <family val="2"/>
      </rPr>
      <t>2</t>
    </r>
  </si>
  <si>
    <t xml:space="preserve"> Step 6 : Calculate the power output : P = E*i</t>
  </si>
  <si>
    <r>
      <rPr>
        <b/>
        <sz val="11"/>
        <color rgb="FFFFFFFF"/>
        <rFont val="Arial"/>
        <family val="2"/>
      </rPr>
      <t>Internal resistance (R</t>
    </r>
    <r>
      <rPr>
        <b/>
        <vertAlign val="subscript"/>
        <sz val="11"/>
        <color rgb="FFFFFFFF"/>
        <rFont val="Arial"/>
        <family val="2"/>
      </rPr>
      <t>ohmic</t>
    </r>
    <r>
      <rPr>
        <b/>
        <sz val="11"/>
        <color rgb="FFFFFFFF"/>
        <rFont val="Arial"/>
        <family val="2"/>
      </rPr>
      <t>)</t>
    </r>
  </si>
  <si>
    <r>
      <rPr>
        <b/>
        <sz val="10"/>
        <color rgb="FFFFFFFF"/>
        <rFont val="Arial"/>
        <family val="2"/>
      </rPr>
      <t>Ω cm</t>
    </r>
    <r>
      <rPr>
        <b/>
        <vertAlign val="superscript"/>
        <sz val="10"/>
        <color rgb="FFFFFFFF"/>
        <rFont val="Arial"/>
        <family val="2"/>
      </rPr>
      <t>2</t>
    </r>
  </si>
  <si>
    <t xml:space="preserve"> Step 7 : Plot the polarization curve and power output curve</t>
  </si>
  <si>
    <r>
      <rPr>
        <sz val="11"/>
        <color rgb="FFFFFFFF"/>
        <rFont val="Arial"/>
        <family val="2"/>
      </rPr>
      <t>Partial pressure of H</t>
    </r>
    <r>
      <rPr>
        <vertAlign val="subscript"/>
        <sz val="11"/>
        <color rgb="FFFFFFFF"/>
        <rFont val="Arial"/>
        <family val="2"/>
      </rPr>
      <t>2</t>
    </r>
    <r>
      <rPr>
        <sz val="11"/>
        <color rgb="FFFFFFFF"/>
        <rFont val="Arial"/>
        <family val="2"/>
      </rPr>
      <t xml:space="preserve"> (</t>
    </r>
    <r>
      <rPr>
        <b/>
        <sz val="11"/>
        <color rgb="FFFFFFFF"/>
        <rFont val="Arial"/>
        <family val="2"/>
      </rPr>
      <t>P</t>
    </r>
    <r>
      <rPr>
        <b/>
        <vertAlign val="subscript"/>
        <sz val="11"/>
        <color rgb="FFFFFFFF"/>
        <rFont val="Arial"/>
        <family val="2"/>
      </rPr>
      <t>H2</t>
    </r>
    <r>
      <rPr>
        <b/>
        <sz val="11"/>
        <color rgb="FFFFFFFF"/>
        <rFont val="Arial"/>
        <family val="2"/>
      </rPr>
      <t>)</t>
    </r>
  </si>
  <si>
    <t>atm</t>
  </si>
  <si>
    <t xml:space="preserve"> Step 8 : Obtain nominal values of voltage and current by observation using Fig 3.</t>
  </si>
  <si>
    <r>
      <rPr>
        <sz val="11"/>
        <color rgb="FFFFFFFF"/>
        <rFont val="Arial"/>
        <family val="2"/>
      </rPr>
      <t>Partial pressure of O</t>
    </r>
    <r>
      <rPr>
        <vertAlign val="subscript"/>
        <sz val="11"/>
        <color rgb="FFFFFFFF"/>
        <rFont val="Arial"/>
        <family val="2"/>
      </rPr>
      <t>2</t>
    </r>
    <r>
      <rPr>
        <sz val="11"/>
        <color rgb="FFFFFFFF"/>
        <rFont val="Arial"/>
        <family val="2"/>
      </rPr>
      <t xml:space="preserve"> (</t>
    </r>
    <r>
      <rPr>
        <b/>
        <sz val="11"/>
        <color rgb="FFFFFFFF"/>
        <rFont val="Arial"/>
        <family val="2"/>
      </rPr>
      <t>P</t>
    </r>
    <r>
      <rPr>
        <b/>
        <vertAlign val="subscript"/>
        <sz val="11"/>
        <color rgb="FFFFFFFF"/>
        <rFont val="Arial"/>
        <family val="2"/>
      </rPr>
      <t>O2</t>
    </r>
    <r>
      <rPr>
        <b/>
        <sz val="11"/>
        <color rgb="FFFFFFFF"/>
        <rFont val="Arial"/>
        <family val="2"/>
      </rPr>
      <t>)</t>
    </r>
  </si>
  <si>
    <t>Polarization curve [Fig 1]</t>
  </si>
  <si>
    <t>Power output graph [Fig 2]</t>
  </si>
  <si>
    <t>Polarization and power output curve [Fig 3]</t>
  </si>
  <si>
    <t>Losses, fuel cell voltage and power [Fig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</si>
</sst>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20"/>
      <color rgb="FFFFFFFF"/>
      <name val="Arial"/>
      <family val="2"/>
    </font>
    <font>
      <sz val="10"/>
      <name val="Arial"/>
      <family val="2"/>
    </font>
    <font>
      <sz val="10"/>
      <color rgb="FFFFFFFF"/>
      <name val="Arial"/>
      <family val="2"/>
    </font>
    <font>
      <i/>
      <sz val="12"/>
      <color rgb="FFFFFFFF"/>
      <name val="Arial"/>
      <family val="2"/>
    </font>
    <font>
      <b/>
      <sz val="11"/>
      <color rgb="FFFFFFFF"/>
      <name val="Arial"/>
      <family val="2"/>
    </font>
    <font>
      <b/>
      <sz val="12"/>
      <color rgb="FFFFFFFF"/>
      <name val="Arial"/>
      <family val="2"/>
    </font>
    <font>
      <b/>
      <sz val="10"/>
      <color rgb="FFFFFFFF"/>
      <name val="Arial"/>
      <family val="2"/>
    </font>
    <font>
      <sz val="11"/>
      <color rgb="FFFFFFFF"/>
      <name val="Arial"/>
      <family val="2"/>
    </font>
    <font>
      <b/>
      <sz val="15"/>
      <color rgb="FFFFFFFF"/>
      <name val="Arial"/>
      <family val="2"/>
    </font>
    <font>
      <b/>
      <vertAlign val="subscript"/>
      <sz val="11"/>
      <color rgb="FFFFFFFF"/>
      <name val="Arial"/>
      <family val="2"/>
    </font>
    <font>
      <b/>
      <vertAlign val="superscript"/>
      <sz val="11"/>
      <color rgb="FFFFFFFF"/>
      <name val="Arial"/>
      <family val="2"/>
    </font>
    <font>
      <b/>
      <vertAlign val="superscript"/>
      <sz val="10"/>
      <color rgb="FFFFFFFF"/>
      <name val="Arial"/>
      <family val="2"/>
    </font>
    <font>
      <vertAlign val="subscript"/>
      <sz val="11"/>
      <color rgb="FFFFFFFF"/>
      <name val="Arial"/>
      <family val="2"/>
    </font>
  </fonts>
  <fills count="7">
    <fill>
      <patternFill patternType="none"/>
    </fill>
    <fill>
      <patternFill patternType="gray125"/>
    </fill>
    <fill>
      <patternFill patternType="solid">
        <fgColor rgb="FF0D1F63"/>
        <bgColor rgb="FF0D1F63"/>
      </patternFill>
    </fill>
    <fill>
      <patternFill patternType="solid">
        <fgColor rgb="FF00508F"/>
        <bgColor rgb="FF00508F"/>
      </patternFill>
    </fill>
    <fill>
      <patternFill patternType="solid">
        <fgColor rgb="FFBA131A"/>
        <bgColor rgb="FFBA131A"/>
      </patternFill>
    </fill>
    <fill>
      <patternFill patternType="solid">
        <fgColor rgb="FF182F7C"/>
        <bgColor rgb="FF182F7C"/>
      </patternFill>
    </fill>
    <fill>
      <patternFill patternType="solid">
        <fgColor rgb="FF454FA1"/>
        <bgColor rgb="FF454FA1"/>
      </patternFill>
    </fill>
  </fills>
  <borders count="16">
    <border>
      <left/>
      <right/>
      <top/>
      <bottom/>
      <diagonal/>
    </border>
    <border>
      <left/>
      <right/>
      <top/>
      <bottom/>
      <diagonal/>
    </border>
    <border>
      <left/>
      <right/>
      <top/>
      <bottom/>
      <diagonal/>
    </border>
    <border>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top/>
      <bottom/>
      <diagonal/>
    </border>
    <border>
      <left/>
      <right style="hair">
        <color rgb="FF000000"/>
      </right>
      <top/>
      <bottom/>
      <diagonal/>
    </border>
  </borders>
  <cellStyleXfs count="1">
    <xf numFmtId="0" fontId="0" fillId="0" borderId="0"/>
  </cellStyleXfs>
  <cellXfs count="35">
    <xf numFmtId="0" fontId="0" fillId="0" borderId="0" xfId="0" applyFont="1" applyAlignment="1"/>
    <xf numFmtId="0" fontId="3" fillId="0" borderId="0" xfId="0" applyFont="1" applyAlignment="1"/>
    <xf numFmtId="0" fontId="5" fillId="4" borderId="7" xfId="0" applyFont="1" applyFill="1" applyBorder="1" applyAlignment="1">
      <alignment horizontal="center" vertical="center"/>
    </xf>
    <xf numFmtId="0" fontId="3" fillId="0" borderId="0" xfId="0" applyFont="1" applyAlignment="1">
      <alignment horizontal="center"/>
    </xf>
    <xf numFmtId="0" fontId="6" fillId="6" borderId="7" xfId="0" applyFont="1" applyFill="1" applyBorder="1" applyAlignment="1">
      <alignment horizontal="center" vertical="center"/>
    </xf>
    <xf numFmtId="0" fontId="5" fillId="6" borderId="7" xfId="0" applyFont="1" applyFill="1" applyBorder="1" applyAlignment="1">
      <alignment horizontal="center" wrapText="1"/>
    </xf>
    <xf numFmtId="0" fontId="5" fillId="6" borderId="7" xfId="0" applyFont="1" applyFill="1" applyBorder="1" applyAlignment="1">
      <alignment horizontal="center"/>
    </xf>
    <xf numFmtId="0" fontId="5" fillId="6" borderId="7" xfId="0" applyFont="1" applyFill="1" applyBorder="1" applyAlignment="1">
      <alignment horizontal="center" vertical="center"/>
    </xf>
    <xf numFmtId="0" fontId="3" fillId="6" borderId="7" xfId="0" applyFont="1" applyFill="1" applyBorder="1" applyAlignment="1">
      <alignment horizontal="center"/>
    </xf>
    <xf numFmtId="0" fontId="7" fillId="6" borderId="7" xfId="0" applyFont="1" applyFill="1" applyBorder="1" applyAlignment="1">
      <alignment horizontal="center" vertical="center"/>
    </xf>
    <xf numFmtId="0" fontId="8" fillId="6" borderId="7"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3" borderId="4" xfId="0" applyFont="1" applyFill="1" applyBorder="1" applyAlignment="1">
      <alignment horizontal="center" vertical="center" wrapText="1"/>
    </xf>
    <xf numFmtId="0" fontId="2" fillId="0" borderId="5" xfId="0" applyFont="1" applyBorder="1"/>
    <xf numFmtId="0" fontId="2" fillId="0" borderId="6" xfId="0" applyFont="1" applyBorder="1"/>
    <xf numFmtId="0" fontId="4" fillId="3" borderId="1" xfId="0" applyFont="1" applyFill="1" applyBorder="1" applyAlignment="1">
      <alignment horizontal="right" vertical="center"/>
    </xf>
    <xf numFmtId="0" fontId="3" fillId="3" borderId="1" xfId="0" applyFont="1" applyFill="1" applyBorder="1" applyAlignment="1">
      <alignment horizontal="center" vertical="center"/>
    </xf>
    <xf numFmtId="0" fontId="6" fillId="5" borderId="4" xfId="0" applyFont="1" applyFill="1" applyBorder="1" applyAlignment="1">
      <alignment horizontal="center"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4" xfId="0" applyFont="1" applyFill="1" applyBorder="1" applyAlignment="1">
      <alignment horizontal="left" vertical="center"/>
    </xf>
    <xf numFmtId="0" fontId="5" fillId="3" borderId="8" xfId="0" applyFont="1" applyFill="1" applyBorder="1" applyAlignment="1">
      <alignment horizontal="left"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3" fillId="6" borderId="8"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15" xfId="0" applyFont="1" applyBorder="1"/>
    <xf numFmtId="0" fontId="9" fillId="5" borderId="4" xfId="0" applyFont="1" applyFill="1" applyBorder="1" applyAlignment="1">
      <alignment horizontal="center" vertical="center"/>
    </xf>
    <xf numFmtId="0" fontId="5" fillId="4" borderId="7"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0" i="0">
                <a:solidFill>
                  <a:srgbClr val="000000"/>
                </a:solidFill>
                <a:latin typeface="Arial"/>
              </a:defRPr>
            </a:pPr>
            <a:r>
              <a:rPr lang="en-US"/>
              <a:t>Power output curve</a:t>
            </a:r>
          </a:p>
        </c:rich>
      </c:tx>
      <c:overlay val="0"/>
    </c:title>
    <c:autoTitleDeleted val="0"/>
    <c:plotArea>
      <c:layout/>
      <c:lineChart>
        <c:grouping val="standard"/>
        <c:varyColors val="0"/>
        <c:ser>
          <c:idx val="0"/>
          <c:order val="0"/>
          <c:tx>
            <c:strRef>
              <c:f>Sheet1!$P$5</c:f>
              <c:strCache>
                <c:ptCount val="1"/>
                <c:pt idx="0">
                  <c:v>Power (W)</c:v>
                </c:pt>
              </c:strCache>
            </c:strRef>
          </c:tx>
          <c:spPr>
            <a:ln w="28575" cmpd="sng">
              <a:solidFill>
                <a:srgbClr val="7E0021"/>
              </a:solidFill>
              <a:prstDash val="solid"/>
            </a:ln>
          </c:spPr>
          <c:marker>
            <c:symbol val="none"/>
          </c:marker>
          <c:cat>
            <c:numRef>
              <c:f>Sheet1!$K$6:$K$55</c:f>
              <c:numCache>
                <c:formatCode>General</c:formatCode>
                <c:ptCount val="50"/>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numCache>
            </c:numRef>
          </c:cat>
          <c:val>
            <c:numRef>
              <c:f>Sheet1!$P$6:$P$55</c:f>
              <c:numCache>
                <c:formatCode>General</c:formatCode>
                <c:ptCount val="50"/>
                <c:pt idx="0">
                  <c:v>5.3452523865497051E-2</c:v>
                </c:pt>
                <c:pt idx="1">
                  <c:v>0.10497439030952121</c:v>
                </c:pt>
                <c:pt idx="2">
                  <c:v>0.15519353383307558</c:v>
                </c:pt>
                <c:pt idx="3">
                  <c:v>0.20424303792344928</c:v>
                </c:pt>
                <c:pt idx="4">
                  <c:v>0.25218583030303221</c:v>
                </c:pt>
                <c:pt idx="5">
                  <c:v>0.29905874318684139</c:v>
                </c:pt>
                <c:pt idx="6">
                  <c:v>0.34488591093366061</c:v>
                </c:pt>
                <c:pt idx="7">
                  <c:v>0.38968430245496</c:v>
                </c:pt>
                <c:pt idx="8">
                  <c:v>0.43346643408772462</c:v>
                </c:pt>
                <c:pt idx="9">
                  <c:v>0.47624185896072752</c:v>
                </c:pt>
                <c:pt idx="10">
                  <c:v>0.51801805333500206</c:v>
                </c:pt>
                <c:pt idx="11">
                  <c:v>0.55880097705670262</c:v>
                </c:pt>
                <c:pt idx="12">
                  <c:v>0.59859544508306883</c:v>
                </c:pt>
                <c:pt idx="13">
                  <c:v>0.63740538322271589</c:v>
                </c:pt>
                <c:pt idx="14">
                  <c:v>0.67523400962824143</c:v>
                </c:pt>
                <c:pt idx="15">
                  <c:v>0.71208396684275099</c:v>
                </c:pt>
                <c:pt idx="16">
                  <c:v>0.74795741983728325</c:v>
                </c:pt>
                <c:pt idx="17">
                  <c:v>0.78285612998928422</c:v>
                </c:pt>
                <c:pt idx="18">
                  <c:v>0.8167815116088275</c:v>
                </c:pt>
                <c:pt idx="19">
                  <c:v>0.84973467551155824</c:v>
                </c:pt>
                <c:pt idx="20">
                  <c:v>0.88171646276832893</c:v>
                </c:pt>
                <c:pt idx="21">
                  <c:v>0.91272747084823014</c:v>
                </c:pt>
                <c:pt idx="22">
                  <c:v>0.9427680737473999</c:v>
                </c:pt>
                <c:pt idx="23">
                  <c:v>0.97183843725929087</c:v>
                </c:pt>
                <c:pt idx="24">
                  <c:v>0.9999385302296806</c:v>
                </c:pt>
                <c:pt idx="25">
                  <c:v>1.0270681324110762</c:v>
                </c:pt>
                <c:pt idx="26">
                  <c:v>1.0532268393596542</c:v>
                </c:pt>
                <c:pt idx="27">
                  <c:v>1.0784140646856035</c:v>
                </c:pt>
                <c:pt idx="28">
                  <c:v>1.1026290398623417</c:v>
                </c:pt>
                <c:pt idx="29">
                  <c:v>1.125870811712796</c:v>
                </c:pt>
                <c:pt idx="30">
                  <c:v>1.1481382376152935</c:v>
                </c:pt>
                <c:pt idx="31">
                  <c:v>1.1694299784026141</c:v>
                </c:pt>
                <c:pt idx="32">
                  <c:v>1.1897444888613367</c:v>
                </c:pt>
                <c:pt idx="33">
                  <c:v>1.2090800056710869</c:v>
                </c:pt>
                <c:pt idx="34">
                  <c:v>1.2274345325512477</c:v>
                </c:pt>
                <c:pt idx="35">
                  <c:v>1.2448058223024241</c:v>
                </c:pt>
                <c:pt idx="36">
                  <c:v>1.2611913553374163</c:v>
                </c:pt>
                <c:pt idx="37">
                  <c:v>1.276588314186748</c:v>
                </c:pt>
                <c:pt idx="38">
                  <c:v>1.2909935533309136</c:v>
                </c:pt>
                <c:pt idx="39">
                  <c:v>1.3044035635476952</c:v>
                </c:pt>
                <c:pt idx="40">
                  <c:v>1.316814429758036</c:v>
                </c:pt>
                <c:pt idx="41">
                  <c:v>1.3282217810945889</c:v>
                </c:pt>
                <c:pt idx="42">
                  <c:v>1.3386207315848859</c:v>
                </c:pt>
                <c:pt idx="43">
                  <c:v>1.3480058094112057</c:v>
                </c:pt>
                <c:pt idx="44">
                  <c:v>1.3563708721469259</c:v>
                </c:pt>
                <c:pt idx="45">
                  <c:v>1.3637090046258289</c:v>
                </c:pt>
                <c:pt idx="46">
                  <c:v>1.3700123951072349</c:v>
                </c:pt>
                <c:pt idx="47">
                  <c:v>1.3752721840561142</c:v>
                </c:pt>
                <c:pt idx="48">
                  <c:v>1.3794782780173918</c:v>
                </c:pt>
                <c:pt idx="49">
                  <c:v>1.3826191185103829</c:v>
                </c:pt>
              </c:numCache>
            </c:numRef>
          </c:val>
          <c:smooth val="0"/>
          <c:extLst>
            <c:ext xmlns:c16="http://schemas.microsoft.com/office/drawing/2014/chart" uri="{C3380CC4-5D6E-409C-BE32-E72D297353CC}">
              <c16:uniqueId val="{00000000-3513-415A-9BDB-656F597CD5CB}"/>
            </c:ext>
          </c:extLst>
        </c:ser>
        <c:dLbls>
          <c:showLegendKey val="0"/>
          <c:showVal val="0"/>
          <c:showCatName val="0"/>
          <c:showSerName val="0"/>
          <c:showPercent val="0"/>
          <c:showBubbleSize val="0"/>
        </c:dLbls>
        <c:smooth val="0"/>
        <c:axId val="7446485"/>
        <c:axId val="1371516115"/>
      </c:lineChart>
      <c:catAx>
        <c:axId val="7446485"/>
        <c:scaling>
          <c:orientation val="minMax"/>
        </c:scaling>
        <c:delete val="0"/>
        <c:axPos val="b"/>
        <c:title>
          <c:tx>
            <c:rich>
              <a:bodyPr/>
              <a:lstStyle/>
              <a:p>
                <a:pPr lvl="0">
                  <a:defRPr sz="900" b="0" i="0">
                    <a:solidFill>
                      <a:srgbClr val="000000"/>
                    </a:solidFill>
                    <a:latin typeface="Arial"/>
                  </a:defRPr>
                </a:pPr>
                <a:r>
                  <a:rPr lang="en-US"/>
                  <a:t>Fuel cell current density (A/cm2)</a:t>
                </a:r>
              </a:p>
            </c:rich>
          </c:tx>
          <c:overlay val="0"/>
        </c:title>
        <c:numFmt formatCode="General" sourceLinked="1"/>
        <c:majorTickMark val="cross"/>
        <c:minorTickMark val="cross"/>
        <c:tickLblPos val="nextTo"/>
        <c:txPr>
          <a:bodyPr/>
          <a:lstStyle/>
          <a:p>
            <a:pPr lvl="0">
              <a:defRPr sz="1000" b="0" i="0">
                <a:solidFill>
                  <a:srgbClr val="000000"/>
                </a:solidFill>
                <a:latin typeface="Arial"/>
              </a:defRPr>
            </a:pPr>
            <a:endParaRPr lang="en-US"/>
          </a:p>
        </c:txPr>
        <c:crossAx val="1371516115"/>
        <c:crosses val="autoZero"/>
        <c:auto val="1"/>
        <c:lblAlgn val="ctr"/>
        <c:lblOffset val="100"/>
        <c:noMultiLvlLbl val="1"/>
      </c:catAx>
      <c:valAx>
        <c:axId val="1371516115"/>
        <c:scaling>
          <c:orientation val="minMax"/>
        </c:scaling>
        <c:delete val="0"/>
        <c:axPos val="l"/>
        <c:majorGridlines>
          <c:spPr>
            <a:ln>
              <a:solidFill>
                <a:srgbClr val="B3B3B3"/>
              </a:solidFill>
            </a:ln>
          </c:spPr>
        </c:majorGridlines>
        <c:minorGridlines>
          <c:spPr>
            <a:ln>
              <a:solidFill>
                <a:srgbClr val="CCCCCC">
                  <a:alpha val="0"/>
                </a:srgbClr>
              </a:solidFill>
            </a:ln>
          </c:spPr>
        </c:minorGridlines>
        <c:title>
          <c:tx>
            <c:rich>
              <a:bodyPr/>
              <a:lstStyle/>
              <a:p>
                <a:pPr lvl="0">
                  <a:defRPr sz="900" b="0" i="0">
                    <a:solidFill>
                      <a:srgbClr val="000000"/>
                    </a:solidFill>
                    <a:latin typeface="Arial"/>
                  </a:defRPr>
                </a:pPr>
                <a:r>
                  <a:rPr lang="en-US"/>
                  <a:t>Power (W)</a:t>
                </a:r>
              </a:p>
            </c:rich>
          </c:tx>
          <c:overlay val="0"/>
        </c:title>
        <c:numFmt formatCode="General" sourceLinked="1"/>
        <c:majorTickMark val="cross"/>
        <c:minorTickMark val="cross"/>
        <c:tickLblPos val="nextTo"/>
        <c:spPr>
          <a:ln w="47625">
            <a:noFill/>
          </a:ln>
        </c:spPr>
        <c:txPr>
          <a:bodyPr/>
          <a:lstStyle/>
          <a:p>
            <a:pPr lvl="0">
              <a:defRPr sz="1000" b="0" i="0">
                <a:solidFill>
                  <a:srgbClr val="000000"/>
                </a:solidFill>
                <a:latin typeface="Arial"/>
              </a:defRPr>
            </a:pPr>
            <a:endParaRPr lang="en-US"/>
          </a:p>
        </c:txPr>
        <c:crossAx val="7446485"/>
        <c:crosses val="autoZero"/>
        <c:crossBetween val="between"/>
      </c:valAx>
    </c:plotArea>
    <c:legend>
      <c:legendPos val="r"/>
      <c:overlay val="0"/>
      <c:txPr>
        <a:bodyPr/>
        <a:lstStyle/>
        <a:p>
          <a:pPr lvl="0">
            <a:defRPr sz="1000" b="0" i="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0" i="0">
                <a:solidFill>
                  <a:srgbClr val="000000"/>
                </a:solidFill>
                <a:latin typeface="Arial"/>
              </a:defRPr>
            </a:pPr>
            <a:r>
              <a:t>Losses, fuel cell voltage and power</a:t>
            </a:r>
          </a:p>
        </c:rich>
      </c:tx>
      <c:overlay val="0"/>
    </c:title>
    <c:autoTitleDeleted val="0"/>
    <c:plotArea>
      <c:layout/>
      <c:lineChart>
        <c:grouping val="standard"/>
        <c:varyColors val="1"/>
        <c:ser>
          <c:idx val="0"/>
          <c:order val="0"/>
          <c:tx>
            <c:strRef>
              <c:f>Sheet1!$L$5</c:f>
              <c:strCache>
                <c:ptCount val="1"/>
                <c:pt idx="0">
                  <c:v>ηact </c:v>
                </c:pt>
              </c:strCache>
            </c:strRef>
          </c:tx>
          <c:spPr>
            <a:ln w="28575" cmpd="sng">
              <a:solidFill>
                <a:srgbClr val="004586"/>
              </a:solidFill>
              <a:prstDash val="solid"/>
            </a:ln>
          </c:spPr>
          <c:marker>
            <c:symbol val="none"/>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Sheet1!$L$6:$L$74</c:f>
              <c:numCache>
                <c:formatCode>General</c:formatCode>
                <c:ptCount val="69"/>
                <c:pt idx="0">
                  <c:v>0.14156480096360546</c:v>
                </c:pt>
                <c:pt idx="1">
                  <c:v>0.15165877967947469</c:v>
                </c:pt>
                <c:pt idx="2">
                  <c:v>0.15756337871133566</c:v>
                </c:pt>
                <c:pt idx="3">
                  <c:v>0.16175275839534389</c:v>
                </c:pt>
                <c:pt idx="4">
                  <c:v>0.16500229373317724</c:v>
                </c:pt>
                <c:pt idx="5">
                  <c:v>0.16765735742720486</c:v>
                </c:pt>
                <c:pt idx="6">
                  <c:v>0.16990218179474553</c:v>
                </c:pt>
                <c:pt idx="7">
                  <c:v>0.17184673711121307</c:v>
                </c:pt>
                <c:pt idx="8">
                  <c:v>0.17356195645906583</c:v>
                </c:pt>
                <c:pt idx="9">
                  <c:v>0.17509627244904641</c:v>
                </c:pt>
                <c:pt idx="10">
                  <c:v>0.17648423009113529</c:v>
                </c:pt>
                <c:pt idx="11">
                  <c:v>0.17775133614307403</c:v>
                </c:pt>
                <c:pt idx="12">
                  <c:v>0.17891696071787869</c:v>
                </c:pt>
                <c:pt idx="13">
                  <c:v>0.17999616051061479</c:v>
                </c:pt>
                <c:pt idx="14">
                  <c:v>0.1810008714809074</c:v>
                </c:pt>
                <c:pt idx="15">
                  <c:v>0.18194071582708227</c:v>
                </c:pt>
                <c:pt idx="16">
                  <c:v>0.18282356388509266</c:v>
                </c:pt>
                <c:pt idx="17">
                  <c:v>0.18365593517493503</c:v>
                </c:pt>
                <c:pt idx="18">
                  <c:v>0.1844432908708602</c:v>
                </c:pt>
                <c:pt idx="19">
                  <c:v>0.18519025116491564</c:v>
                </c:pt>
                <c:pt idx="20">
                  <c:v>0.18590075954247573</c:v>
                </c:pt>
                <c:pt idx="21">
                  <c:v>0.18657820880700449</c:v>
                </c:pt>
                <c:pt idx="22">
                  <c:v>0.18722553906796063</c:v>
                </c:pt>
                <c:pt idx="23">
                  <c:v>0.18784531485894326</c:v>
                </c:pt>
                <c:pt idx="24">
                  <c:v>0.18843978650274903</c:v>
                </c:pt>
                <c:pt idx="25">
                  <c:v>0.18901093943374789</c:v>
                </c:pt>
                <c:pt idx="26">
                  <c:v>0.18956053420679603</c:v>
                </c:pt>
                <c:pt idx="27">
                  <c:v>0.19009013922648399</c:v>
                </c:pt>
                <c:pt idx="28">
                  <c:v>0.19060115773052028</c:v>
                </c:pt>
                <c:pt idx="29">
                  <c:v>0.19109485019677661</c:v>
                </c:pt>
                <c:pt idx="30">
                  <c:v>0.19157235307488832</c:v>
                </c:pt>
                <c:pt idx="31">
                  <c:v>0.19203469454295152</c:v>
                </c:pt>
                <c:pt idx="32">
                  <c:v>0.19248280783886548</c:v>
                </c:pt>
                <c:pt idx="33">
                  <c:v>0.19291754260096186</c:v>
                </c:pt>
                <c:pt idx="34">
                  <c:v>0.1933396745643173</c:v>
                </c:pt>
                <c:pt idx="35">
                  <c:v>0.19374991389080423</c:v>
                </c:pt>
                <c:pt idx="36">
                  <c:v>0.19414891235757728</c:v>
                </c:pt>
                <c:pt idx="37">
                  <c:v>0.19453726958672943</c:v>
                </c:pt>
                <c:pt idx="38">
                  <c:v>0.19491553846560888</c:v>
                </c:pt>
                <c:pt idx="39">
                  <c:v>0.19528422988078484</c:v>
                </c:pt>
                <c:pt idx="40">
                  <c:v>0.1956438168673828</c:v>
                </c:pt>
                <c:pt idx="41">
                  <c:v>0.19599473825834493</c:v>
                </c:pt>
                <c:pt idx="42">
                  <c:v>0.19633740190423968</c:v>
                </c:pt>
                <c:pt idx="43">
                  <c:v>0.19667218752287366</c:v>
                </c:pt>
                <c:pt idx="44">
                  <c:v>0.1969994492286376</c:v>
                </c:pt>
                <c:pt idx="45">
                  <c:v>0.19731951778382983</c:v>
                </c:pt>
                <c:pt idx="46">
                  <c:v>0.19763270260784388</c:v>
                </c:pt>
                <c:pt idx="47">
                  <c:v>0.19793929357481246</c:v>
                </c:pt>
                <c:pt idx="48">
                  <c:v>0.19823956262588566</c:v>
                </c:pt>
                <c:pt idx="49">
                  <c:v>0.19853376521861818</c:v>
                </c:pt>
                <c:pt idx="50">
                  <c:v>0.1988221416328228</c:v>
                </c:pt>
                <c:pt idx="51">
                  <c:v>0.19910491814961709</c:v>
                </c:pt>
                <c:pt idx="52">
                  <c:v>0.19938230811815824</c:v>
                </c:pt>
                <c:pt idx="53">
                  <c:v>0.19965451292266517</c:v>
                </c:pt>
                <c:pt idx="54">
                  <c:v>0.19992172286070706</c:v>
                </c:pt>
                <c:pt idx="55">
                  <c:v>0.20018411794235316</c:v>
                </c:pt>
                <c:pt idx="56">
                  <c:v>0.20044186861859037</c:v>
                </c:pt>
                <c:pt idx="57">
                  <c:v>0.20069513644638945</c:v>
                </c:pt>
                <c:pt idx="58">
                  <c:v>0.20094407469691977</c:v>
                </c:pt>
                <c:pt idx="59">
                  <c:v>0.20118882891264581</c:v>
                </c:pt>
                <c:pt idx="60">
                  <c:v>0.20142953741837599</c:v>
                </c:pt>
                <c:pt idx="61">
                  <c:v>0.20166633179075752</c:v>
                </c:pt>
                <c:pt idx="62">
                  <c:v>0.20189933729020593</c:v>
                </c:pt>
                <c:pt idx="63">
                  <c:v>0.2021286732588207</c:v>
                </c:pt>
                <c:pt idx="64">
                  <c:v>0.20235445348745046</c:v>
                </c:pt>
                <c:pt idx="65">
                  <c:v>0.20257678655473466</c:v>
                </c:pt>
                <c:pt idx="66">
                  <c:v>0.20279577614065047</c:v>
                </c:pt>
                <c:pt idx="67">
                  <c:v>0.20301152131683103</c:v>
                </c:pt>
                <c:pt idx="68">
                  <c:v>0.20322411681569075</c:v>
                </c:pt>
              </c:numCache>
            </c:numRef>
          </c:val>
          <c:smooth val="0"/>
          <c:extLst>
            <c:ext xmlns:c16="http://schemas.microsoft.com/office/drawing/2014/chart" uri="{C3380CC4-5D6E-409C-BE32-E72D297353CC}">
              <c16:uniqueId val="{00000000-6155-4E93-9A09-F3B7B57BBD28}"/>
            </c:ext>
          </c:extLst>
        </c:ser>
        <c:ser>
          <c:idx val="1"/>
          <c:order val="1"/>
          <c:tx>
            <c:strRef>
              <c:f>Sheet1!$M$5</c:f>
              <c:strCache>
                <c:ptCount val="1"/>
                <c:pt idx="0">
                  <c:v>ηohm</c:v>
                </c:pt>
              </c:strCache>
            </c:strRef>
          </c:tx>
          <c:spPr>
            <a:ln w="28575" cmpd="sng">
              <a:solidFill>
                <a:srgbClr val="FF420E"/>
              </a:solidFill>
              <a:prstDash val="solid"/>
            </a:ln>
          </c:spPr>
          <c:marker>
            <c:symbol val="none"/>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Sheet1!$M$6:$M$74</c:f>
              <c:numCache>
                <c:formatCode>General</c:formatCode>
                <c:ptCount val="69"/>
                <c:pt idx="0">
                  <c:v>8.9999999999999993E-3</c:v>
                </c:pt>
                <c:pt idx="1">
                  <c:v>1.7999999999999999E-2</c:v>
                </c:pt>
                <c:pt idx="2">
                  <c:v>2.7000000000000003E-2</c:v>
                </c:pt>
                <c:pt idx="3">
                  <c:v>3.5999999999999997E-2</c:v>
                </c:pt>
                <c:pt idx="4">
                  <c:v>4.4999999999999998E-2</c:v>
                </c:pt>
                <c:pt idx="5">
                  <c:v>5.3999999999999999E-2</c:v>
                </c:pt>
                <c:pt idx="6">
                  <c:v>6.3E-2</c:v>
                </c:pt>
                <c:pt idx="7">
                  <c:v>7.1999999999999995E-2</c:v>
                </c:pt>
                <c:pt idx="8">
                  <c:v>8.0999999999999989E-2</c:v>
                </c:pt>
                <c:pt idx="9">
                  <c:v>8.9999999999999983E-2</c:v>
                </c:pt>
                <c:pt idx="10">
                  <c:v>9.8999999999999991E-2</c:v>
                </c:pt>
                <c:pt idx="11">
                  <c:v>0.108</c:v>
                </c:pt>
                <c:pt idx="12">
                  <c:v>0.11699999999999999</c:v>
                </c:pt>
                <c:pt idx="13">
                  <c:v>0.126</c:v>
                </c:pt>
                <c:pt idx="14">
                  <c:v>0.13500000000000001</c:v>
                </c:pt>
                <c:pt idx="15">
                  <c:v>0.14400000000000002</c:v>
                </c:pt>
                <c:pt idx="16">
                  <c:v>0.15300000000000002</c:v>
                </c:pt>
                <c:pt idx="17">
                  <c:v>0.16200000000000003</c:v>
                </c:pt>
                <c:pt idx="18">
                  <c:v>0.17100000000000004</c:v>
                </c:pt>
                <c:pt idx="19">
                  <c:v>0.18000000000000002</c:v>
                </c:pt>
                <c:pt idx="20">
                  <c:v>0.18900000000000003</c:v>
                </c:pt>
                <c:pt idx="21">
                  <c:v>0.19800000000000004</c:v>
                </c:pt>
                <c:pt idx="22">
                  <c:v>0.20700000000000005</c:v>
                </c:pt>
                <c:pt idx="23">
                  <c:v>0.21600000000000005</c:v>
                </c:pt>
                <c:pt idx="24">
                  <c:v>0.22500000000000006</c:v>
                </c:pt>
                <c:pt idx="25">
                  <c:v>0.23400000000000007</c:v>
                </c:pt>
                <c:pt idx="26">
                  <c:v>0.24300000000000008</c:v>
                </c:pt>
                <c:pt idx="27">
                  <c:v>0.25200000000000011</c:v>
                </c:pt>
                <c:pt idx="28">
                  <c:v>0.26100000000000012</c:v>
                </c:pt>
                <c:pt idx="29">
                  <c:v>0.27000000000000013</c:v>
                </c:pt>
                <c:pt idx="30">
                  <c:v>0.27900000000000014</c:v>
                </c:pt>
                <c:pt idx="31">
                  <c:v>0.28800000000000014</c:v>
                </c:pt>
                <c:pt idx="32">
                  <c:v>0.29700000000000015</c:v>
                </c:pt>
                <c:pt idx="33">
                  <c:v>0.30600000000000016</c:v>
                </c:pt>
                <c:pt idx="34">
                  <c:v>0.31500000000000017</c:v>
                </c:pt>
                <c:pt idx="35">
                  <c:v>0.32400000000000018</c:v>
                </c:pt>
                <c:pt idx="36">
                  <c:v>0.33300000000000018</c:v>
                </c:pt>
                <c:pt idx="37">
                  <c:v>0.34200000000000019</c:v>
                </c:pt>
                <c:pt idx="38">
                  <c:v>0.3510000000000002</c:v>
                </c:pt>
                <c:pt idx="39">
                  <c:v>0.36000000000000015</c:v>
                </c:pt>
                <c:pt idx="40">
                  <c:v>0.36900000000000011</c:v>
                </c:pt>
                <c:pt idx="41">
                  <c:v>0.37800000000000006</c:v>
                </c:pt>
                <c:pt idx="42">
                  <c:v>0.38700000000000007</c:v>
                </c:pt>
                <c:pt idx="43">
                  <c:v>0.39600000000000002</c:v>
                </c:pt>
                <c:pt idx="44">
                  <c:v>0.40499999999999997</c:v>
                </c:pt>
                <c:pt idx="45">
                  <c:v>0.41399999999999998</c:v>
                </c:pt>
                <c:pt idx="46">
                  <c:v>0.42299999999999993</c:v>
                </c:pt>
                <c:pt idx="47">
                  <c:v>0.43199999999999988</c:v>
                </c:pt>
                <c:pt idx="48">
                  <c:v>0.44099999999999984</c:v>
                </c:pt>
                <c:pt idx="49">
                  <c:v>0.44999999999999984</c:v>
                </c:pt>
                <c:pt idx="50">
                  <c:v>0.4589999999999998</c:v>
                </c:pt>
                <c:pt idx="51">
                  <c:v>0.46799999999999975</c:v>
                </c:pt>
                <c:pt idx="52">
                  <c:v>0.4769999999999997</c:v>
                </c:pt>
                <c:pt idx="53">
                  <c:v>0.48599999999999971</c:v>
                </c:pt>
                <c:pt idx="54">
                  <c:v>0.49499999999999966</c:v>
                </c:pt>
                <c:pt idx="55">
                  <c:v>0.50399999999999967</c:v>
                </c:pt>
                <c:pt idx="56">
                  <c:v>0.51299999999999957</c:v>
                </c:pt>
                <c:pt idx="57">
                  <c:v>0.52199999999999958</c:v>
                </c:pt>
                <c:pt idx="58">
                  <c:v>0.53099999999999958</c:v>
                </c:pt>
                <c:pt idx="59">
                  <c:v>0.53999999999999948</c:v>
                </c:pt>
                <c:pt idx="60">
                  <c:v>0.54899999999999949</c:v>
                </c:pt>
                <c:pt idx="61">
                  <c:v>0.55799999999999939</c:v>
                </c:pt>
                <c:pt idx="62">
                  <c:v>0.56699999999999939</c:v>
                </c:pt>
                <c:pt idx="63">
                  <c:v>0.5759999999999994</c:v>
                </c:pt>
                <c:pt idx="64">
                  <c:v>0.5849999999999993</c:v>
                </c:pt>
                <c:pt idx="65">
                  <c:v>0.59399999999999931</c:v>
                </c:pt>
                <c:pt idx="66">
                  <c:v>0.60299999999999931</c:v>
                </c:pt>
                <c:pt idx="67">
                  <c:v>0.61199999999999921</c:v>
                </c:pt>
                <c:pt idx="68">
                  <c:v>0.62099999999999922</c:v>
                </c:pt>
              </c:numCache>
            </c:numRef>
          </c:val>
          <c:smooth val="0"/>
          <c:extLst>
            <c:ext xmlns:c16="http://schemas.microsoft.com/office/drawing/2014/chart" uri="{C3380CC4-5D6E-409C-BE32-E72D297353CC}">
              <c16:uniqueId val="{00000001-6155-4E93-9A09-F3B7B57BBD28}"/>
            </c:ext>
          </c:extLst>
        </c:ser>
        <c:ser>
          <c:idx val="2"/>
          <c:order val="2"/>
          <c:tx>
            <c:strRef>
              <c:f>Sheet1!$N$5</c:f>
              <c:strCache>
                <c:ptCount val="1"/>
                <c:pt idx="0">
                  <c:v>ηconc</c:v>
                </c:pt>
              </c:strCache>
            </c:strRef>
          </c:tx>
          <c:spPr>
            <a:ln w="28575" cmpd="sng">
              <a:solidFill>
                <a:srgbClr val="FFD320"/>
              </a:solidFill>
              <a:prstDash val="solid"/>
            </a:ln>
          </c:spPr>
          <c:marker>
            <c:symbol val="none"/>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Sheet1!$N$6:$N$74</c:f>
              <c:numCache>
                <c:formatCode>General</c:formatCode>
                <c:ptCount val="69"/>
                <c:pt idx="0">
                  <c:v>2.0953646449574099E-4</c:v>
                </c:pt>
                <c:pt idx="1">
                  <c:v>4.2213196335547771E-4</c:v>
                </c:pt>
                <c:pt idx="2">
                  <c:v>6.3787713953606664E-4</c:v>
                </c:pt>
                <c:pt idx="3">
                  <c:v>8.5686672545186239E-4</c:v>
                </c:pt>
                <c:pt idx="4">
                  <c:v>1.0791997927360867E-3</c:v>
                </c:pt>
                <c:pt idx="5">
                  <c:v>1.304980021365849E-3</c:v>
                </c:pt>
                <c:pt idx="6">
                  <c:v>1.534315989980613E-3</c:v>
                </c:pt>
                <c:pt idx="7">
                  <c:v>1.7673214894290087E-3</c:v>
                </c:pt>
                <c:pt idx="8">
                  <c:v>2.0041158618105104E-3</c:v>
                </c:pt>
                <c:pt idx="9">
                  <c:v>2.2448243675407221E-3</c:v>
                </c:pt>
                <c:pt idx="10">
                  <c:v>2.4895785832667354E-3</c:v>
                </c:pt>
                <c:pt idx="11">
                  <c:v>2.7385168337970599E-3</c:v>
                </c:pt>
                <c:pt idx="12">
                  <c:v>2.9917846615961511E-3</c:v>
                </c:pt>
                <c:pt idx="13">
                  <c:v>3.2495353378333572E-3</c:v>
                </c:pt>
                <c:pt idx="14">
                  <c:v>3.5119304194794797E-3</c:v>
                </c:pt>
                <c:pt idx="15">
                  <c:v>3.7791403575213362E-3</c:v>
                </c:pt>
                <c:pt idx="16">
                  <c:v>4.0513451620282862E-3</c:v>
                </c:pt>
                <c:pt idx="17">
                  <c:v>4.3287351305694461E-3</c:v>
                </c:pt>
                <c:pt idx="18">
                  <c:v>4.6115116473637065E-3</c:v>
                </c:pt>
                <c:pt idx="19">
                  <c:v>4.8998880615683379E-3</c:v>
                </c:pt>
                <c:pt idx="20">
                  <c:v>5.1940906543008671E-3</c:v>
                </c:pt>
                <c:pt idx="21">
                  <c:v>5.4943597053740828E-3</c:v>
                </c:pt>
                <c:pt idx="22">
                  <c:v>5.8009506723426399E-3</c:v>
                </c:pt>
                <c:pt idx="23">
                  <c:v>6.1141354963567185E-3</c:v>
                </c:pt>
                <c:pt idx="24">
                  <c:v>6.4342040515489533E-3</c:v>
                </c:pt>
                <c:pt idx="25">
                  <c:v>6.7614657573128421E-3</c:v>
                </c:pt>
                <c:pt idx="26">
                  <c:v>7.0962513759468739E-3</c:v>
                </c:pt>
                <c:pt idx="27">
                  <c:v>7.4389150218415884E-3</c:v>
                </c:pt>
                <c:pt idx="28">
                  <c:v>7.7898364128037535E-3</c:v>
                </c:pt>
                <c:pt idx="29">
                  <c:v>8.1494233994017021E-3</c:v>
                </c:pt>
                <c:pt idx="30">
                  <c:v>8.5181148145776799E-3</c:v>
                </c:pt>
                <c:pt idx="31">
                  <c:v>8.896383693457131E-3</c:v>
                </c:pt>
                <c:pt idx="32">
                  <c:v>9.2847409226092699E-3</c:v>
                </c:pt>
                <c:pt idx="33">
                  <c:v>9.6837393893823148E-3</c:v>
                </c:pt>
                <c:pt idx="34">
                  <c:v>1.0093978715869211E-2</c:v>
                </c:pt>
                <c:pt idx="35">
                  <c:v>1.0516110679224687E-2</c:v>
                </c:pt>
                <c:pt idx="36">
                  <c:v>1.0950845441321076E-2</c:v>
                </c:pt>
                <c:pt idx="37">
                  <c:v>1.139895873723506E-2</c:v>
                </c:pt>
                <c:pt idx="38">
                  <c:v>1.1861300205298225E-2</c:v>
                </c:pt>
                <c:pt idx="39">
                  <c:v>1.2338803083409934E-2</c:v>
                </c:pt>
                <c:pt idx="40">
                  <c:v>1.2832495549666272E-2</c:v>
                </c:pt>
                <c:pt idx="41">
                  <c:v>1.3343514053702566E-2</c:v>
                </c:pt>
                <c:pt idx="42">
                  <c:v>1.3873119073390543E-2</c:v>
                </c:pt>
                <c:pt idx="43">
                  <c:v>1.442271384643865E-2</c:v>
                </c:pt>
                <c:pt idx="44">
                  <c:v>1.4993866777437541E-2</c:v>
                </c:pt>
                <c:pt idx="45">
                  <c:v>1.5588338421243278E-2</c:v>
                </c:pt>
                <c:pt idx="46">
                  <c:v>1.6208114212225917E-2</c:v>
                </c:pt>
                <c:pt idx="47">
                  <c:v>1.6855444473182032E-2</c:v>
                </c:pt>
                <c:pt idx="48">
                  <c:v>1.7532893737710782E-2</c:v>
                </c:pt>
                <c:pt idx="49">
                  <c:v>1.8243402115270889E-2</c:v>
                </c:pt>
                <c:pt idx="50">
                  <c:v>1.8990362409326313E-2</c:v>
                </c:pt>
                <c:pt idx="51">
                  <c:v>1.9777718105251491E-2</c:v>
                </c:pt>
                <c:pt idx="52">
                  <c:v>2.0610089395093859E-2</c:v>
                </c:pt>
                <c:pt idx="53">
                  <c:v>2.1492937453104228E-2</c:v>
                </c:pt>
                <c:pt idx="54">
                  <c:v>2.2432781799279093E-2</c:v>
                </c:pt>
                <c:pt idx="55">
                  <c:v>2.3437492769571723E-2</c:v>
                </c:pt>
                <c:pt idx="56">
                  <c:v>2.4516692562307808E-2</c:v>
                </c:pt>
                <c:pt idx="57">
                  <c:v>2.5682317137112429E-2</c:v>
                </c:pt>
                <c:pt idx="58">
                  <c:v>2.6949423189051181E-2</c:v>
                </c:pt>
                <c:pt idx="59">
                  <c:v>2.8337380831140027E-2</c:v>
                </c:pt>
                <c:pt idx="60">
                  <c:v>2.9871696821120623E-2</c:v>
                </c:pt>
                <c:pt idx="61">
                  <c:v>3.1586916168973349E-2</c:v>
                </c:pt>
                <c:pt idx="62">
                  <c:v>3.3531471485440834E-2</c:v>
                </c:pt>
                <c:pt idx="63">
                  <c:v>3.5776295852981525E-2</c:v>
                </c:pt>
                <c:pt idx="64">
                  <c:v>3.8431359547009096E-2</c:v>
                </c:pt>
                <c:pt idx="65">
                  <c:v>4.1680894884842397E-2</c:v>
                </c:pt>
                <c:pt idx="66">
                  <c:v>4.5870274568850511E-2</c:v>
                </c:pt>
                <c:pt idx="67">
                  <c:v>5.1774873600711271E-2</c:v>
                </c:pt>
                <c:pt idx="68">
                  <c:v>6.1868852316579834E-2</c:v>
                </c:pt>
              </c:numCache>
            </c:numRef>
          </c:val>
          <c:smooth val="0"/>
          <c:extLst>
            <c:ext xmlns:c16="http://schemas.microsoft.com/office/drawing/2014/chart" uri="{C3380CC4-5D6E-409C-BE32-E72D297353CC}">
              <c16:uniqueId val="{00000002-6155-4E93-9A09-F3B7B57BBD28}"/>
            </c:ext>
          </c:extLst>
        </c:ser>
        <c:ser>
          <c:idx val="3"/>
          <c:order val="3"/>
          <c:tx>
            <c:strRef>
              <c:f>Sheet1!$O$5</c:f>
              <c:strCache>
                <c:ptCount val="1"/>
                <c:pt idx="0">
                  <c:v>Fuel cell voltage (V)</c:v>
                </c:pt>
              </c:strCache>
            </c:strRef>
          </c:tx>
          <c:spPr>
            <a:ln w="28575" cmpd="sng">
              <a:solidFill>
                <a:srgbClr val="579D1C"/>
              </a:solidFill>
              <a:prstDash val="solid"/>
            </a:ln>
          </c:spPr>
          <c:marker>
            <c:symbol val="none"/>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Sheet1!$O$6:$O$74</c:f>
              <c:numCache>
                <c:formatCode>General</c:formatCode>
                <c:ptCount val="69"/>
                <c:pt idx="0">
                  <c:v>1.069050477309941</c:v>
                </c:pt>
                <c:pt idx="1">
                  <c:v>1.049743903095212</c:v>
                </c:pt>
                <c:pt idx="2">
                  <c:v>1.0346235588871704</c:v>
                </c:pt>
                <c:pt idx="3">
                  <c:v>1.0212151896172463</c:v>
                </c:pt>
                <c:pt idx="4">
                  <c:v>1.0087433212121288</c:v>
                </c:pt>
                <c:pt idx="5">
                  <c:v>0.99686247728947142</c:v>
                </c:pt>
                <c:pt idx="6">
                  <c:v>0.98538831695331608</c:v>
                </c:pt>
                <c:pt idx="7">
                  <c:v>0.97421075613740005</c:v>
                </c:pt>
                <c:pt idx="8">
                  <c:v>0.96325874241716591</c:v>
                </c:pt>
                <c:pt idx="9">
                  <c:v>0.95248371792145514</c:v>
                </c:pt>
                <c:pt idx="10">
                  <c:v>0.94185100606364014</c:v>
                </c:pt>
                <c:pt idx="11">
                  <c:v>0.93133496176117103</c:v>
                </c:pt>
                <c:pt idx="12">
                  <c:v>0.9209160693585674</c:v>
                </c:pt>
                <c:pt idx="13">
                  <c:v>0.91057911888959397</c:v>
                </c:pt>
                <c:pt idx="14">
                  <c:v>0.90031201283765516</c:v>
                </c:pt>
                <c:pt idx="15">
                  <c:v>0.89010495855343852</c:v>
                </c:pt>
                <c:pt idx="16">
                  <c:v>0.87994990569092124</c:v>
                </c:pt>
                <c:pt idx="17">
                  <c:v>0.86984014443253777</c:v>
                </c:pt>
                <c:pt idx="18">
                  <c:v>0.85977001221981819</c:v>
                </c:pt>
                <c:pt idx="19">
                  <c:v>0.84973467551155801</c:v>
                </c:pt>
                <c:pt idx="20">
                  <c:v>0.83972996454126547</c:v>
                </c:pt>
                <c:pt idx="21">
                  <c:v>0.82975224622566357</c:v>
                </c:pt>
                <c:pt idx="22">
                  <c:v>0.81979832499773875</c:v>
                </c:pt>
                <c:pt idx="23">
                  <c:v>0.80986536438274215</c:v>
                </c:pt>
                <c:pt idx="24">
                  <c:v>0.79995082418374419</c:v>
                </c:pt>
                <c:pt idx="25">
                  <c:v>0.79005240954698142</c:v>
                </c:pt>
                <c:pt idx="26">
                  <c:v>0.78016802915529915</c:v>
                </c:pt>
                <c:pt idx="27">
                  <c:v>0.77029576048971649</c:v>
                </c:pt>
                <c:pt idx="28">
                  <c:v>0.76043382059471809</c:v>
                </c:pt>
                <c:pt idx="29">
                  <c:v>0.75058054114186368</c:v>
                </c:pt>
                <c:pt idx="30">
                  <c:v>0.74073434684857609</c:v>
                </c:pt>
                <c:pt idx="31">
                  <c:v>0.73089373650163347</c:v>
                </c:pt>
                <c:pt idx="32">
                  <c:v>0.72105726597656739</c:v>
                </c:pt>
                <c:pt idx="33">
                  <c:v>0.71122353274769778</c:v>
                </c:pt>
                <c:pt idx="34">
                  <c:v>0.70139116145785552</c:v>
                </c:pt>
                <c:pt idx="35">
                  <c:v>0.69155879016801303</c:v>
                </c:pt>
                <c:pt idx="36">
                  <c:v>0.68172505693914365</c:v>
                </c:pt>
                <c:pt idx="37">
                  <c:v>0.67188858641407756</c:v>
                </c:pt>
                <c:pt idx="38">
                  <c:v>0.66204797606713484</c:v>
                </c:pt>
                <c:pt idx="39">
                  <c:v>0.65220178177384724</c:v>
                </c:pt>
                <c:pt idx="40">
                  <c:v>0.64234850232099294</c:v>
                </c:pt>
                <c:pt idx="41">
                  <c:v>0.63248656242599455</c:v>
                </c:pt>
                <c:pt idx="42">
                  <c:v>0.622614293760412</c:v>
                </c:pt>
                <c:pt idx="43">
                  <c:v>0.61272991336872984</c:v>
                </c:pt>
                <c:pt idx="44">
                  <c:v>0.60283149873196706</c:v>
                </c:pt>
                <c:pt idx="45">
                  <c:v>0.59291695853296911</c:v>
                </c:pt>
                <c:pt idx="46">
                  <c:v>0.5829839979179724</c:v>
                </c:pt>
                <c:pt idx="47">
                  <c:v>0.57303007669004768</c:v>
                </c:pt>
                <c:pt idx="48">
                  <c:v>0.56305235837444578</c:v>
                </c:pt>
                <c:pt idx="49">
                  <c:v>0.55304764740415335</c:v>
                </c:pt>
                <c:pt idx="50">
                  <c:v>0.54301231069589317</c:v>
                </c:pt>
                <c:pt idx="51">
                  <c:v>0.53294217848317371</c:v>
                </c:pt>
                <c:pt idx="52">
                  <c:v>0.52283241722479035</c:v>
                </c:pt>
                <c:pt idx="53">
                  <c:v>0.51267736436227296</c:v>
                </c:pt>
                <c:pt idx="54">
                  <c:v>0.50247031007805631</c:v>
                </c:pt>
                <c:pt idx="55">
                  <c:v>0.49220320402611761</c:v>
                </c:pt>
                <c:pt idx="56">
                  <c:v>0.48186625355714452</c:v>
                </c:pt>
                <c:pt idx="57">
                  <c:v>0.47144736115454078</c:v>
                </c:pt>
                <c:pt idx="58">
                  <c:v>0.46093131685207162</c:v>
                </c:pt>
                <c:pt idx="59">
                  <c:v>0.45029860499425689</c:v>
                </c:pt>
                <c:pt idx="60">
                  <c:v>0.43952358049854617</c:v>
                </c:pt>
                <c:pt idx="61">
                  <c:v>0.42857156677831199</c:v>
                </c:pt>
                <c:pt idx="62">
                  <c:v>0.41739400596239612</c:v>
                </c:pt>
                <c:pt idx="63">
                  <c:v>0.40591984562624045</c:v>
                </c:pt>
                <c:pt idx="64">
                  <c:v>0.39403900170358336</c:v>
                </c:pt>
                <c:pt idx="65">
                  <c:v>0.38156713329846592</c:v>
                </c:pt>
                <c:pt idx="66">
                  <c:v>0.36815876402854186</c:v>
                </c:pt>
                <c:pt idx="67">
                  <c:v>0.3530384198205006</c:v>
                </c:pt>
                <c:pt idx="68">
                  <c:v>0.33373184560577235</c:v>
                </c:pt>
              </c:numCache>
            </c:numRef>
          </c:val>
          <c:smooth val="0"/>
          <c:extLst>
            <c:ext xmlns:c16="http://schemas.microsoft.com/office/drawing/2014/chart" uri="{C3380CC4-5D6E-409C-BE32-E72D297353CC}">
              <c16:uniqueId val="{00000003-6155-4E93-9A09-F3B7B57BBD28}"/>
            </c:ext>
          </c:extLst>
        </c:ser>
        <c:ser>
          <c:idx val="4"/>
          <c:order val="4"/>
          <c:tx>
            <c:strRef>
              <c:f>Sheet1!$P$5</c:f>
              <c:strCache>
                <c:ptCount val="1"/>
                <c:pt idx="0">
                  <c:v>Power (W)</c:v>
                </c:pt>
              </c:strCache>
            </c:strRef>
          </c:tx>
          <c:spPr>
            <a:ln w="28575" cmpd="sng">
              <a:solidFill>
                <a:srgbClr val="7E0021"/>
              </a:solidFill>
              <a:prstDash val="solid"/>
            </a:ln>
          </c:spPr>
          <c:marker>
            <c:symbol val="none"/>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Sheet1!$P$6:$P$74</c:f>
              <c:numCache>
                <c:formatCode>General</c:formatCode>
                <c:ptCount val="69"/>
                <c:pt idx="0">
                  <c:v>5.3452523865497051E-2</c:v>
                </c:pt>
                <c:pt idx="1">
                  <c:v>0.10497439030952121</c:v>
                </c:pt>
                <c:pt idx="2">
                  <c:v>0.15519353383307558</c:v>
                </c:pt>
                <c:pt idx="3">
                  <c:v>0.20424303792344928</c:v>
                </c:pt>
                <c:pt idx="4">
                  <c:v>0.25218583030303221</c:v>
                </c:pt>
                <c:pt idx="5">
                  <c:v>0.29905874318684139</c:v>
                </c:pt>
                <c:pt idx="6">
                  <c:v>0.34488591093366061</c:v>
                </c:pt>
                <c:pt idx="7">
                  <c:v>0.38968430245496</c:v>
                </c:pt>
                <c:pt idx="8">
                  <c:v>0.43346643408772462</c:v>
                </c:pt>
                <c:pt idx="9">
                  <c:v>0.47624185896072752</c:v>
                </c:pt>
                <c:pt idx="10">
                  <c:v>0.51801805333500206</c:v>
                </c:pt>
                <c:pt idx="11">
                  <c:v>0.55880097705670262</c:v>
                </c:pt>
                <c:pt idx="12">
                  <c:v>0.59859544508306883</c:v>
                </c:pt>
                <c:pt idx="13">
                  <c:v>0.63740538322271589</c:v>
                </c:pt>
                <c:pt idx="14">
                  <c:v>0.67523400962824143</c:v>
                </c:pt>
                <c:pt idx="15">
                  <c:v>0.71208396684275099</c:v>
                </c:pt>
                <c:pt idx="16">
                  <c:v>0.74795741983728325</c:v>
                </c:pt>
                <c:pt idx="17">
                  <c:v>0.78285612998928422</c:v>
                </c:pt>
                <c:pt idx="18">
                  <c:v>0.8167815116088275</c:v>
                </c:pt>
                <c:pt idx="19">
                  <c:v>0.84973467551155824</c:v>
                </c:pt>
                <c:pt idx="20">
                  <c:v>0.88171646276832893</c:v>
                </c:pt>
                <c:pt idx="21">
                  <c:v>0.91272747084823014</c:v>
                </c:pt>
                <c:pt idx="22">
                  <c:v>0.9427680737473999</c:v>
                </c:pt>
                <c:pt idx="23">
                  <c:v>0.97183843725929087</c:v>
                </c:pt>
                <c:pt idx="24">
                  <c:v>0.9999385302296806</c:v>
                </c:pt>
                <c:pt idx="25">
                  <c:v>1.0270681324110762</c:v>
                </c:pt>
                <c:pt idx="26">
                  <c:v>1.0532268393596542</c:v>
                </c:pt>
                <c:pt idx="27">
                  <c:v>1.0784140646856035</c:v>
                </c:pt>
                <c:pt idx="28">
                  <c:v>1.1026290398623417</c:v>
                </c:pt>
                <c:pt idx="29">
                  <c:v>1.125870811712796</c:v>
                </c:pt>
                <c:pt idx="30">
                  <c:v>1.1481382376152935</c:v>
                </c:pt>
                <c:pt idx="31">
                  <c:v>1.1694299784026141</c:v>
                </c:pt>
                <c:pt idx="32">
                  <c:v>1.1897444888613367</c:v>
                </c:pt>
                <c:pt idx="33">
                  <c:v>1.2090800056710869</c:v>
                </c:pt>
                <c:pt idx="34">
                  <c:v>1.2274345325512477</c:v>
                </c:pt>
                <c:pt idx="35">
                  <c:v>1.2448058223024241</c:v>
                </c:pt>
                <c:pt idx="36">
                  <c:v>1.2611913553374163</c:v>
                </c:pt>
                <c:pt idx="37">
                  <c:v>1.276588314186748</c:v>
                </c:pt>
                <c:pt idx="38">
                  <c:v>1.2909935533309136</c:v>
                </c:pt>
                <c:pt idx="39">
                  <c:v>1.3044035635476952</c:v>
                </c:pt>
                <c:pt idx="40">
                  <c:v>1.316814429758036</c:v>
                </c:pt>
                <c:pt idx="41">
                  <c:v>1.3282217810945889</c:v>
                </c:pt>
                <c:pt idx="42">
                  <c:v>1.3386207315848859</c:v>
                </c:pt>
                <c:pt idx="43">
                  <c:v>1.3480058094112057</c:v>
                </c:pt>
                <c:pt idx="44">
                  <c:v>1.3563708721469259</c:v>
                </c:pt>
                <c:pt idx="45">
                  <c:v>1.3637090046258289</c:v>
                </c:pt>
                <c:pt idx="46">
                  <c:v>1.3700123951072349</c:v>
                </c:pt>
                <c:pt idx="47">
                  <c:v>1.3752721840561142</c:v>
                </c:pt>
                <c:pt idx="48">
                  <c:v>1.3794782780173918</c:v>
                </c:pt>
                <c:pt idx="49">
                  <c:v>1.3826191185103829</c:v>
                </c:pt>
                <c:pt idx="50">
                  <c:v>1.3846813922745269</c:v>
                </c:pt>
                <c:pt idx="51">
                  <c:v>1.385649664056251</c:v>
                </c:pt>
                <c:pt idx="52">
                  <c:v>1.3855059056456938</c:v>
                </c:pt>
                <c:pt idx="53">
                  <c:v>1.3842288837781362</c:v>
                </c:pt>
                <c:pt idx="54">
                  <c:v>1.381793352714654</c:v>
                </c:pt>
                <c:pt idx="55">
                  <c:v>1.3781689712731284</c:v>
                </c:pt>
                <c:pt idx="56">
                  <c:v>1.3733188226378608</c:v>
                </c:pt>
                <c:pt idx="57">
                  <c:v>1.3671973473481671</c:v>
                </c:pt>
                <c:pt idx="58">
                  <c:v>1.3597473847136101</c:v>
                </c:pt>
                <c:pt idx="59">
                  <c:v>1.3508958149827694</c:v>
                </c:pt>
                <c:pt idx="60">
                  <c:v>1.3405469205205647</c:v>
                </c:pt>
                <c:pt idx="61">
                  <c:v>1.3285718570127658</c:v>
                </c:pt>
                <c:pt idx="62">
                  <c:v>1.3147911187815464</c:v>
                </c:pt>
                <c:pt idx="63">
                  <c:v>1.298943506003968</c:v>
                </c:pt>
                <c:pt idx="64">
                  <c:v>1.2806267555366446</c:v>
                </c:pt>
                <c:pt idx="65">
                  <c:v>1.2591715398849361</c:v>
                </c:pt>
                <c:pt idx="66">
                  <c:v>1.2333318594956137</c:v>
                </c:pt>
                <c:pt idx="67">
                  <c:v>1.2003306273897005</c:v>
                </c:pt>
                <c:pt idx="68">
                  <c:v>1.1513748673399131</c:v>
                </c:pt>
              </c:numCache>
            </c:numRef>
          </c:val>
          <c:smooth val="0"/>
          <c:extLst>
            <c:ext xmlns:c16="http://schemas.microsoft.com/office/drawing/2014/chart" uri="{C3380CC4-5D6E-409C-BE32-E72D297353CC}">
              <c16:uniqueId val="{00000004-6155-4E93-9A09-F3B7B57BBD28}"/>
            </c:ext>
          </c:extLst>
        </c:ser>
        <c:dLbls>
          <c:showLegendKey val="0"/>
          <c:showVal val="0"/>
          <c:showCatName val="0"/>
          <c:showSerName val="0"/>
          <c:showPercent val="0"/>
          <c:showBubbleSize val="0"/>
        </c:dLbls>
        <c:smooth val="0"/>
        <c:axId val="55577076"/>
        <c:axId val="1795500574"/>
      </c:lineChart>
      <c:catAx>
        <c:axId val="55577076"/>
        <c:scaling>
          <c:orientation val="minMax"/>
        </c:scaling>
        <c:delete val="0"/>
        <c:axPos val="b"/>
        <c:title>
          <c:tx>
            <c:rich>
              <a:bodyPr/>
              <a:lstStyle/>
              <a:p>
                <a:pPr lvl="0">
                  <a:defRPr sz="900" b="0" i="0">
                    <a:solidFill>
                      <a:srgbClr val="000000"/>
                    </a:solidFill>
                    <a:latin typeface="Arial"/>
                  </a:defRPr>
                </a:pPr>
                <a:r>
                  <a:t>Fuel cell current density (A/cm2)</a:t>
                </a:r>
              </a:p>
            </c:rich>
          </c:tx>
          <c:overlay val="0"/>
        </c:title>
        <c:numFmt formatCode="General" sourceLinked="1"/>
        <c:majorTickMark val="cross"/>
        <c:minorTickMark val="cross"/>
        <c:tickLblPos val="nextTo"/>
        <c:txPr>
          <a:bodyPr/>
          <a:lstStyle/>
          <a:p>
            <a:pPr lvl="0">
              <a:defRPr sz="1000" b="0" i="0">
                <a:solidFill>
                  <a:srgbClr val="000000"/>
                </a:solidFill>
                <a:latin typeface="Arial"/>
              </a:defRPr>
            </a:pPr>
            <a:endParaRPr lang="en-US"/>
          </a:p>
        </c:txPr>
        <c:crossAx val="1795500574"/>
        <c:crosses val="autoZero"/>
        <c:auto val="1"/>
        <c:lblAlgn val="ctr"/>
        <c:lblOffset val="100"/>
        <c:noMultiLvlLbl val="1"/>
      </c:catAx>
      <c:valAx>
        <c:axId val="1795500574"/>
        <c:scaling>
          <c:orientation val="minMax"/>
        </c:scaling>
        <c:delete val="0"/>
        <c:axPos val="l"/>
        <c:majorGridlines>
          <c:spPr>
            <a:ln>
              <a:solidFill>
                <a:srgbClr val="B3B3B3"/>
              </a:solidFill>
            </a:ln>
          </c:spPr>
        </c:majorGridlines>
        <c:minorGridlines>
          <c:spPr>
            <a:ln>
              <a:solidFill>
                <a:srgbClr val="CCCCCC">
                  <a:alpha val="0"/>
                </a:srgbClr>
              </a:solidFill>
            </a:ln>
          </c:spPr>
        </c:minorGridlines>
        <c:title>
          <c:tx>
            <c:rich>
              <a:bodyPr/>
              <a:lstStyle/>
              <a:p>
                <a:pPr lvl="0">
                  <a:defRPr sz="900" b="0" i="0">
                    <a:solidFill>
                      <a:srgbClr val="000000"/>
                    </a:solidFill>
                    <a:latin typeface="Arial"/>
                  </a:defRPr>
                </a:pPr>
                <a:r>
                  <a:t>Fuel cell voltage (V)</a:t>
                </a:r>
              </a:p>
            </c:rich>
          </c:tx>
          <c:overlay val="0"/>
        </c:title>
        <c:numFmt formatCode="General" sourceLinked="1"/>
        <c:majorTickMark val="cross"/>
        <c:minorTickMark val="cross"/>
        <c:tickLblPos val="nextTo"/>
        <c:spPr>
          <a:ln w="47625">
            <a:noFill/>
          </a:ln>
        </c:spPr>
        <c:txPr>
          <a:bodyPr/>
          <a:lstStyle/>
          <a:p>
            <a:pPr lvl="0">
              <a:defRPr sz="1000" b="0" i="0">
                <a:solidFill>
                  <a:srgbClr val="000000"/>
                </a:solidFill>
                <a:latin typeface="Arial"/>
              </a:defRPr>
            </a:pPr>
            <a:endParaRPr lang="en-US"/>
          </a:p>
        </c:txPr>
        <c:crossAx val="55577076"/>
        <c:crosses val="autoZero"/>
        <c:crossBetween val="between"/>
      </c:valAx>
    </c:plotArea>
    <c:legend>
      <c:legendPos val="r"/>
      <c:overlay val="0"/>
      <c:txPr>
        <a:bodyPr/>
        <a:lstStyle/>
        <a:p>
          <a:pPr lvl="0">
            <a:defRPr sz="1000" b="0" i="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0" i="0">
                <a:solidFill>
                  <a:srgbClr val="000000"/>
                </a:solidFill>
                <a:latin typeface="Arial"/>
              </a:defRPr>
            </a:pPr>
            <a:r>
              <a:rPr lang="en-US"/>
              <a:t>Polarization curve</a:t>
            </a:r>
          </a:p>
        </c:rich>
      </c:tx>
      <c:overlay val="0"/>
    </c:title>
    <c:autoTitleDeleted val="0"/>
    <c:plotArea>
      <c:layout/>
      <c:lineChart>
        <c:grouping val="standard"/>
        <c:varyColors val="0"/>
        <c:ser>
          <c:idx val="0"/>
          <c:order val="0"/>
          <c:tx>
            <c:strRef>
              <c:f>Sheet1!$O$5</c:f>
              <c:strCache>
                <c:ptCount val="1"/>
                <c:pt idx="0">
                  <c:v>Fuel cell voltage (V)</c:v>
                </c:pt>
              </c:strCache>
            </c:strRef>
          </c:tx>
          <c:spPr>
            <a:ln w="28575" cmpd="sng">
              <a:solidFill>
                <a:srgbClr val="579D1C"/>
              </a:solidFill>
              <a:prstDash val="solid"/>
            </a:ln>
          </c:spPr>
          <c:marker>
            <c:symbol val="none"/>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Sheet1!$O$6:$O$74</c:f>
              <c:numCache>
                <c:formatCode>General</c:formatCode>
                <c:ptCount val="69"/>
                <c:pt idx="0">
                  <c:v>1.069050477309941</c:v>
                </c:pt>
                <c:pt idx="1">
                  <c:v>1.049743903095212</c:v>
                </c:pt>
                <c:pt idx="2">
                  <c:v>1.0346235588871704</c:v>
                </c:pt>
                <c:pt idx="3">
                  <c:v>1.0212151896172463</c:v>
                </c:pt>
                <c:pt idx="4">
                  <c:v>1.0087433212121288</c:v>
                </c:pt>
                <c:pt idx="5">
                  <c:v>0.99686247728947142</c:v>
                </c:pt>
                <c:pt idx="6">
                  <c:v>0.98538831695331608</c:v>
                </c:pt>
                <c:pt idx="7">
                  <c:v>0.97421075613740005</c:v>
                </c:pt>
                <c:pt idx="8">
                  <c:v>0.96325874241716591</c:v>
                </c:pt>
                <c:pt idx="9">
                  <c:v>0.95248371792145514</c:v>
                </c:pt>
                <c:pt idx="10">
                  <c:v>0.94185100606364014</c:v>
                </c:pt>
                <c:pt idx="11">
                  <c:v>0.93133496176117103</c:v>
                </c:pt>
                <c:pt idx="12">
                  <c:v>0.9209160693585674</c:v>
                </c:pt>
                <c:pt idx="13">
                  <c:v>0.91057911888959397</c:v>
                </c:pt>
                <c:pt idx="14">
                  <c:v>0.90031201283765516</c:v>
                </c:pt>
                <c:pt idx="15">
                  <c:v>0.89010495855343852</c:v>
                </c:pt>
                <c:pt idx="16">
                  <c:v>0.87994990569092124</c:v>
                </c:pt>
                <c:pt idx="17">
                  <c:v>0.86984014443253777</c:v>
                </c:pt>
                <c:pt idx="18">
                  <c:v>0.85977001221981819</c:v>
                </c:pt>
                <c:pt idx="19">
                  <c:v>0.84973467551155801</c:v>
                </c:pt>
                <c:pt idx="20">
                  <c:v>0.83972996454126547</c:v>
                </c:pt>
                <c:pt idx="21">
                  <c:v>0.82975224622566357</c:v>
                </c:pt>
                <c:pt idx="22">
                  <c:v>0.81979832499773875</c:v>
                </c:pt>
                <c:pt idx="23">
                  <c:v>0.80986536438274215</c:v>
                </c:pt>
                <c:pt idx="24">
                  <c:v>0.79995082418374419</c:v>
                </c:pt>
                <c:pt idx="25">
                  <c:v>0.79005240954698142</c:v>
                </c:pt>
                <c:pt idx="26">
                  <c:v>0.78016802915529915</c:v>
                </c:pt>
                <c:pt idx="27">
                  <c:v>0.77029576048971649</c:v>
                </c:pt>
                <c:pt idx="28">
                  <c:v>0.76043382059471809</c:v>
                </c:pt>
                <c:pt idx="29">
                  <c:v>0.75058054114186368</c:v>
                </c:pt>
                <c:pt idx="30">
                  <c:v>0.74073434684857609</c:v>
                </c:pt>
                <c:pt idx="31">
                  <c:v>0.73089373650163347</c:v>
                </c:pt>
                <c:pt idx="32">
                  <c:v>0.72105726597656739</c:v>
                </c:pt>
                <c:pt idx="33">
                  <c:v>0.71122353274769778</c:v>
                </c:pt>
                <c:pt idx="34">
                  <c:v>0.70139116145785552</c:v>
                </c:pt>
                <c:pt idx="35">
                  <c:v>0.69155879016801303</c:v>
                </c:pt>
                <c:pt idx="36">
                  <c:v>0.68172505693914365</c:v>
                </c:pt>
                <c:pt idx="37">
                  <c:v>0.67188858641407756</c:v>
                </c:pt>
                <c:pt idx="38">
                  <c:v>0.66204797606713484</c:v>
                </c:pt>
                <c:pt idx="39">
                  <c:v>0.65220178177384724</c:v>
                </c:pt>
                <c:pt idx="40">
                  <c:v>0.64234850232099294</c:v>
                </c:pt>
                <c:pt idx="41">
                  <c:v>0.63248656242599455</c:v>
                </c:pt>
                <c:pt idx="42">
                  <c:v>0.622614293760412</c:v>
                </c:pt>
                <c:pt idx="43">
                  <c:v>0.61272991336872984</c:v>
                </c:pt>
                <c:pt idx="44">
                  <c:v>0.60283149873196706</c:v>
                </c:pt>
                <c:pt idx="45">
                  <c:v>0.59291695853296911</c:v>
                </c:pt>
                <c:pt idx="46">
                  <c:v>0.5829839979179724</c:v>
                </c:pt>
                <c:pt idx="47">
                  <c:v>0.57303007669004768</c:v>
                </c:pt>
                <c:pt idx="48">
                  <c:v>0.56305235837444578</c:v>
                </c:pt>
                <c:pt idx="49">
                  <c:v>0.55304764740415335</c:v>
                </c:pt>
                <c:pt idx="50">
                  <c:v>0.54301231069589317</c:v>
                </c:pt>
                <c:pt idx="51">
                  <c:v>0.53294217848317371</c:v>
                </c:pt>
                <c:pt idx="52">
                  <c:v>0.52283241722479035</c:v>
                </c:pt>
                <c:pt idx="53">
                  <c:v>0.51267736436227296</c:v>
                </c:pt>
                <c:pt idx="54">
                  <c:v>0.50247031007805631</c:v>
                </c:pt>
                <c:pt idx="55">
                  <c:v>0.49220320402611761</c:v>
                </c:pt>
                <c:pt idx="56">
                  <c:v>0.48186625355714452</c:v>
                </c:pt>
                <c:pt idx="57">
                  <c:v>0.47144736115454078</c:v>
                </c:pt>
                <c:pt idx="58">
                  <c:v>0.46093131685207162</c:v>
                </c:pt>
                <c:pt idx="59">
                  <c:v>0.45029860499425689</c:v>
                </c:pt>
                <c:pt idx="60">
                  <c:v>0.43952358049854617</c:v>
                </c:pt>
                <c:pt idx="61">
                  <c:v>0.42857156677831199</c:v>
                </c:pt>
                <c:pt idx="62">
                  <c:v>0.41739400596239612</c:v>
                </c:pt>
                <c:pt idx="63">
                  <c:v>0.40591984562624045</c:v>
                </c:pt>
                <c:pt idx="64">
                  <c:v>0.39403900170358336</c:v>
                </c:pt>
                <c:pt idx="65">
                  <c:v>0.38156713329846592</c:v>
                </c:pt>
                <c:pt idx="66">
                  <c:v>0.36815876402854186</c:v>
                </c:pt>
                <c:pt idx="67">
                  <c:v>0.3530384198205006</c:v>
                </c:pt>
                <c:pt idx="68">
                  <c:v>0.33373184560577235</c:v>
                </c:pt>
              </c:numCache>
            </c:numRef>
          </c:val>
          <c:smooth val="0"/>
          <c:extLst>
            <c:ext xmlns:c16="http://schemas.microsoft.com/office/drawing/2014/chart" uri="{C3380CC4-5D6E-409C-BE32-E72D297353CC}">
              <c16:uniqueId val="{00000000-76AC-4EAE-8453-768AE5D3DDDB}"/>
            </c:ext>
          </c:extLst>
        </c:ser>
        <c:dLbls>
          <c:showLegendKey val="0"/>
          <c:showVal val="0"/>
          <c:showCatName val="0"/>
          <c:showSerName val="0"/>
          <c:showPercent val="0"/>
          <c:showBubbleSize val="0"/>
        </c:dLbls>
        <c:smooth val="0"/>
        <c:axId val="845312517"/>
        <c:axId val="440081598"/>
      </c:lineChart>
      <c:catAx>
        <c:axId val="845312517"/>
        <c:scaling>
          <c:orientation val="minMax"/>
        </c:scaling>
        <c:delete val="0"/>
        <c:axPos val="b"/>
        <c:title>
          <c:tx>
            <c:rich>
              <a:bodyPr/>
              <a:lstStyle/>
              <a:p>
                <a:pPr lvl="0">
                  <a:defRPr sz="900" b="0" i="0">
                    <a:solidFill>
                      <a:srgbClr val="000000"/>
                    </a:solidFill>
                    <a:latin typeface="Arial"/>
                  </a:defRPr>
                </a:pPr>
                <a:r>
                  <a:rPr lang="en-US"/>
                  <a:t>Fuel cell current density (A/cm2)</a:t>
                </a:r>
              </a:p>
            </c:rich>
          </c:tx>
          <c:overlay val="0"/>
        </c:title>
        <c:numFmt formatCode="General" sourceLinked="1"/>
        <c:majorTickMark val="cross"/>
        <c:minorTickMark val="cross"/>
        <c:tickLblPos val="nextTo"/>
        <c:txPr>
          <a:bodyPr/>
          <a:lstStyle/>
          <a:p>
            <a:pPr lvl="0">
              <a:defRPr sz="1000" b="0" i="0">
                <a:solidFill>
                  <a:srgbClr val="000000"/>
                </a:solidFill>
                <a:latin typeface="Arial"/>
              </a:defRPr>
            </a:pPr>
            <a:endParaRPr lang="en-US"/>
          </a:p>
        </c:txPr>
        <c:crossAx val="440081598"/>
        <c:crosses val="autoZero"/>
        <c:auto val="1"/>
        <c:lblAlgn val="ctr"/>
        <c:lblOffset val="100"/>
        <c:noMultiLvlLbl val="1"/>
      </c:catAx>
      <c:valAx>
        <c:axId val="440081598"/>
        <c:scaling>
          <c:orientation val="minMax"/>
        </c:scaling>
        <c:delete val="0"/>
        <c:axPos val="l"/>
        <c:majorGridlines>
          <c:spPr>
            <a:ln>
              <a:solidFill>
                <a:srgbClr val="B3B3B3"/>
              </a:solidFill>
            </a:ln>
          </c:spPr>
        </c:majorGridlines>
        <c:minorGridlines>
          <c:spPr>
            <a:ln>
              <a:solidFill>
                <a:srgbClr val="CCCCCC">
                  <a:alpha val="0"/>
                </a:srgbClr>
              </a:solidFill>
            </a:ln>
          </c:spPr>
        </c:minorGridlines>
        <c:title>
          <c:tx>
            <c:rich>
              <a:bodyPr/>
              <a:lstStyle/>
              <a:p>
                <a:pPr lvl="0">
                  <a:defRPr sz="900" b="0" i="0">
                    <a:solidFill>
                      <a:srgbClr val="000000"/>
                    </a:solidFill>
                    <a:latin typeface="Arial"/>
                  </a:defRPr>
                </a:pPr>
                <a:r>
                  <a:rPr lang="en-US"/>
                  <a:t>Fuel cell voltage (V)</a:t>
                </a:r>
              </a:p>
            </c:rich>
          </c:tx>
          <c:overlay val="0"/>
        </c:title>
        <c:numFmt formatCode="General" sourceLinked="1"/>
        <c:majorTickMark val="cross"/>
        <c:minorTickMark val="cross"/>
        <c:tickLblPos val="nextTo"/>
        <c:spPr>
          <a:ln w="47625">
            <a:noFill/>
          </a:ln>
        </c:spPr>
        <c:txPr>
          <a:bodyPr/>
          <a:lstStyle/>
          <a:p>
            <a:pPr lvl="0">
              <a:defRPr sz="1000" b="0" i="0">
                <a:solidFill>
                  <a:srgbClr val="000000"/>
                </a:solidFill>
                <a:latin typeface="Arial"/>
              </a:defRPr>
            </a:pPr>
            <a:endParaRPr lang="en-US"/>
          </a:p>
        </c:txPr>
        <c:crossAx val="845312517"/>
        <c:crosses val="autoZero"/>
        <c:crossBetween val="between"/>
      </c:valAx>
    </c:plotArea>
    <c:legend>
      <c:legendPos val="r"/>
      <c:overlay val="0"/>
      <c:txPr>
        <a:bodyPr/>
        <a:lstStyle/>
        <a:p>
          <a:pPr lvl="0">
            <a:defRPr sz="1000" b="0" i="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0" i="0">
                <a:solidFill>
                  <a:srgbClr val="000000"/>
                </a:solidFill>
                <a:latin typeface="Arial"/>
              </a:defRPr>
            </a:pPr>
            <a:r>
              <a:t>Polarization and power output curve</a:t>
            </a:r>
          </a:p>
        </c:rich>
      </c:tx>
      <c:overlay val="0"/>
    </c:title>
    <c:autoTitleDeleted val="0"/>
    <c:plotArea>
      <c:layout/>
      <c:lineChart>
        <c:grouping val="standard"/>
        <c:varyColors val="1"/>
        <c:ser>
          <c:idx val="0"/>
          <c:order val="0"/>
          <c:tx>
            <c:strRef>
              <c:f>Sheet1!$O$5</c:f>
              <c:strCache>
                <c:ptCount val="1"/>
                <c:pt idx="0">
                  <c:v>Fuel cell voltage (V)</c:v>
                </c:pt>
              </c:strCache>
            </c:strRef>
          </c:tx>
          <c:spPr>
            <a:ln w="28575" cmpd="sng">
              <a:solidFill>
                <a:srgbClr val="579D1C"/>
              </a:solidFill>
              <a:prstDash val="solid"/>
            </a:ln>
          </c:spPr>
          <c:marker>
            <c:symbol val="circle"/>
            <c:size val="8"/>
            <c:spPr>
              <a:solidFill>
                <a:srgbClr val="579D1C"/>
              </a:solidFill>
              <a:ln cmpd="sng">
                <a:solidFill>
                  <a:srgbClr val="579D1C"/>
                </a:solidFill>
              </a:ln>
            </c:spPr>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Sheet1!$O$6:$O$74</c:f>
              <c:numCache>
                <c:formatCode>General</c:formatCode>
                <c:ptCount val="69"/>
                <c:pt idx="0">
                  <c:v>1.069050477309941</c:v>
                </c:pt>
                <c:pt idx="1">
                  <c:v>1.049743903095212</c:v>
                </c:pt>
                <c:pt idx="2">
                  <c:v>1.0346235588871704</c:v>
                </c:pt>
                <c:pt idx="3">
                  <c:v>1.0212151896172463</c:v>
                </c:pt>
                <c:pt idx="4">
                  <c:v>1.0087433212121288</c:v>
                </c:pt>
                <c:pt idx="5">
                  <c:v>0.99686247728947142</c:v>
                </c:pt>
                <c:pt idx="6">
                  <c:v>0.98538831695331608</c:v>
                </c:pt>
                <c:pt idx="7">
                  <c:v>0.97421075613740005</c:v>
                </c:pt>
                <c:pt idx="8">
                  <c:v>0.96325874241716591</c:v>
                </c:pt>
                <c:pt idx="9">
                  <c:v>0.95248371792145514</c:v>
                </c:pt>
                <c:pt idx="10">
                  <c:v>0.94185100606364014</c:v>
                </c:pt>
                <c:pt idx="11">
                  <c:v>0.93133496176117103</c:v>
                </c:pt>
                <c:pt idx="12">
                  <c:v>0.9209160693585674</c:v>
                </c:pt>
                <c:pt idx="13">
                  <c:v>0.91057911888959397</c:v>
                </c:pt>
                <c:pt idx="14">
                  <c:v>0.90031201283765516</c:v>
                </c:pt>
                <c:pt idx="15">
                  <c:v>0.89010495855343852</c:v>
                </c:pt>
                <c:pt idx="16">
                  <c:v>0.87994990569092124</c:v>
                </c:pt>
                <c:pt idx="17">
                  <c:v>0.86984014443253777</c:v>
                </c:pt>
                <c:pt idx="18">
                  <c:v>0.85977001221981819</c:v>
                </c:pt>
                <c:pt idx="19">
                  <c:v>0.84973467551155801</c:v>
                </c:pt>
                <c:pt idx="20">
                  <c:v>0.83972996454126547</c:v>
                </c:pt>
                <c:pt idx="21">
                  <c:v>0.82975224622566357</c:v>
                </c:pt>
                <c:pt idx="22">
                  <c:v>0.81979832499773875</c:v>
                </c:pt>
                <c:pt idx="23">
                  <c:v>0.80986536438274215</c:v>
                </c:pt>
                <c:pt idx="24">
                  <c:v>0.79995082418374419</c:v>
                </c:pt>
                <c:pt idx="25">
                  <c:v>0.79005240954698142</c:v>
                </c:pt>
                <c:pt idx="26">
                  <c:v>0.78016802915529915</c:v>
                </c:pt>
                <c:pt idx="27">
                  <c:v>0.77029576048971649</c:v>
                </c:pt>
                <c:pt idx="28">
                  <c:v>0.76043382059471809</c:v>
                </c:pt>
                <c:pt idx="29">
                  <c:v>0.75058054114186368</c:v>
                </c:pt>
                <c:pt idx="30">
                  <c:v>0.74073434684857609</c:v>
                </c:pt>
                <c:pt idx="31">
                  <c:v>0.73089373650163347</c:v>
                </c:pt>
                <c:pt idx="32">
                  <c:v>0.72105726597656739</c:v>
                </c:pt>
                <c:pt idx="33">
                  <c:v>0.71122353274769778</c:v>
                </c:pt>
                <c:pt idx="34">
                  <c:v>0.70139116145785552</c:v>
                </c:pt>
                <c:pt idx="35">
                  <c:v>0.69155879016801303</c:v>
                </c:pt>
                <c:pt idx="36">
                  <c:v>0.68172505693914365</c:v>
                </c:pt>
                <c:pt idx="37">
                  <c:v>0.67188858641407756</c:v>
                </c:pt>
                <c:pt idx="38">
                  <c:v>0.66204797606713484</c:v>
                </c:pt>
                <c:pt idx="39">
                  <c:v>0.65220178177384724</c:v>
                </c:pt>
                <c:pt idx="40">
                  <c:v>0.64234850232099294</c:v>
                </c:pt>
                <c:pt idx="41">
                  <c:v>0.63248656242599455</c:v>
                </c:pt>
                <c:pt idx="42">
                  <c:v>0.622614293760412</c:v>
                </c:pt>
                <c:pt idx="43">
                  <c:v>0.61272991336872984</c:v>
                </c:pt>
                <c:pt idx="44">
                  <c:v>0.60283149873196706</c:v>
                </c:pt>
                <c:pt idx="45">
                  <c:v>0.59291695853296911</c:v>
                </c:pt>
                <c:pt idx="46">
                  <c:v>0.5829839979179724</c:v>
                </c:pt>
                <c:pt idx="47">
                  <c:v>0.57303007669004768</c:v>
                </c:pt>
                <c:pt idx="48">
                  <c:v>0.56305235837444578</c:v>
                </c:pt>
                <c:pt idx="49">
                  <c:v>0.55304764740415335</c:v>
                </c:pt>
                <c:pt idx="50">
                  <c:v>0.54301231069589317</c:v>
                </c:pt>
                <c:pt idx="51">
                  <c:v>0.53294217848317371</c:v>
                </c:pt>
                <c:pt idx="52">
                  <c:v>0.52283241722479035</c:v>
                </c:pt>
                <c:pt idx="53">
                  <c:v>0.51267736436227296</c:v>
                </c:pt>
                <c:pt idx="54">
                  <c:v>0.50247031007805631</c:v>
                </c:pt>
                <c:pt idx="55">
                  <c:v>0.49220320402611761</c:v>
                </c:pt>
                <c:pt idx="56">
                  <c:v>0.48186625355714452</c:v>
                </c:pt>
                <c:pt idx="57">
                  <c:v>0.47144736115454078</c:v>
                </c:pt>
                <c:pt idx="58">
                  <c:v>0.46093131685207162</c:v>
                </c:pt>
                <c:pt idx="59">
                  <c:v>0.45029860499425689</c:v>
                </c:pt>
                <c:pt idx="60">
                  <c:v>0.43952358049854617</c:v>
                </c:pt>
                <c:pt idx="61">
                  <c:v>0.42857156677831199</c:v>
                </c:pt>
                <c:pt idx="62">
                  <c:v>0.41739400596239612</c:v>
                </c:pt>
                <c:pt idx="63">
                  <c:v>0.40591984562624045</c:v>
                </c:pt>
                <c:pt idx="64">
                  <c:v>0.39403900170358336</c:v>
                </c:pt>
                <c:pt idx="65">
                  <c:v>0.38156713329846592</c:v>
                </c:pt>
                <c:pt idx="66">
                  <c:v>0.36815876402854186</c:v>
                </c:pt>
                <c:pt idx="67">
                  <c:v>0.3530384198205006</c:v>
                </c:pt>
                <c:pt idx="68">
                  <c:v>0.33373184560577235</c:v>
                </c:pt>
              </c:numCache>
            </c:numRef>
          </c:val>
          <c:smooth val="0"/>
          <c:extLst>
            <c:ext xmlns:c16="http://schemas.microsoft.com/office/drawing/2014/chart" uri="{C3380CC4-5D6E-409C-BE32-E72D297353CC}">
              <c16:uniqueId val="{00000000-A2B7-4041-BEDB-61D947945270}"/>
            </c:ext>
          </c:extLst>
        </c:ser>
        <c:ser>
          <c:idx val="1"/>
          <c:order val="1"/>
          <c:tx>
            <c:strRef>
              <c:f>Sheet1!$P$5</c:f>
              <c:strCache>
                <c:ptCount val="1"/>
                <c:pt idx="0">
                  <c:v>Power (W)</c:v>
                </c:pt>
              </c:strCache>
            </c:strRef>
          </c:tx>
          <c:spPr>
            <a:ln w="28575" cmpd="sng">
              <a:solidFill>
                <a:srgbClr val="FF420E"/>
              </a:solidFill>
              <a:prstDash val="solid"/>
            </a:ln>
          </c:spPr>
          <c:marker>
            <c:symbol val="circle"/>
            <c:size val="8"/>
            <c:spPr>
              <a:solidFill>
                <a:srgbClr val="FF420E"/>
              </a:solidFill>
              <a:ln cmpd="sng">
                <a:solidFill>
                  <a:srgbClr val="FF420E"/>
                </a:solidFill>
              </a:ln>
            </c:spPr>
          </c:marker>
          <c:cat>
            <c:numRef>
              <c:f>Sheet1!$K$6:$K$74</c:f>
              <c:numCache>
                <c:formatCode>General</c:formatCode>
                <c:ptCount val="69"/>
                <c:pt idx="0">
                  <c:v>0.05</c:v>
                </c:pt>
                <c:pt idx="1">
                  <c:v>0.1</c:v>
                </c:pt>
                <c:pt idx="2">
                  <c:v>0.15000000000000002</c:v>
                </c:pt>
                <c:pt idx="3">
                  <c:v>0.2</c:v>
                </c:pt>
                <c:pt idx="4">
                  <c:v>0.25</c:v>
                </c:pt>
                <c:pt idx="5">
                  <c:v>0.3</c:v>
                </c:pt>
                <c:pt idx="6">
                  <c:v>0.35</c:v>
                </c:pt>
                <c:pt idx="7">
                  <c:v>0.39999999999999997</c:v>
                </c:pt>
                <c:pt idx="8">
                  <c:v>0.44999999999999996</c:v>
                </c:pt>
                <c:pt idx="9">
                  <c:v>0.49999999999999994</c:v>
                </c:pt>
                <c:pt idx="10">
                  <c:v>0.54999999999999993</c:v>
                </c:pt>
                <c:pt idx="11">
                  <c:v>0.6</c:v>
                </c:pt>
                <c:pt idx="12">
                  <c:v>0.65</c:v>
                </c:pt>
                <c:pt idx="13">
                  <c:v>0.70000000000000007</c:v>
                </c:pt>
                <c:pt idx="14">
                  <c:v>0.75000000000000011</c:v>
                </c:pt>
                <c:pt idx="15">
                  <c:v>0.80000000000000016</c:v>
                </c:pt>
                <c:pt idx="16">
                  <c:v>0.8500000000000002</c:v>
                </c:pt>
                <c:pt idx="17">
                  <c:v>0.90000000000000024</c:v>
                </c:pt>
                <c:pt idx="18">
                  <c:v>0.95000000000000029</c:v>
                </c:pt>
                <c:pt idx="19">
                  <c:v>1.0000000000000002</c:v>
                </c:pt>
                <c:pt idx="20">
                  <c:v>1.0500000000000003</c:v>
                </c:pt>
                <c:pt idx="21">
                  <c:v>1.1000000000000003</c:v>
                </c:pt>
                <c:pt idx="22">
                  <c:v>1.1500000000000004</c:v>
                </c:pt>
                <c:pt idx="23">
                  <c:v>1.2000000000000004</c:v>
                </c:pt>
                <c:pt idx="24">
                  <c:v>1.2500000000000004</c:v>
                </c:pt>
                <c:pt idx="25">
                  <c:v>1.3000000000000005</c:v>
                </c:pt>
                <c:pt idx="26">
                  <c:v>1.3500000000000005</c:v>
                </c:pt>
                <c:pt idx="27">
                  <c:v>1.4000000000000006</c:v>
                </c:pt>
                <c:pt idx="28">
                  <c:v>1.4500000000000006</c:v>
                </c:pt>
                <c:pt idx="29">
                  <c:v>1.5000000000000007</c:v>
                </c:pt>
                <c:pt idx="30">
                  <c:v>1.5500000000000007</c:v>
                </c:pt>
                <c:pt idx="31">
                  <c:v>1.6000000000000008</c:v>
                </c:pt>
                <c:pt idx="32">
                  <c:v>1.6500000000000008</c:v>
                </c:pt>
                <c:pt idx="33">
                  <c:v>1.7000000000000008</c:v>
                </c:pt>
                <c:pt idx="34">
                  <c:v>1.7500000000000009</c:v>
                </c:pt>
                <c:pt idx="35">
                  <c:v>1.8000000000000009</c:v>
                </c:pt>
                <c:pt idx="36">
                  <c:v>1.850000000000001</c:v>
                </c:pt>
                <c:pt idx="37">
                  <c:v>1.900000000000001</c:v>
                </c:pt>
                <c:pt idx="38">
                  <c:v>1.9500000000000011</c:v>
                </c:pt>
                <c:pt idx="39">
                  <c:v>2.0000000000000009</c:v>
                </c:pt>
                <c:pt idx="40">
                  <c:v>2.0500000000000007</c:v>
                </c:pt>
                <c:pt idx="41">
                  <c:v>2.1000000000000005</c:v>
                </c:pt>
                <c:pt idx="42">
                  <c:v>2.1500000000000004</c:v>
                </c:pt>
                <c:pt idx="43">
                  <c:v>2.2000000000000002</c:v>
                </c:pt>
                <c:pt idx="44">
                  <c:v>2.25</c:v>
                </c:pt>
                <c:pt idx="45">
                  <c:v>2.2999999999999998</c:v>
                </c:pt>
                <c:pt idx="46">
                  <c:v>2.3499999999999996</c:v>
                </c:pt>
                <c:pt idx="47">
                  <c:v>2.3999999999999995</c:v>
                </c:pt>
                <c:pt idx="48">
                  <c:v>2.4499999999999993</c:v>
                </c:pt>
                <c:pt idx="49">
                  <c:v>2.4999999999999991</c:v>
                </c:pt>
                <c:pt idx="50">
                  <c:v>2.5499999999999989</c:v>
                </c:pt>
                <c:pt idx="51">
                  <c:v>2.5999999999999988</c:v>
                </c:pt>
                <c:pt idx="52">
                  <c:v>2.6499999999999986</c:v>
                </c:pt>
                <c:pt idx="53">
                  <c:v>2.6999999999999984</c:v>
                </c:pt>
                <c:pt idx="54">
                  <c:v>2.7499999999999982</c:v>
                </c:pt>
                <c:pt idx="55">
                  <c:v>2.799999999999998</c:v>
                </c:pt>
                <c:pt idx="56">
                  <c:v>2.8499999999999979</c:v>
                </c:pt>
                <c:pt idx="57">
                  <c:v>2.8999999999999977</c:v>
                </c:pt>
                <c:pt idx="58">
                  <c:v>2.9499999999999975</c:v>
                </c:pt>
                <c:pt idx="59">
                  <c:v>2.9999999999999973</c:v>
                </c:pt>
                <c:pt idx="60">
                  <c:v>3.0499999999999972</c:v>
                </c:pt>
                <c:pt idx="61">
                  <c:v>3.099999999999997</c:v>
                </c:pt>
                <c:pt idx="62">
                  <c:v>3.1499999999999968</c:v>
                </c:pt>
                <c:pt idx="63">
                  <c:v>3.1999999999999966</c:v>
                </c:pt>
                <c:pt idx="64">
                  <c:v>3.2499999999999964</c:v>
                </c:pt>
                <c:pt idx="65">
                  <c:v>3.2999999999999963</c:v>
                </c:pt>
                <c:pt idx="66">
                  <c:v>3.3499999999999961</c:v>
                </c:pt>
                <c:pt idx="67">
                  <c:v>3.3999999999999959</c:v>
                </c:pt>
                <c:pt idx="68">
                  <c:v>3.4499999999999957</c:v>
                </c:pt>
              </c:numCache>
            </c:numRef>
          </c:cat>
          <c:val>
            <c:numRef>
              <c:f>Sheet1!$P$6:$P$74</c:f>
              <c:numCache>
                <c:formatCode>General</c:formatCode>
                <c:ptCount val="69"/>
                <c:pt idx="0">
                  <c:v>5.3452523865497051E-2</c:v>
                </c:pt>
                <c:pt idx="1">
                  <c:v>0.10497439030952121</c:v>
                </c:pt>
                <c:pt idx="2">
                  <c:v>0.15519353383307558</c:v>
                </c:pt>
                <c:pt idx="3">
                  <c:v>0.20424303792344928</c:v>
                </c:pt>
                <c:pt idx="4">
                  <c:v>0.25218583030303221</c:v>
                </c:pt>
                <c:pt idx="5">
                  <c:v>0.29905874318684139</c:v>
                </c:pt>
                <c:pt idx="6">
                  <c:v>0.34488591093366061</c:v>
                </c:pt>
                <c:pt idx="7">
                  <c:v>0.38968430245496</c:v>
                </c:pt>
                <c:pt idx="8">
                  <c:v>0.43346643408772462</c:v>
                </c:pt>
                <c:pt idx="9">
                  <c:v>0.47624185896072752</c:v>
                </c:pt>
                <c:pt idx="10">
                  <c:v>0.51801805333500206</c:v>
                </c:pt>
                <c:pt idx="11">
                  <c:v>0.55880097705670262</c:v>
                </c:pt>
                <c:pt idx="12">
                  <c:v>0.59859544508306883</c:v>
                </c:pt>
                <c:pt idx="13">
                  <c:v>0.63740538322271589</c:v>
                </c:pt>
                <c:pt idx="14">
                  <c:v>0.67523400962824143</c:v>
                </c:pt>
                <c:pt idx="15">
                  <c:v>0.71208396684275099</c:v>
                </c:pt>
                <c:pt idx="16">
                  <c:v>0.74795741983728325</c:v>
                </c:pt>
                <c:pt idx="17">
                  <c:v>0.78285612998928422</c:v>
                </c:pt>
                <c:pt idx="18">
                  <c:v>0.8167815116088275</c:v>
                </c:pt>
                <c:pt idx="19">
                  <c:v>0.84973467551155824</c:v>
                </c:pt>
                <c:pt idx="20">
                  <c:v>0.88171646276832893</c:v>
                </c:pt>
                <c:pt idx="21">
                  <c:v>0.91272747084823014</c:v>
                </c:pt>
                <c:pt idx="22">
                  <c:v>0.9427680737473999</c:v>
                </c:pt>
                <c:pt idx="23">
                  <c:v>0.97183843725929087</c:v>
                </c:pt>
                <c:pt idx="24">
                  <c:v>0.9999385302296806</c:v>
                </c:pt>
                <c:pt idx="25">
                  <c:v>1.0270681324110762</c:v>
                </c:pt>
                <c:pt idx="26">
                  <c:v>1.0532268393596542</c:v>
                </c:pt>
                <c:pt idx="27">
                  <c:v>1.0784140646856035</c:v>
                </c:pt>
                <c:pt idx="28">
                  <c:v>1.1026290398623417</c:v>
                </c:pt>
                <c:pt idx="29">
                  <c:v>1.125870811712796</c:v>
                </c:pt>
                <c:pt idx="30">
                  <c:v>1.1481382376152935</c:v>
                </c:pt>
                <c:pt idx="31">
                  <c:v>1.1694299784026141</c:v>
                </c:pt>
                <c:pt idx="32">
                  <c:v>1.1897444888613367</c:v>
                </c:pt>
                <c:pt idx="33">
                  <c:v>1.2090800056710869</c:v>
                </c:pt>
                <c:pt idx="34">
                  <c:v>1.2274345325512477</c:v>
                </c:pt>
                <c:pt idx="35">
                  <c:v>1.2448058223024241</c:v>
                </c:pt>
                <c:pt idx="36">
                  <c:v>1.2611913553374163</c:v>
                </c:pt>
                <c:pt idx="37">
                  <c:v>1.276588314186748</c:v>
                </c:pt>
                <c:pt idx="38">
                  <c:v>1.2909935533309136</c:v>
                </c:pt>
                <c:pt idx="39">
                  <c:v>1.3044035635476952</c:v>
                </c:pt>
                <c:pt idx="40">
                  <c:v>1.316814429758036</c:v>
                </c:pt>
                <c:pt idx="41">
                  <c:v>1.3282217810945889</c:v>
                </c:pt>
                <c:pt idx="42">
                  <c:v>1.3386207315848859</c:v>
                </c:pt>
                <c:pt idx="43">
                  <c:v>1.3480058094112057</c:v>
                </c:pt>
                <c:pt idx="44">
                  <c:v>1.3563708721469259</c:v>
                </c:pt>
                <c:pt idx="45">
                  <c:v>1.3637090046258289</c:v>
                </c:pt>
                <c:pt idx="46">
                  <c:v>1.3700123951072349</c:v>
                </c:pt>
                <c:pt idx="47">
                  <c:v>1.3752721840561142</c:v>
                </c:pt>
                <c:pt idx="48">
                  <c:v>1.3794782780173918</c:v>
                </c:pt>
                <c:pt idx="49">
                  <c:v>1.3826191185103829</c:v>
                </c:pt>
                <c:pt idx="50">
                  <c:v>1.3846813922745269</c:v>
                </c:pt>
                <c:pt idx="51">
                  <c:v>1.385649664056251</c:v>
                </c:pt>
                <c:pt idx="52">
                  <c:v>1.3855059056456938</c:v>
                </c:pt>
                <c:pt idx="53">
                  <c:v>1.3842288837781362</c:v>
                </c:pt>
                <c:pt idx="54">
                  <c:v>1.381793352714654</c:v>
                </c:pt>
                <c:pt idx="55">
                  <c:v>1.3781689712731284</c:v>
                </c:pt>
                <c:pt idx="56">
                  <c:v>1.3733188226378608</c:v>
                </c:pt>
                <c:pt idx="57">
                  <c:v>1.3671973473481671</c:v>
                </c:pt>
                <c:pt idx="58">
                  <c:v>1.3597473847136101</c:v>
                </c:pt>
                <c:pt idx="59">
                  <c:v>1.3508958149827694</c:v>
                </c:pt>
                <c:pt idx="60">
                  <c:v>1.3405469205205647</c:v>
                </c:pt>
                <c:pt idx="61">
                  <c:v>1.3285718570127658</c:v>
                </c:pt>
                <c:pt idx="62">
                  <c:v>1.3147911187815464</c:v>
                </c:pt>
                <c:pt idx="63">
                  <c:v>1.298943506003968</c:v>
                </c:pt>
                <c:pt idx="64">
                  <c:v>1.2806267555366446</c:v>
                </c:pt>
                <c:pt idx="65">
                  <c:v>1.2591715398849361</c:v>
                </c:pt>
                <c:pt idx="66">
                  <c:v>1.2333318594956137</c:v>
                </c:pt>
                <c:pt idx="67">
                  <c:v>1.2003306273897005</c:v>
                </c:pt>
                <c:pt idx="68">
                  <c:v>1.1513748673399131</c:v>
                </c:pt>
              </c:numCache>
            </c:numRef>
          </c:val>
          <c:smooth val="0"/>
          <c:extLst>
            <c:ext xmlns:c16="http://schemas.microsoft.com/office/drawing/2014/chart" uri="{C3380CC4-5D6E-409C-BE32-E72D297353CC}">
              <c16:uniqueId val="{00000001-A2B7-4041-BEDB-61D947945270}"/>
            </c:ext>
          </c:extLst>
        </c:ser>
        <c:dLbls>
          <c:showLegendKey val="0"/>
          <c:showVal val="0"/>
          <c:showCatName val="0"/>
          <c:showSerName val="0"/>
          <c:showPercent val="0"/>
          <c:showBubbleSize val="0"/>
        </c:dLbls>
        <c:marker val="1"/>
        <c:smooth val="0"/>
        <c:axId val="1785452491"/>
        <c:axId val="246860131"/>
      </c:lineChart>
      <c:catAx>
        <c:axId val="1785452491"/>
        <c:scaling>
          <c:orientation val="minMax"/>
        </c:scaling>
        <c:delete val="0"/>
        <c:axPos val="b"/>
        <c:title>
          <c:tx>
            <c:rich>
              <a:bodyPr/>
              <a:lstStyle/>
              <a:p>
                <a:pPr lvl="0">
                  <a:defRPr sz="900" b="0" i="0">
                    <a:solidFill>
                      <a:srgbClr val="000000"/>
                    </a:solidFill>
                    <a:latin typeface="Arial"/>
                  </a:defRPr>
                </a:pPr>
                <a:r>
                  <a:t>Fuel cell current density (A/cm2)</a:t>
                </a:r>
              </a:p>
            </c:rich>
          </c:tx>
          <c:overlay val="0"/>
        </c:title>
        <c:numFmt formatCode="General" sourceLinked="1"/>
        <c:majorTickMark val="cross"/>
        <c:minorTickMark val="cross"/>
        <c:tickLblPos val="nextTo"/>
        <c:txPr>
          <a:bodyPr/>
          <a:lstStyle/>
          <a:p>
            <a:pPr lvl="0">
              <a:defRPr sz="1000" b="0" i="0">
                <a:solidFill>
                  <a:srgbClr val="000000"/>
                </a:solidFill>
                <a:latin typeface="Arial"/>
              </a:defRPr>
            </a:pPr>
            <a:endParaRPr lang="en-US"/>
          </a:p>
        </c:txPr>
        <c:crossAx val="246860131"/>
        <c:crosses val="autoZero"/>
        <c:auto val="1"/>
        <c:lblAlgn val="ctr"/>
        <c:lblOffset val="100"/>
        <c:noMultiLvlLbl val="1"/>
      </c:catAx>
      <c:valAx>
        <c:axId val="246860131"/>
        <c:scaling>
          <c:orientation val="minMax"/>
        </c:scaling>
        <c:delete val="0"/>
        <c:axPos val="l"/>
        <c:majorGridlines>
          <c:spPr>
            <a:ln>
              <a:solidFill>
                <a:srgbClr val="B3B3B3"/>
              </a:solidFill>
            </a:ln>
          </c:spPr>
        </c:majorGridlines>
        <c:minorGridlines>
          <c:spPr>
            <a:ln>
              <a:solidFill>
                <a:srgbClr val="DDDDDD"/>
              </a:solidFill>
            </a:ln>
          </c:spPr>
        </c:minorGridlines>
        <c:title>
          <c:tx>
            <c:rich>
              <a:bodyPr/>
              <a:lstStyle/>
              <a:p>
                <a:pPr lvl="0">
                  <a:defRPr sz="900" b="0" i="0">
                    <a:solidFill>
                      <a:srgbClr val="000000"/>
                    </a:solidFill>
                    <a:latin typeface="Arial"/>
                  </a:defRPr>
                </a:pPr>
                <a:r>
                  <a:t>Fuel cell voltage (V)</a:t>
                </a:r>
              </a:p>
            </c:rich>
          </c:tx>
          <c:overlay val="0"/>
        </c:title>
        <c:numFmt formatCode="General" sourceLinked="1"/>
        <c:majorTickMark val="cross"/>
        <c:minorTickMark val="cross"/>
        <c:tickLblPos val="nextTo"/>
        <c:spPr>
          <a:ln w="47625">
            <a:noFill/>
          </a:ln>
        </c:spPr>
        <c:txPr>
          <a:bodyPr/>
          <a:lstStyle/>
          <a:p>
            <a:pPr lvl="0">
              <a:defRPr sz="1000" b="0" i="0">
                <a:solidFill>
                  <a:srgbClr val="000000"/>
                </a:solidFill>
                <a:latin typeface="Arial"/>
              </a:defRPr>
            </a:pPr>
            <a:endParaRPr lang="en-US"/>
          </a:p>
        </c:txPr>
        <c:crossAx val="1785452491"/>
        <c:crosses val="autoZero"/>
        <c:crossBetween val="between"/>
      </c:valAx>
    </c:plotArea>
    <c:legend>
      <c:legendPos val="r"/>
      <c:overlay val="0"/>
      <c:txPr>
        <a:bodyPr/>
        <a:lstStyle/>
        <a:p>
          <a:pPr lvl="0">
            <a:defRPr sz="1000" b="0" i="0">
              <a:solidFill>
                <a:srgbClr val="000000"/>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666750</xdr:colOff>
      <xdr:row>28</xdr:row>
      <xdr:rowOff>114300</xdr:rowOff>
    </xdr:from>
    <xdr:ext cx="10448925" cy="3638550"/>
    <xdr:graphicFrame macro="">
      <xdr:nvGraphicFramePr>
        <xdr:cNvPr id="876331418" name="Chart 1">
          <a:extLst>
            <a:ext uri="{FF2B5EF4-FFF2-40B4-BE49-F238E27FC236}">
              <a16:creationId xmlns:a16="http://schemas.microsoft.com/office/drawing/2014/main" id="{00000000-0008-0000-0000-00009AC13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57</xdr:row>
      <xdr:rowOff>57150</xdr:rowOff>
    </xdr:from>
    <xdr:ext cx="10572750" cy="4905375"/>
    <xdr:graphicFrame macro="">
      <xdr:nvGraphicFramePr>
        <xdr:cNvPr id="2013662379" name="Chart 2">
          <a:extLst>
            <a:ext uri="{FF2B5EF4-FFF2-40B4-BE49-F238E27FC236}">
              <a16:creationId xmlns:a16="http://schemas.microsoft.com/office/drawing/2014/main" id="{00000000-0008-0000-0000-0000AB0C0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657225</xdr:colOff>
      <xdr:row>16</xdr:row>
      <xdr:rowOff>28575</xdr:rowOff>
    </xdr:from>
    <xdr:ext cx="10372725" cy="3695700"/>
    <xdr:graphicFrame macro="">
      <xdr:nvGraphicFramePr>
        <xdr:cNvPr id="231645257" name="Chart 3">
          <a:extLst>
            <a:ext uri="{FF2B5EF4-FFF2-40B4-BE49-F238E27FC236}">
              <a16:creationId xmlns:a16="http://schemas.microsoft.com/office/drawing/2014/main" id="{00000000-0008-0000-0000-000049A0C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628650</xdr:colOff>
      <xdr:row>41</xdr:row>
      <xdr:rowOff>38100</xdr:rowOff>
    </xdr:from>
    <xdr:ext cx="10448925" cy="4476750"/>
    <xdr:graphicFrame macro="">
      <xdr:nvGraphicFramePr>
        <xdr:cNvPr id="950803263" name="Chart 4">
          <a:extLst>
            <a:ext uri="{FF2B5EF4-FFF2-40B4-BE49-F238E27FC236}">
              <a16:creationId xmlns:a16="http://schemas.microsoft.com/office/drawing/2014/main" id="{00000000-0008-0000-0000-00003F1BA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3" workbookViewId="0">
      <selection activeCell="B9" sqref="B9:B15"/>
    </sheetView>
  </sheetViews>
  <sheetFormatPr defaultColWidth="14.44140625" defaultRowHeight="15" customHeight="1" x14ac:dyDescent="0.25"/>
  <cols>
    <col min="1" max="1" width="35.5546875" customWidth="1"/>
    <col min="2" max="2" width="12" customWidth="1"/>
    <col min="3" max="3" width="11.88671875" customWidth="1"/>
    <col min="4" max="4" width="30.109375" customWidth="1"/>
    <col min="5" max="5" width="22.5546875" customWidth="1"/>
    <col min="6" max="6" width="26.109375" customWidth="1"/>
    <col min="7" max="7" width="12.6640625" customWidth="1"/>
    <col min="8" max="9" width="11.5546875" customWidth="1"/>
    <col min="10" max="11" width="10.109375" customWidth="1"/>
    <col min="12" max="12" width="8.88671875" customWidth="1"/>
    <col min="13" max="13" width="9.44140625" customWidth="1"/>
    <col min="14" max="14" width="10.33203125" customWidth="1"/>
    <col min="15" max="20" width="11.5546875" customWidth="1"/>
    <col min="21" max="26" width="8.6640625" customWidth="1"/>
  </cols>
  <sheetData>
    <row r="1" spans="1:26" ht="45.75" customHeight="1" x14ac:dyDescent="0.25">
      <c r="A1" s="11" t="s">
        <v>0</v>
      </c>
      <c r="B1" s="12"/>
      <c r="C1" s="12"/>
      <c r="D1" s="12"/>
      <c r="E1" s="12"/>
      <c r="F1" s="12"/>
      <c r="G1" s="12"/>
      <c r="H1" s="12"/>
      <c r="I1" s="12"/>
      <c r="J1" s="12"/>
      <c r="K1" s="12"/>
      <c r="L1" s="12"/>
      <c r="M1" s="12"/>
      <c r="N1" s="12"/>
      <c r="O1" s="12"/>
      <c r="P1" s="13"/>
      <c r="Q1" s="1"/>
      <c r="R1" s="1"/>
      <c r="S1" s="1"/>
      <c r="T1" s="1"/>
      <c r="U1" s="1"/>
      <c r="V1" s="1"/>
      <c r="W1" s="1"/>
      <c r="X1" s="1"/>
      <c r="Y1" s="1"/>
      <c r="Z1" s="1"/>
    </row>
    <row r="2" spans="1:26" ht="36.75" customHeight="1" x14ac:dyDescent="0.25">
      <c r="A2" s="14" t="s">
        <v>1</v>
      </c>
      <c r="B2" s="15"/>
      <c r="C2" s="15"/>
      <c r="D2" s="15"/>
      <c r="E2" s="15"/>
      <c r="F2" s="15"/>
      <c r="G2" s="15"/>
      <c r="H2" s="15"/>
      <c r="I2" s="15"/>
      <c r="J2" s="15"/>
      <c r="K2" s="15"/>
      <c r="L2" s="15"/>
      <c r="M2" s="15"/>
      <c r="N2" s="15"/>
      <c r="O2" s="15"/>
      <c r="P2" s="16"/>
      <c r="Q2" s="1"/>
      <c r="R2" s="1"/>
      <c r="S2" s="1"/>
      <c r="T2" s="1"/>
      <c r="U2" s="1"/>
      <c r="V2" s="1"/>
      <c r="W2" s="1"/>
      <c r="X2" s="1"/>
      <c r="Y2" s="1"/>
      <c r="Z2" s="1"/>
    </row>
    <row r="3" spans="1:26" ht="27" customHeight="1" x14ac:dyDescent="0.25">
      <c r="A3" s="17" t="s">
        <v>2</v>
      </c>
      <c r="B3" s="12"/>
      <c r="C3" s="12"/>
      <c r="D3" s="12"/>
      <c r="E3" s="12"/>
      <c r="F3" s="13"/>
      <c r="G3" s="2"/>
      <c r="H3" s="18"/>
      <c r="I3" s="12"/>
      <c r="J3" s="12"/>
      <c r="K3" s="12"/>
      <c r="L3" s="12"/>
      <c r="M3" s="12"/>
      <c r="N3" s="12"/>
      <c r="O3" s="12"/>
      <c r="P3" s="13"/>
      <c r="Q3" s="1"/>
      <c r="R3" s="1"/>
      <c r="S3" s="1"/>
      <c r="T3" s="1"/>
      <c r="U3" s="1"/>
      <c r="V3" s="1"/>
      <c r="W3" s="1"/>
      <c r="X3" s="1"/>
      <c r="Y3" s="1"/>
      <c r="Z3" s="1"/>
    </row>
    <row r="4" spans="1:26" ht="24.75" customHeight="1" x14ac:dyDescent="0.25">
      <c r="A4" s="19" t="s">
        <v>3</v>
      </c>
      <c r="B4" s="15"/>
      <c r="C4" s="16"/>
      <c r="D4" s="19" t="s">
        <v>4</v>
      </c>
      <c r="E4" s="15"/>
      <c r="F4" s="15"/>
      <c r="G4" s="15"/>
      <c r="H4" s="15"/>
      <c r="I4" s="16"/>
      <c r="J4" s="19" t="s">
        <v>5</v>
      </c>
      <c r="K4" s="15"/>
      <c r="L4" s="15"/>
      <c r="M4" s="15"/>
      <c r="N4" s="15"/>
      <c r="O4" s="15"/>
      <c r="P4" s="16"/>
      <c r="Q4" s="3"/>
      <c r="R4" s="3"/>
      <c r="S4" s="3"/>
      <c r="T4" s="3"/>
      <c r="U4" s="1"/>
      <c r="V4" s="1"/>
      <c r="W4" s="1"/>
      <c r="X4" s="1"/>
      <c r="Y4" s="1"/>
      <c r="Z4" s="1"/>
    </row>
    <row r="5" spans="1:26" ht="30.75" customHeight="1" x14ac:dyDescent="0.35">
      <c r="A5" s="4" t="s">
        <v>6</v>
      </c>
      <c r="B5" s="4" t="s">
        <v>7</v>
      </c>
      <c r="C5" s="4" t="s">
        <v>8</v>
      </c>
      <c r="D5" s="20" t="s">
        <v>9</v>
      </c>
      <c r="E5" s="12"/>
      <c r="F5" s="12"/>
      <c r="G5" s="12"/>
      <c r="H5" s="12"/>
      <c r="I5" s="13"/>
      <c r="J5" s="5" t="s">
        <v>10</v>
      </c>
      <c r="K5" s="5" t="s">
        <v>11</v>
      </c>
      <c r="L5" s="6" t="s">
        <v>12</v>
      </c>
      <c r="M5" s="6" t="s">
        <v>13</v>
      </c>
      <c r="N5" s="6" t="s">
        <v>14</v>
      </c>
      <c r="O5" s="5" t="s">
        <v>15</v>
      </c>
      <c r="P5" s="5" t="s">
        <v>16</v>
      </c>
      <c r="Q5" s="3"/>
      <c r="R5" s="3"/>
      <c r="S5" s="3"/>
      <c r="T5" s="3"/>
      <c r="U5" s="1"/>
      <c r="V5" s="1"/>
      <c r="W5" s="1"/>
      <c r="X5" s="1"/>
      <c r="Y5" s="1"/>
      <c r="Z5" s="1"/>
    </row>
    <row r="6" spans="1:26" ht="30.75" customHeight="1" x14ac:dyDescent="0.25">
      <c r="A6" s="7" t="s">
        <v>17</v>
      </c>
      <c r="B6" s="7">
        <v>8.3140000000000001</v>
      </c>
      <c r="C6" s="7" t="s">
        <v>18</v>
      </c>
      <c r="D6" s="21" t="s">
        <v>19</v>
      </c>
      <c r="E6" s="12"/>
      <c r="F6" s="12"/>
      <c r="G6" s="12"/>
      <c r="H6" s="12"/>
      <c r="I6" s="13"/>
      <c r="J6" s="8">
        <f>1.229 + ($B$9-298.15)*(-44.43/($B$8*$B$7))+($B$6*$B$9*LN($B$14*SQRT($B$15))/($B$8*$B$7))</f>
        <v>1.2198248147380422</v>
      </c>
      <c r="K6" s="8">
        <v>0.05</v>
      </c>
      <c r="L6" s="8">
        <f t="shared" ref="L6:L74" si="0">IF(K6=" "," ",$B$6*$B$9*LN(K6/$B$11)/($B$8*$B$10*$B$7))</f>
        <v>0.14156480096360546</v>
      </c>
      <c r="M6" s="8">
        <f t="shared" ref="M6:M74" si="1">IF(K6=" "," ",K6*$B$13)</f>
        <v>8.9999999999999993E-3</v>
      </c>
      <c r="N6" s="8">
        <f t="shared" ref="N6:N74" si="2">IF(K6=" "," ",$B$6*$B$9*LN($B$12/($B$12-K6))/($B$8*$B$7))</f>
        <v>2.0953646449574099E-4</v>
      </c>
      <c r="O6" s="8">
        <f t="shared" ref="O6:O74" si="3">IF(K6=" "," ",$J$6-L6-M6-N6)</f>
        <v>1.069050477309941</v>
      </c>
      <c r="P6" s="8">
        <f t="shared" ref="P6:P74" si="4">IF(K6=" "," ",K6*O6)</f>
        <v>5.3452523865497051E-2</v>
      </c>
      <c r="Q6" s="3"/>
      <c r="R6" s="3"/>
      <c r="S6" s="3"/>
      <c r="T6" s="3"/>
      <c r="U6" s="1"/>
      <c r="V6" s="1"/>
      <c r="W6" s="1"/>
      <c r="X6" s="1"/>
      <c r="Y6" s="1"/>
      <c r="Z6" s="1"/>
    </row>
    <row r="7" spans="1:26" ht="30.75" customHeight="1" x14ac:dyDescent="0.25">
      <c r="A7" s="7" t="s">
        <v>20</v>
      </c>
      <c r="B7" s="7">
        <v>96485</v>
      </c>
      <c r="C7" s="7" t="s">
        <v>21</v>
      </c>
      <c r="D7" s="22" t="s">
        <v>22</v>
      </c>
      <c r="E7" s="15"/>
      <c r="F7" s="15"/>
      <c r="G7" s="15"/>
      <c r="H7" s="15"/>
      <c r="I7" s="16"/>
      <c r="J7" s="8"/>
      <c r="K7" s="8">
        <f t="shared" ref="K7:K74" si="5">IF(K6&lt;$B$12,K6+0.05," ")</f>
        <v>0.1</v>
      </c>
      <c r="L7" s="8">
        <f t="shared" si="0"/>
        <v>0.15165877967947469</v>
      </c>
      <c r="M7" s="8">
        <f t="shared" si="1"/>
        <v>1.7999999999999999E-2</v>
      </c>
      <c r="N7" s="8">
        <f t="shared" si="2"/>
        <v>4.2213196335547771E-4</v>
      </c>
      <c r="O7" s="8">
        <f t="shared" si="3"/>
        <v>1.049743903095212</v>
      </c>
      <c r="P7" s="8">
        <f t="shared" si="4"/>
        <v>0.10497439030952121</v>
      </c>
      <c r="Q7" s="3"/>
      <c r="R7" s="3"/>
      <c r="S7" s="3"/>
      <c r="T7" s="3"/>
      <c r="U7" s="1"/>
      <c r="V7" s="1"/>
      <c r="W7" s="1"/>
      <c r="X7" s="1"/>
      <c r="Y7" s="1"/>
      <c r="Z7" s="1"/>
    </row>
    <row r="8" spans="1:26" ht="30.75" customHeight="1" x14ac:dyDescent="0.25">
      <c r="A8" s="7" t="s">
        <v>23</v>
      </c>
      <c r="B8" s="7">
        <v>2</v>
      </c>
      <c r="C8" s="7" t="s">
        <v>24</v>
      </c>
      <c r="D8" s="22" t="s">
        <v>25</v>
      </c>
      <c r="E8" s="15"/>
      <c r="F8" s="15"/>
      <c r="G8" s="15"/>
      <c r="H8" s="15"/>
      <c r="I8" s="16"/>
      <c r="J8" s="8"/>
      <c r="K8" s="8">
        <f t="shared" si="5"/>
        <v>0.15000000000000002</v>
      </c>
      <c r="L8" s="8">
        <f t="shared" si="0"/>
        <v>0.15756337871133566</v>
      </c>
      <c r="M8" s="8">
        <f t="shared" si="1"/>
        <v>2.7000000000000003E-2</v>
      </c>
      <c r="N8" s="8">
        <f t="shared" si="2"/>
        <v>6.3787713953606664E-4</v>
      </c>
      <c r="O8" s="8">
        <f t="shared" si="3"/>
        <v>1.0346235588871704</v>
      </c>
      <c r="P8" s="8">
        <f t="shared" si="4"/>
        <v>0.15519353383307558</v>
      </c>
      <c r="Q8" s="3"/>
      <c r="R8" s="3"/>
      <c r="S8" s="3"/>
      <c r="T8" s="3"/>
      <c r="U8" s="1"/>
      <c r="V8" s="1"/>
      <c r="W8" s="1"/>
      <c r="X8" s="1"/>
      <c r="Y8" s="1"/>
      <c r="Z8" s="1"/>
    </row>
    <row r="9" spans="1:26" ht="30.75" customHeight="1" x14ac:dyDescent="0.25">
      <c r="A9" s="7" t="s">
        <v>26</v>
      </c>
      <c r="B9" s="34">
        <v>338</v>
      </c>
      <c r="C9" s="7" t="s">
        <v>27</v>
      </c>
      <c r="D9" s="22" t="s">
        <v>28</v>
      </c>
      <c r="E9" s="15"/>
      <c r="F9" s="15"/>
      <c r="G9" s="15"/>
      <c r="H9" s="15"/>
      <c r="I9" s="16"/>
      <c r="J9" s="8"/>
      <c r="K9" s="8">
        <f t="shared" si="5"/>
        <v>0.2</v>
      </c>
      <c r="L9" s="8">
        <f t="shared" si="0"/>
        <v>0.16175275839534389</v>
      </c>
      <c r="M9" s="8">
        <f t="shared" si="1"/>
        <v>3.5999999999999997E-2</v>
      </c>
      <c r="N9" s="8">
        <f t="shared" si="2"/>
        <v>8.5686672545186239E-4</v>
      </c>
      <c r="O9" s="8">
        <f t="shared" si="3"/>
        <v>1.0212151896172463</v>
      </c>
      <c r="P9" s="8">
        <f t="shared" si="4"/>
        <v>0.20424303792344928</v>
      </c>
      <c r="Q9" s="3"/>
      <c r="R9" s="3"/>
      <c r="S9" s="3"/>
      <c r="T9" s="3"/>
      <c r="U9" s="1"/>
      <c r="V9" s="1"/>
      <c r="W9" s="1"/>
      <c r="X9" s="1"/>
      <c r="Y9" s="1"/>
      <c r="Z9" s="1"/>
    </row>
    <row r="10" spans="1:26" ht="30.75" customHeight="1" x14ac:dyDescent="0.25">
      <c r="A10" s="7" t="s">
        <v>29</v>
      </c>
      <c r="B10" s="34">
        <v>1</v>
      </c>
      <c r="C10" s="7" t="s">
        <v>24</v>
      </c>
      <c r="D10" s="23" t="s">
        <v>30</v>
      </c>
      <c r="E10" s="24"/>
      <c r="F10" s="24"/>
      <c r="G10" s="24"/>
      <c r="H10" s="24"/>
      <c r="I10" s="25"/>
      <c r="J10" s="8"/>
      <c r="K10" s="8">
        <f t="shared" si="5"/>
        <v>0.25</v>
      </c>
      <c r="L10" s="8">
        <f t="shared" si="0"/>
        <v>0.16500229373317724</v>
      </c>
      <c r="M10" s="8">
        <f t="shared" si="1"/>
        <v>4.4999999999999998E-2</v>
      </c>
      <c r="N10" s="8">
        <f t="shared" si="2"/>
        <v>1.0791997927360867E-3</v>
      </c>
      <c r="O10" s="8">
        <f t="shared" si="3"/>
        <v>1.0087433212121288</v>
      </c>
      <c r="P10" s="8">
        <f t="shared" si="4"/>
        <v>0.25218583030303221</v>
      </c>
      <c r="Q10" s="3"/>
      <c r="R10" s="3"/>
      <c r="S10" s="3"/>
      <c r="T10" s="3"/>
      <c r="U10" s="1"/>
      <c r="V10" s="1"/>
      <c r="W10" s="1"/>
      <c r="X10" s="1"/>
      <c r="Y10" s="1"/>
      <c r="Z10" s="1"/>
    </row>
    <row r="11" spans="1:26" ht="30.75" customHeight="1" x14ac:dyDescent="0.25">
      <c r="A11" s="7" t="s">
        <v>31</v>
      </c>
      <c r="B11" s="34">
        <v>3.0000000000000001E-6</v>
      </c>
      <c r="C11" s="7" t="s">
        <v>32</v>
      </c>
      <c r="D11" s="26"/>
      <c r="E11" s="27"/>
      <c r="F11" s="27"/>
      <c r="G11" s="27"/>
      <c r="H11" s="27"/>
      <c r="I11" s="28"/>
      <c r="J11" s="8"/>
      <c r="K11" s="8">
        <f t="shared" si="5"/>
        <v>0.3</v>
      </c>
      <c r="L11" s="8">
        <f t="shared" si="0"/>
        <v>0.16765735742720486</v>
      </c>
      <c r="M11" s="8">
        <f t="shared" si="1"/>
        <v>5.3999999999999999E-2</v>
      </c>
      <c r="N11" s="8">
        <f t="shared" si="2"/>
        <v>1.304980021365849E-3</v>
      </c>
      <c r="O11" s="8">
        <f t="shared" si="3"/>
        <v>0.99686247728947142</v>
      </c>
      <c r="P11" s="8">
        <f t="shared" si="4"/>
        <v>0.29905874318684139</v>
      </c>
      <c r="Q11" s="3"/>
      <c r="R11" s="3"/>
      <c r="S11" s="3"/>
      <c r="T11" s="3"/>
      <c r="U11" s="1"/>
      <c r="V11" s="1"/>
      <c r="W11" s="1"/>
      <c r="X11" s="1"/>
      <c r="Y11" s="1"/>
      <c r="Z11" s="1"/>
    </row>
    <row r="12" spans="1:26" ht="30.75" customHeight="1" x14ac:dyDescent="0.25">
      <c r="A12" s="7" t="s">
        <v>33</v>
      </c>
      <c r="B12" s="34">
        <v>3.5</v>
      </c>
      <c r="C12" s="7" t="s">
        <v>34</v>
      </c>
      <c r="D12" s="22" t="s">
        <v>35</v>
      </c>
      <c r="E12" s="15"/>
      <c r="F12" s="15"/>
      <c r="G12" s="15"/>
      <c r="H12" s="15"/>
      <c r="I12" s="16"/>
      <c r="J12" s="8"/>
      <c r="K12" s="8">
        <f t="shared" si="5"/>
        <v>0.35</v>
      </c>
      <c r="L12" s="8">
        <f t="shared" si="0"/>
        <v>0.16990218179474553</v>
      </c>
      <c r="M12" s="8">
        <f t="shared" si="1"/>
        <v>6.3E-2</v>
      </c>
      <c r="N12" s="8">
        <f t="shared" si="2"/>
        <v>1.534315989980613E-3</v>
      </c>
      <c r="O12" s="8">
        <f t="shared" si="3"/>
        <v>0.98538831695331608</v>
      </c>
      <c r="P12" s="8">
        <f t="shared" si="4"/>
        <v>0.34488591093366061</v>
      </c>
      <c r="Q12" s="3"/>
      <c r="R12" s="3"/>
      <c r="S12" s="3"/>
      <c r="T12" s="3"/>
      <c r="U12" s="1"/>
      <c r="V12" s="1"/>
      <c r="W12" s="1"/>
      <c r="X12" s="1"/>
      <c r="Y12" s="1"/>
      <c r="Z12" s="1"/>
    </row>
    <row r="13" spans="1:26" ht="30.75" customHeight="1" x14ac:dyDescent="0.25">
      <c r="A13" s="7" t="s">
        <v>36</v>
      </c>
      <c r="B13" s="34">
        <v>0.18</v>
      </c>
      <c r="C13" s="9" t="s">
        <v>37</v>
      </c>
      <c r="D13" s="22" t="s">
        <v>38</v>
      </c>
      <c r="E13" s="15"/>
      <c r="F13" s="15"/>
      <c r="G13" s="15"/>
      <c r="H13" s="15"/>
      <c r="I13" s="16"/>
      <c r="J13" s="8"/>
      <c r="K13" s="8">
        <f t="shared" si="5"/>
        <v>0.39999999999999997</v>
      </c>
      <c r="L13" s="8">
        <f t="shared" si="0"/>
        <v>0.17184673711121307</v>
      </c>
      <c r="M13" s="8">
        <f t="shared" si="1"/>
        <v>7.1999999999999995E-2</v>
      </c>
      <c r="N13" s="8">
        <f t="shared" si="2"/>
        <v>1.7673214894290087E-3</v>
      </c>
      <c r="O13" s="8">
        <f t="shared" si="3"/>
        <v>0.97421075613740005</v>
      </c>
      <c r="P13" s="8">
        <f t="shared" si="4"/>
        <v>0.38968430245496</v>
      </c>
      <c r="Q13" s="3"/>
      <c r="R13" s="3"/>
      <c r="S13" s="3"/>
      <c r="T13" s="3"/>
      <c r="U13" s="1"/>
      <c r="V13" s="1"/>
      <c r="W13" s="1"/>
      <c r="X13" s="1"/>
      <c r="Y13" s="1"/>
      <c r="Z13" s="1"/>
    </row>
    <row r="14" spans="1:26" ht="30.75" customHeight="1" x14ac:dyDescent="0.25">
      <c r="A14" s="10" t="s">
        <v>39</v>
      </c>
      <c r="B14" s="34">
        <v>1</v>
      </c>
      <c r="C14" s="7" t="s">
        <v>40</v>
      </c>
      <c r="D14" s="23" t="s">
        <v>41</v>
      </c>
      <c r="E14" s="24"/>
      <c r="F14" s="24"/>
      <c r="G14" s="24"/>
      <c r="H14" s="24"/>
      <c r="I14" s="25"/>
      <c r="J14" s="8"/>
      <c r="K14" s="8">
        <f t="shared" si="5"/>
        <v>0.44999999999999996</v>
      </c>
      <c r="L14" s="8">
        <f t="shared" si="0"/>
        <v>0.17356195645906583</v>
      </c>
      <c r="M14" s="8">
        <f t="shared" si="1"/>
        <v>8.0999999999999989E-2</v>
      </c>
      <c r="N14" s="8">
        <f t="shared" si="2"/>
        <v>2.0041158618105104E-3</v>
      </c>
      <c r="O14" s="8">
        <f t="shared" si="3"/>
        <v>0.96325874241716591</v>
      </c>
      <c r="P14" s="8">
        <f t="shared" si="4"/>
        <v>0.43346643408772462</v>
      </c>
      <c r="Q14" s="3"/>
      <c r="R14" s="3"/>
      <c r="S14" s="3"/>
      <c r="T14" s="3"/>
      <c r="U14" s="1"/>
      <c r="V14" s="1"/>
      <c r="W14" s="1"/>
      <c r="X14" s="1"/>
      <c r="Y14" s="1"/>
      <c r="Z14" s="1"/>
    </row>
    <row r="15" spans="1:26" ht="30.75" customHeight="1" x14ac:dyDescent="0.25">
      <c r="A15" s="10" t="s">
        <v>42</v>
      </c>
      <c r="B15" s="34">
        <v>1</v>
      </c>
      <c r="C15" s="7" t="s">
        <v>40</v>
      </c>
      <c r="D15" s="26"/>
      <c r="E15" s="27"/>
      <c r="F15" s="27"/>
      <c r="G15" s="27"/>
      <c r="H15" s="27"/>
      <c r="I15" s="28"/>
      <c r="J15" s="8"/>
      <c r="K15" s="8">
        <f t="shared" si="5"/>
        <v>0.49999999999999994</v>
      </c>
      <c r="L15" s="8">
        <f t="shared" si="0"/>
        <v>0.17509627244904641</v>
      </c>
      <c r="M15" s="8">
        <f t="shared" si="1"/>
        <v>8.9999999999999983E-2</v>
      </c>
      <c r="N15" s="8">
        <f t="shared" si="2"/>
        <v>2.2448243675407221E-3</v>
      </c>
      <c r="O15" s="8">
        <f t="shared" si="3"/>
        <v>0.95248371792145514</v>
      </c>
      <c r="P15" s="8">
        <f t="shared" si="4"/>
        <v>0.47624185896072752</v>
      </c>
      <c r="Q15" s="3"/>
      <c r="R15" s="3"/>
      <c r="S15" s="3"/>
      <c r="T15" s="3"/>
      <c r="U15" s="1"/>
      <c r="V15" s="1"/>
      <c r="W15" s="1"/>
      <c r="X15" s="1"/>
      <c r="Y15" s="1"/>
      <c r="Z15" s="1"/>
    </row>
    <row r="16" spans="1:26" ht="27" customHeight="1" x14ac:dyDescent="0.25">
      <c r="A16" s="33" t="s">
        <v>43</v>
      </c>
      <c r="B16" s="15"/>
      <c r="C16" s="15"/>
      <c r="D16" s="15"/>
      <c r="E16" s="15"/>
      <c r="F16" s="15"/>
      <c r="G16" s="15"/>
      <c r="H16" s="15"/>
      <c r="I16" s="16"/>
      <c r="J16" s="8"/>
      <c r="K16" s="8">
        <f t="shared" si="5"/>
        <v>0.54999999999999993</v>
      </c>
      <c r="L16" s="8">
        <f t="shared" si="0"/>
        <v>0.17648423009113529</v>
      </c>
      <c r="M16" s="8">
        <f t="shared" si="1"/>
        <v>9.8999999999999991E-2</v>
      </c>
      <c r="N16" s="8">
        <f t="shared" si="2"/>
        <v>2.4895785832667354E-3</v>
      </c>
      <c r="O16" s="8">
        <f t="shared" si="3"/>
        <v>0.94185100606364014</v>
      </c>
      <c r="P16" s="8">
        <f t="shared" si="4"/>
        <v>0.51801805333500206</v>
      </c>
      <c r="Q16" s="3"/>
      <c r="R16" s="3"/>
      <c r="S16" s="3"/>
      <c r="T16" s="3"/>
      <c r="U16" s="1"/>
      <c r="V16" s="1"/>
      <c r="W16" s="1"/>
      <c r="X16" s="1"/>
      <c r="Y16" s="1"/>
      <c r="Z16" s="1"/>
    </row>
    <row r="17" spans="1:26" ht="27" customHeight="1" x14ac:dyDescent="0.25">
      <c r="A17" s="29"/>
      <c r="B17" s="24"/>
      <c r="C17" s="24"/>
      <c r="D17" s="24"/>
      <c r="E17" s="24"/>
      <c r="F17" s="24"/>
      <c r="G17" s="24"/>
      <c r="H17" s="24"/>
      <c r="I17" s="25"/>
      <c r="J17" s="8"/>
      <c r="K17" s="8">
        <f t="shared" si="5"/>
        <v>0.6</v>
      </c>
      <c r="L17" s="8">
        <f t="shared" si="0"/>
        <v>0.17775133614307403</v>
      </c>
      <c r="M17" s="8">
        <f t="shared" si="1"/>
        <v>0.108</v>
      </c>
      <c r="N17" s="8">
        <f t="shared" si="2"/>
        <v>2.7385168337970599E-3</v>
      </c>
      <c r="O17" s="8">
        <f t="shared" si="3"/>
        <v>0.93133496176117103</v>
      </c>
      <c r="P17" s="8">
        <f t="shared" si="4"/>
        <v>0.55880097705670262</v>
      </c>
      <c r="Q17" s="3"/>
      <c r="R17" s="3"/>
      <c r="S17" s="3"/>
      <c r="T17" s="3"/>
      <c r="U17" s="1"/>
      <c r="V17" s="1"/>
      <c r="W17" s="1"/>
      <c r="X17" s="1"/>
      <c r="Y17" s="1"/>
      <c r="Z17" s="1"/>
    </row>
    <row r="18" spans="1:26" ht="27" customHeight="1" x14ac:dyDescent="0.25">
      <c r="A18" s="30"/>
      <c r="B18" s="31"/>
      <c r="C18" s="31"/>
      <c r="D18" s="31"/>
      <c r="E18" s="31"/>
      <c r="F18" s="31"/>
      <c r="G18" s="31"/>
      <c r="H18" s="31"/>
      <c r="I18" s="32"/>
      <c r="J18" s="8"/>
      <c r="K18" s="8">
        <f t="shared" si="5"/>
        <v>0.65</v>
      </c>
      <c r="L18" s="8">
        <f t="shared" si="0"/>
        <v>0.17891696071787869</v>
      </c>
      <c r="M18" s="8">
        <f t="shared" si="1"/>
        <v>0.11699999999999999</v>
      </c>
      <c r="N18" s="8">
        <f t="shared" si="2"/>
        <v>2.9917846615961511E-3</v>
      </c>
      <c r="O18" s="8">
        <f t="shared" si="3"/>
        <v>0.9209160693585674</v>
      </c>
      <c r="P18" s="8">
        <f t="shared" si="4"/>
        <v>0.59859544508306883</v>
      </c>
      <c r="Q18" s="3"/>
      <c r="R18" s="3"/>
      <c r="S18" s="3"/>
      <c r="T18" s="3"/>
      <c r="U18" s="1"/>
      <c r="V18" s="1"/>
      <c r="W18" s="1"/>
      <c r="X18" s="1"/>
      <c r="Y18" s="1"/>
      <c r="Z18" s="1"/>
    </row>
    <row r="19" spans="1:26" ht="27" customHeight="1" x14ac:dyDescent="0.25">
      <c r="A19" s="30"/>
      <c r="B19" s="31"/>
      <c r="C19" s="31"/>
      <c r="D19" s="31"/>
      <c r="E19" s="31"/>
      <c r="F19" s="31"/>
      <c r="G19" s="31"/>
      <c r="H19" s="31"/>
      <c r="I19" s="32"/>
      <c r="J19" s="8"/>
      <c r="K19" s="8">
        <f t="shared" si="5"/>
        <v>0.70000000000000007</v>
      </c>
      <c r="L19" s="8">
        <f t="shared" si="0"/>
        <v>0.17999616051061479</v>
      </c>
      <c r="M19" s="8">
        <f t="shared" si="1"/>
        <v>0.126</v>
      </c>
      <c r="N19" s="8">
        <f t="shared" si="2"/>
        <v>3.2495353378333572E-3</v>
      </c>
      <c r="O19" s="8">
        <f t="shared" si="3"/>
        <v>0.91057911888959397</v>
      </c>
      <c r="P19" s="8">
        <f t="shared" si="4"/>
        <v>0.63740538322271589</v>
      </c>
      <c r="Q19" s="3"/>
      <c r="R19" s="3"/>
      <c r="S19" s="3"/>
      <c r="T19" s="3"/>
      <c r="U19" s="1"/>
      <c r="V19" s="1"/>
      <c r="W19" s="1"/>
      <c r="X19" s="1"/>
      <c r="Y19" s="1"/>
      <c r="Z19" s="1"/>
    </row>
    <row r="20" spans="1:26" ht="27" customHeight="1" x14ac:dyDescent="0.25">
      <c r="A20" s="30"/>
      <c r="B20" s="31"/>
      <c r="C20" s="31"/>
      <c r="D20" s="31"/>
      <c r="E20" s="31"/>
      <c r="F20" s="31"/>
      <c r="G20" s="31"/>
      <c r="H20" s="31"/>
      <c r="I20" s="32"/>
      <c r="J20" s="8"/>
      <c r="K20" s="8">
        <f t="shared" si="5"/>
        <v>0.75000000000000011</v>
      </c>
      <c r="L20" s="8">
        <f t="shared" si="0"/>
        <v>0.1810008714809074</v>
      </c>
      <c r="M20" s="8">
        <f t="shared" si="1"/>
        <v>0.13500000000000001</v>
      </c>
      <c r="N20" s="8">
        <f t="shared" si="2"/>
        <v>3.5119304194794797E-3</v>
      </c>
      <c r="O20" s="8">
        <f t="shared" si="3"/>
        <v>0.90031201283765516</v>
      </c>
      <c r="P20" s="8">
        <f t="shared" si="4"/>
        <v>0.67523400962824143</v>
      </c>
      <c r="Q20" s="3"/>
      <c r="R20" s="3"/>
      <c r="S20" s="3"/>
      <c r="T20" s="3"/>
      <c r="U20" s="1"/>
      <c r="V20" s="1"/>
      <c r="W20" s="1"/>
      <c r="X20" s="1"/>
      <c r="Y20" s="1"/>
      <c r="Z20" s="1"/>
    </row>
    <row r="21" spans="1:26" ht="27" customHeight="1" x14ac:dyDescent="0.25">
      <c r="A21" s="30"/>
      <c r="B21" s="31"/>
      <c r="C21" s="31"/>
      <c r="D21" s="31"/>
      <c r="E21" s="31"/>
      <c r="F21" s="31"/>
      <c r="G21" s="31"/>
      <c r="H21" s="31"/>
      <c r="I21" s="32"/>
      <c r="J21" s="8"/>
      <c r="K21" s="8">
        <f t="shared" si="5"/>
        <v>0.80000000000000016</v>
      </c>
      <c r="L21" s="8">
        <f t="shared" si="0"/>
        <v>0.18194071582708227</v>
      </c>
      <c r="M21" s="8">
        <f t="shared" si="1"/>
        <v>0.14400000000000002</v>
      </c>
      <c r="N21" s="8">
        <f t="shared" si="2"/>
        <v>3.7791403575213362E-3</v>
      </c>
      <c r="O21" s="8">
        <f t="shared" si="3"/>
        <v>0.89010495855343852</v>
      </c>
      <c r="P21" s="8">
        <f t="shared" si="4"/>
        <v>0.71208396684275099</v>
      </c>
      <c r="Q21" s="3"/>
      <c r="R21" s="3"/>
      <c r="S21" s="3"/>
      <c r="T21" s="3"/>
      <c r="U21" s="1"/>
      <c r="V21" s="1"/>
      <c r="W21" s="1"/>
      <c r="X21" s="1"/>
      <c r="Y21" s="1"/>
      <c r="Z21" s="1"/>
    </row>
    <row r="22" spans="1:26" ht="27" customHeight="1" x14ac:dyDescent="0.25">
      <c r="A22" s="30"/>
      <c r="B22" s="31"/>
      <c r="C22" s="31"/>
      <c r="D22" s="31"/>
      <c r="E22" s="31"/>
      <c r="F22" s="31"/>
      <c r="G22" s="31"/>
      <c r="H22" s="31"/>
      <c r="I22" s="32"/>
      <c r="J22" s="8"/>
      <c r="K22" s="8">
        <f t="shared" si="5"/>
        <v>0.8500000000000002</v>
      </c>
      <c r="L22" s="8">
        <f t="shared" si="0"/>
        <v>0.18282356388509266</v>
      </c>
      <c r="M22" s="8">
        <f t="shared" si="1"/>
        <v>0.15300000000000002</v>
      </c>
      <c r="N22" s="8">
        <f t="shared" si="2"/>
        <v>4.0513451620282862E-3</v>
      </c>
      <c r="O22" s="8">
        <f t="shared" si="3"/>
        <v>0.87994990569092124</v>
      </c>
      <c r="P22" s="8">
        <f t="shared" si="4"/>
        <v>0.74795741983728325</v>
      </c>
      <c r="Q22" s="3"/>
      <c r="R22" s="3"/>
      <c r="S22" s="3"/>
      <c r="T22" s="3"/>
      <c r="U22" s="1"/>
      <c r="V22" s="1"/>
      <c r="W22" s="1"/>
      <c r="X22" s="1"/>
      <c r="Y22" s="1"/>
      <c r="Z22" s="1"/>
    </row>
    <row r="23" spans="1:26" ht="27" customHeight="1" x14ac:dyDescent="0.25">
      <c r="A23" s="30"/>
      <c r="B23" s="31"/>
      <c r="C23" s="31"/>
      <c r="D23" s="31"/>
      <c r="E23" s="31"/>
      <c r="F23" s="31"/>
      <c r="G23" s="31"/>
      <c r="H23" s="31"/>
      <c r="I23" s="32"/>
      <c r="J23" s="8"/>
      <c r="K23" s="8">
        <f t="shared" si="5"/>
        <v>0.90000000000000024</v>
      </c>
      <c r="L23" s="8">
        <f t="shared" si="0"/>
        <v>0.18365593517493503</v>
      </c>
      <c r="M23" s="8">
        <f t="shared" si="1"/>
        <v>0.16200000000000003</v>
      </c>
      <c r="N23" s="8">
        <f t="shared" si="2"/>
        <v>4.3287351305694461E-3</v>
      </c>
      <c r="O23" s="8">
        <f t="shared" si="3"/>
        <v>0.86984014443253777</v>
      </c>
      <c r="P23" s="8">
        <f t="shared" si="4"/>
        <v>0.78285612998928422</v>
      </c>
      <c r="Q23" s="3"/>
      <c r="R23" s="3"/>
      <c r="S23" s="3"/>
      <c r="T23" s="3"/>
      <c r="U23" s="1"/>
      <c r="V23" s="1"/>
      <c r="W23" s="1"/>
      <c r="X23" s="1"/>
      <c r="Y23" s="1"/>
      <c r="Z23" s="1"/>
    </row>
    <row r="24" spans="1:26" ht="27" customHeight="1" x14ac:dyDescent="0.25">
      <c r="A24" s="30"/>
      <c r="B24" s="31"/>
      <c r="C24" s="31"/>
      <c r="D24" s="31"/>
      <c r="E24" s="31"/>
      <c r="F24" s="31"/>
      <c r="G24" s="31"/>
      <c r="H24" s="31"/>
      <c r="I24" s="32"/>
      <c r="J24" s="8"/>
      <c r="K24" s="8">
        <f t="shared" si="5"/>
        <v>0.95000000000000029</v>
      </c>
      <c r="L24" s="8">
        <f t="shared" si="0"/>
        <v>0.1844432908708602</v>
      </c>
      <c r="M24" s="8">
        <f t="shared" si="1"/>
        <v>0.17100000000000004</v>
      </c>
      <c r="N24" s="8">
        <f t="shared" si="2"/>
        <v>4.6115116473637065E-3</v>
      </c>
      <c r="O24" s="8">
        <f t="shared" si="3"/>
        <v>0.85977001221981819</v>
      </c>
      <c r="P24" s="8">
        <f t="shared" si="4"/>
        <v>0.8167815116088275</v>
      </c>
      <c r="Q24" s="3"/>
      <c r="R24" s="3"/>
      <c r="S24" s="3"/>
      <c r="T24" s="3"/>
      <c r="U24" s="1"/>
      <c r="V24" s="1"/>
      <c r="W24" s="1"/>
      <c r="X24" s="1"/>
      <c r="Y24" s="1"/>
      <c r="Z24" s="1"/>
    </row>
    <row r="25" spans="1:26" ht="27" customHeight="1" x14ac:dyDescent="0.25">
      <c r="A25" s="30"/>
      <c r="B25" s="31"/>
      <c r="C25" s="31"/>
      <c r="D25" s="31"/>
      <c r="E25" s="31"/>
      <c r="F25" s="31"/>
      <c r="G25" s="31"/>
      <c r="H25" s="31"/>
      <c r="I25" s="32"/>
      <c r="J25" s="8"/>
      <c r="K25" s="8">
        <f t="shared" si="5"/>
        <v>1.0000000000000002</v>
      </c>
      <c r="L25" s="8">
        <f t="shared" si="0"/>
        <v>0.18519025116491564</v>
      </c>
      <c r="M25" s="8">
        <f t="shared" si="1"/>
        <v>0.18000000000000002</v>
      </c>
      <c r="N25" s="8">
        <f t="shared" si="2"/>
        <v>4.8998880615683379E-3</v>
      </c>
      <c r="O25" s="8">
        <f t="shared" si="3"/>
        <v>0.84973467551155801</v>
      </c>
      <c r="P25" s="8">
        <f t="shared" si="4"/>
        <v>0.84973467551155824</v>
      </c>
      <c r="Q25" s="3"/>
      <c r="R25" s="3"/>
      <c r="S25" s="3"/>
      <c r="T25" s="3"/>
      <c r="U25" s="1"/>
      <c r="V25" s="1"/>
      <c r="W25" s="1"/>
      <c r="X25" s="1"/>
      <c r="Y25" s="1"/>
      <c r="Z25" s="1"/>
    </row>
    <row r="26" spans="1:26" ht="27" customHeight="1" x14ac:dyDescent="0.25">
      <c r="A26" s="30"/>
      <c r="B26" s="31"/>
      <c r="C26" s="31"/>
      <c r="D26" s="31"/>
      <c r="E26" s="31"/>
      <c r="F26" s="31"/>
      <c r="G26" s="31"/>
      <c r="H26" s="31"/>
      <c r="I26" s="32"/>
      <c r="J26" s="8"/>
      <c r="K26" s="8">
        <f t="shared" si="5"/>
        <v>1.0500000000000003</v>
      </c>
      <c r="L26" s="8">
        <f t="shared" si="0"/>
        <v>0.18590075954247573</v>
      </c>
      <c r="M26" s="8">
        <f t="shared" si="1"/>
        <v>0.18900000000000003</v>
      </c>
      <c r="N26" s="8">
        <f t="shared" si="2"/>
        <v>5.1940906543008671E-3</v>
      </c>
      <c r="O26" s="8">
        <f t="shared" si="3"/>
        <v>0.83972996454126547</v>
      </c>
      <c r="P26" s="8">
        <f t="shared" si="4"/>
        <v>0.88171646276832893</v>
      </c>
      <c r="Q26" s="3"/>
      <c r="R26" s="3"/>
      <c r="S26" s="3"/>
      <c r="T26" s="3"/>
      <c r="U26" s="1"/>
      <c r="V26" s="1"/>
      <c r="W26" s="1"/>
      <c r="X26" s="1"/>
      <c r="Y26" s="1"/>
      <c r="Z26" s="1"/>
    </row>
    <row r="27" spans="1:26" ht="27" customHeight="1" x14ac:dyDescent="0.25">
      <c r="A27" s="26"/>
      <c r="B27" s="27"/>
      <c r="C27" s="27"/>
      <c r="D27" s="27"/>
      <c r="E27" s="27"/>
      <c r="F27" s="27"/>
      <c r="G27" s="27"/>
      <c r="H27" s="27"/>
      <c r="I27" s="28"/>
      <c r="J27" s="8"/>
      <c r="K27" s="8">
        <f t="shared" si="5"/>
        <v>1.1000000000000003</v>
      </c>
      <c r="L27" s="8">
        <f t="shared" si="0"/>
        <v>0.18657820880700449</v>
      </c>
      <c r="M27" s="8">
        <f t="shared" si="1"/>
        <v>0.19800000000000004</v>
      </c>
      <c r="N27" s="8">
        <f t="shared" si="2"/>
        <v>5.4943597053740828E-3</v>
      </c>
      <c r="O27" s="8">
        <f t="shared" si="3"/>
        <v>0.82975224622566357</v>
      </c>
      <c r="P27" s="8">
        <f t="shared" si="4"/>
        <v>0.91272747084823014</v>
      </c>
      <c r="Q27" s="3"/>
      <c r="R27" s="3"/>
      <c r="S27" s="3"/>
      <c r="T27" s="3"/>
      <c r="U27" s="1"/>
      <c r="V27" s="1"/>
      <c r="W27" s="1"/>
      <c r="X27" s="1"/>
      <c r="Y27" s="1"/>
      <c r="Z27" s="1"/>
    </row>
    <row r="28" spans="1:26" ht="27" customHeight="1" x14ac:dyDescent="0.25">
      <c r="A28" s="33" t="s">
        <v>44</v>
      </c>
      <c r="B28" s="15"/>
      <c r="C28" s="15"/>
      <c r="D28" s="15"/>
      <c r="E28" s="15"/>
      <c r="F28" s="15"/>
      <c r="G28" s="15"/>
      <c r="H28" s="15"/>
      <c r="I28" s="16"/>
      <c r="J28" s="8"/>
      <c r="K28" s="8">
        <f t="shared" si="5"/>
        <v>1.1500000000000004</v>
      </c>
      <c r="L28" s="8">
        <f t="shared" si="0"/>
        <v>0.18722553906796063</v>
      </c>
      <c r="M28" s="8">
        <f t="shared" si="1"/>
        <v>0.20700000000000005</v>
      </c>
      <c r="N28" s="8">
        <f t="shared" si="2"/>
        <v>5.8009506723426399E-3</v>
      </c>
      <c r="O28" s="8">
        <f t="shared" si="3"/>
        <v>0.81979832499773875</v>
      </c>
      <c r="P28" s="8">
        <f t="shared" si="4"/>
        <v>0.9427680737473999</v>
      </c>
      <c r="Q28" s="1"/>
      <c r="R28" s="1"/>
      <c r="S28" s="1"/>
      <c r="T28" s="1"/>
      <c r="U28" s="1"/>
      <c r="V28" s="1"/>
      <c r="W28" s="1"/>
      <c r="X28" s="1"/>
      <c r="Y28" s="1"/>
      <c r="Z28" s="1"/>
    </row>
    <row r="29" spans="1:26" ht="27" customHeight="1" x14ac:dyDescent="0.25">
      <c r="A29" s="29"/>
      <c r="B29" s="24"/>
      <c r="C29" s="24"/>
      <c r="D29" s="24"/>
      <c r="E29" s="24"/>
      <c r="F29" s="24"/>
      <c r="G29" s="24"/>
      <c r="H29" s="24"/>
      <c r="I29" s="25"/>
      <c r="J29" s="8"/>
      <c r="K29" s="8">
        <f t="shared" si="5"/>
        <v>1.2000000000000004</v>
      </c>
      <c r="L29" s="8">
        <f t="shared" si="0"/>
        <v>0.18784531485894326</v>
      </c>
      <c r="M29" s="8">
        <f t="shared" si="1"/>
        <v>0.21600000000000005</v>
      </c>
      <c r="N29" s="8">
        <f t="shared" si="2"/>
        <v>6.1141354963567185E-3</v>
      </c>
      <c r="O29" s="8">
        <f t="shared" si="3"/>
        <v>0.80986536438274215</v>
      </c>
      <c r="P29" s="8">
        <f t="shared" si="4"/>
        <v>0.97183843725929087</v>
      </c>
      <c r="Q29" s="1"/>
      <c r="R29" s="1"/>
      <c r="S29" s="1"/>
      <c r="T29" s="1"/>
      <c r="U29" s="1"/>
      <c r="V29" s="1"/>
      <c r="W29" s="1"/>
      <c r="X29" s="1"/>
      <c r="Y29" s="1"/>
      <c r="Z29" s="1"/>
    </row>
    <row r="30" spans="1:26" ht="27" customHeight="1" x14ac:dyDescent="0.25">
      <c r="A30" s="30"/>
      <c r="B30" s="31"/>
      <c r="C30" s="31"/>
      <c r="D30" s="31"/>
      <c r="E30" s="31"/>
      <c r="F30" s="31"/>
      <c r="G30" s="31"/>
      <c r="H30" s="31"/>
      <c r="I30" s="32"/>
      <c r="J30" s="8"/>
      <c r="K30" s="8">
        <f t="shared" si="5"/>
        <v>1.2500000000000004</v>
      </c>
      <c r="L30" s="8">
        <f t="shared" si="0"/>
        <v>0.18843978650274903</v>
      </c>
      <c r="M30" s="8">
        <f t="shared" si="1"/>
        <v>0.22500000000000006</v>
      </c>
      <c r="N30" s="8">
        <f t="shared" si="2"/>
        <v>6.4342040515489533E-3</v>
      </c>
      <c r="O30" s="8">
        <f t="shared" si="3"/>
        <v>0.79995082418374419</v>
      </c>
      <c r="P30" s="8">
        <f t="shared" si="4"/>
        <v>0.9999385302296806</v>
      </c>
      <c r="Q30" s="1"/>
      <c r="R30" s="1"/>
      <c r="S30" s="1"/>
      <c r="T30" s="1"/>
      <c r="U30" s="1"/>
      <c r="V30" s="1"/>
      <c r="W30" s="1"/>
      <c r="X30" s="1"/>
      <c r="Y30" s="1"/>
      <c r="Z30" s="1"/>
    </row>
    <row r="31" spans="1:26" ht="27" customHeight="1" x14ac:dyDescent="0.25">
      <c r="A31" s="30"/>
      <c r="B31" s="31"/>
      <c r="C31" s="31"/>
      <c r="D31" s="31"/>
      <c r="E31" s="31"/>
      <c r="F31" s="31"/>
      <c r="G31" s="31"/>
      <c r="H31" s="31"/>
      <c r="I31" s="32"/>
      <c r="J31" s="8"/>
      <c r="K31" s="8">
        <f t="shared" si="5"/>
        <v>1.3000000000000005</v>
      </c>
      <c r="L31" s="8">
        <f t="shared" si="0"/>
        <v>0.18901093943374789</v>
      </c>
      <c r="M31" s="8">
        <f t="shared" si="1"/>
        <v>0.23400000000000007</v>
      </c>
      <c r="N31" s="8">
        <f t="shared" si="2"/>
        <v>6.7614657573128421E-3</v>
      </c>
      <c r="O31" s="8">
        <f t="shared" si="3"/>
        <v>0.79005240954698142</v>
      </c>
      <c r="P31" s="8">
        <f t="shared" si="4"/>
        <v>1.0270681324110762</v>
      </c>
      <c r="Q31" s="1"/>
      <c r="R31" s="1"/>
      <c r="S31" s="1"/>
      <c r="T31" s="1"/>
      <c r="U31" s="1"/>
      <c r="V31" s="1"/>
      <c r="W31" s="1"/>
      <c r="X31" s="1"/>
      <c r="Y31" s="1"/>
      <c r="Z31" s="1"/>
    </row>
    <row r="32" spans="1:26" ht="27" customHeight="1" x14ac:dyDescent="0.25">
      <c r="A32" s="30"/>
      <c r="B32" s="31"/>
      <c r="C32" s="31"/>
      <c r="D32" s="31"/>
      <c r="E32" s="31"/>
      <c r="F32" s="31"/>
      <c r="G32" s="31"/>
      <c r="H32" s="31"/>
      <c r="I32" s="32"/>
      <c r="J32" s="8"/>
      <c r="K32" s="8">
        <f t="shared" si="5"/>
        <v>1.3500000000000005</v>
      </c>
      <c r="L32" s="8">
        <f t="shared" si="0"/>
        <v>0.18956053420679603</v>
      </c>
      <c r="M32" s="8">
        <f t="shared" si="1"/>
        <v>0.24300000000000008</v>
      </c>
      <c r="N32" s="8">
        <f t="shared" si="2"/>
        <v>7.0962513759468739E-3</v>
      </c>
      <c r="O32" s="8">
        <f t="shared" si="3"/>
        <v>0.78016802915529915</v>
      </c>
      <c r="P32" s="8">
        <f t="shared" si="4"/>
        <v>1.0532268393596542</v>
      </c>
      <c r="Q32" s="1"/>
      <c r="R32" s="1"/>
      <c r="S32" s="1"/>
      <c r="T32" s="1"/>
      <c r="U32" s="1"/>
      <c r="V32" s="1"/>
      <c r="W32" s="1"/>
      <c r="X32" s="1"/>
      <c r="Y32" s="1"/>
      <c r="Z32" s="1"/>
    </row>
    <row r="33" spans="1:26" ht="27" customHeight="1" x14ac:dyDescent="0.25">
      <c r="A33" s="30"/>
      <c r="B33" s="31"/>
      <c r="C33" s="31"/>
      <c r="D33" s="31"/>
      <c r="E33" s="31"/>
      <c r="F33" s="31"/>
      <c r="G33" s="31"/>
      <c r="H33" s="31"/>
      <c r="I33" s="32"/>
      <c r="J33" s="8"/>
      <c r="K33" s="8">
        <f t="shared" si="5"/>
        <v>1.4000000000000006</v>
      </c>
      <c r="L33" s="8">
        <f t="shared" si="0"/>
        <v>0.19009013922648399</v>
      </c>
      <c r="M33" s="8">
        <f t="shared" si="1"/>
        <v>0.25200000000000011</v>
      </c>
      <c r="N33" s="8">
        <f t="shared" si="2"/>
        <v>7.4389150218415884E-3</v>
      </c>
      <c r="O33" s="8">
        <f t="shared" si="3"/>
        <v>0.77029576048971649</v>
      </c>
      <c r="P33" s="8">
        <f t="shared" si="4"/>
        <v>1.0784140646856035</v>
      </c>
      <c r="Q33" s="1"/>
      <c r="R33" s="1"/>
      <c r="S33" s="1"/>
      <c r="T33" s="1"/>
      <c r="U33" s="1"/>
      <c r="V33" s="1"/>
      <c r="W33" s="1"/>
      <c r="X33" s="1"/>
      <c r="Y33" s="1"/>
      <c r="Z33" s="1"/>
    </row>
    <row r="34" spans="1:26" ht="27" customHeight="1" x14ac:dyDescent="0.25">
      <c r="A34" s="30"/>
      <c r="B34" s="31"/>
      <c r="C34" s="31"/>
      <c r="D34" s="31"/>
      <c r="E34" s="31"/>
      <c r="F34" s="31"/>
      <c r="G34" s="31"/>
      <c r="H34" s="31"/>
      <c r="I34" s="32"/>
      <c r="J34" s="8"/>
      <c r="K34" s="8">
        <f t="shared" si="5"/>
        <v>1.4500000000000006</v>
      </c>
      <c r="L34" s="8">
        <f t="shared" si="0"/>
        <v>0.19060115773052028</v>
      </c>
      <c r="M34" s="8">
        <f t="shared" si="1"/>
        <v>0.26100000000000012</v>
      </c>
      <c r="N34" s="8">
        <f t="shared" si="2"/>
        <v>7.7898364128037535E-3</v>
      </c>
      <c r="O34" s="8">
        <f t="shared" si="3"/>
        <v>0.76043382059471809</v>
      </c>
      <c r="P34" s="8">
        <f t="shared" si="4"/>
        <v>1.1026290398623417</v>
      </c>
      <c r="Q34" s="1"/>
      <c r="R34" s="1"/>
      <c r="S34" s="1"/>
      <c r="T34" s="1"/>
      <c r="U34" s="1"/>
      <c r="V34" s="1"/>
      <c r="W34" s="1"/>
      <c r="X34" s="1"/>
      <c r="Y34" s="1"/>
      <c r="Z34" s="1"/>
    </row>
    <row r="35" spans="1:26" ht="27" customHeight="1" x14ac:dyDescent="0.25">
      <c r="A35" s="30"/>
      <c r="B35" s="31"/>
      <c r="C35" s="31"/>
      <c r="D35" s="31"/>
      <c r="E35" s="31"/>
      <c r="F35" s="31"/>
      <c r="G35" s="31"/>
      <c r="H35" s="31"/>
      <c r="I35" s="32"/>
      <c r="J35" s="8"/>
      <c r="K35" s="8">
        <f t="shared" si="5"/>
        <v>1.5000000000000007</v>
      </c>
      <c r="L35" s="8">
        <f t="shared" si="0"/>
        <v>0.19109485019677661</v>
      </c>
      <c r="M35" s="8">
        <f t="shared" si="1"/>
        <v>0.27000000000000013</v>
      </c>
      <c r="N35" s="8">
        <f t="shared" si="2"/>
        <v>8.1494233994017021E-3</v>
      </c>
      <c r="O35" s="8">
        <f t="shared" si="3"/>
        <v>0.75058054114186368</v>
      </c>
      <c r="P35" s="8">
        <f t="shared" si="4"/>
        <v>1.125870811712796</v>
      </c>
      <c r="Q35" s="1"/>
      <c r="R35" s="1"/>
      <c r="S35" s="1"/>
      <c r="T35" s="1"/>
      <c r="U35" s="1"/>
      <c r="V35" s="1"/>
      <c r="W35" s="1"/>
      <c r="X35" s="1"/>
      <c r="Y35" s="1"/>
      <c r="Z35" s="1"/>
    </row>
    <row r="36" spans="1:26" ht="27" customHeight="1" x14ac:dyDescent="0.25">
      <c r="A36" s="30"/>
      <c r="B36" s="31"/>
      <c r="C36" s="31"/>
      <c r="D36" s="31"/>
      <c r="E36" s="31"/>
      <c r="F36" s="31"/>
      <c r="G36" s="31"/>
      <c r="H36" s="31"/>
      <c r="I36" s="32"/>
      <c r="J36" s="8"/>
      <c r="K36" s="8">
        <f t="shared" si="5"/>
        <v>1.5500000000000007</v>
      </c>
      <c r="L36" s="8">
        <f t="shared" si="0"/>
        <v>0.19157235307488832</v>
      </c>
      <c r="M36" s="8">
        <f t="shared" si="1"/>
        <v>0.27900000000000014</v>
      </c>
      <c r="N36" s="8">
        <f t="shared" si="2"/>
        <v>8.5181148145776799E-3</v>
      </c>
      <c r="O36" s="8">
        <f t="shared" si="3"/>
        <v>0.74073434684857609</v>
      </c>
      <c r="P36" s="8">
        <f t="shared" si="4"/>
        <v>1.1481382376152935</v>
      </c>
      <c r="Q36" s="1"/>
      <c r="R36" s="1"/>
      <c r="S36" s="1"/>
      <c r="T36" s="1"/>
      <c r="U36" s="1"/>
      <c r="V36" s="1"/>
      <c r="W36" s="1"/>
      <c r="X36" s="1"/>
      <c r="Y36" s="1"/>
      <c r="Z36" s="1"/>
    </row>
    <row r="37" spans="1:26" ht="27" customHeight="1" x14ac:dyDescent="0.25">
      <c r="A37" s="30"/>
      <c r="B37" s="31"/>
      <c r="C37" s="31"/>
      <c r="D37" s="31"/>
      <c r="E37" s="31"/>
      <c r="F37" s="31"/>
      <c r="G37" s="31"/>
      <c r="H37" s="31"/>
      <c r="I37" s="32"/>
      <c r="J37" s="8"/>
      <c r="K37" s="8">
        <f t="shared" si="5"/>
        <v>1.6000000000000008</v>
      </c>
      <c r="L37" s="8">
        <f t="shared" si="0"/>
        <v>0.19203469454295152</v>
      </c>
      <c r="M37" s="8">
        <f t="shared" si="1"/>
        <v>0.28800000000000014</v>
      </c>
      <c r="N37" s="8">
        <f t="shared" si="2"/>
        <v>8.896383693457131E-3</v>
      </c>
      <c r="O37" s="8">
        <f t="shared" si="3"/>
        <v>0.73089373650163347</v>
      </c>
      <c r="P37" s="8">
        <f t="shared" si="4"/>
        <v>1.1694299784026141</v>
      </c>
      <c r="Q37" s="1"/>
      <c r="R37" s="1"/>
      <c r="S37" s="1"/>
      <c r="T37" s="1"/>
      <c r="U37" s="1"/>
      <c r="V37" s="1"/>
      <c r="W37" s="1"/>
      <c r="X37" s="1"/>
      <c r="Y37" s="1"/>
      <c r="Z37" s="1"/>
    </row>
    <row r="38" spans="1:26" ht="27" customHeight="1" x14ac:dyDescent="0.25">
      <c r="A38" s="30"/>
      <c r="B38" s="31"/>
      <c r="C38" s="31"/>
      <c r="D38" s="31"/>
      <c r="E38" s="31"/>
      <c r="F38" s="31"/>
      <c r="G38" s="31"/>
      <c r="H38" s="31"/>
      <c r="I38" s="32"/>
      <c r="J38" s="8"/>
      <c r="K38" s="8">
        <f t="shared" si="5"/>
        <v>1.6500000000000008</v>
      </c>
      <c r="L38" s="8">
        <f t="shared" si="0"/>
        <v>0.19248280783886548</v>
      </c>
      <c r="M38" s="8">
        <f t="shared" si="1"/>
        <v>0.29700000000000015</v>
      </c>
      <c r="N38" s="8">
        <f t="shared" si="2"/>
        <v>9.2847409226092699E-3</v>
      </c>
      <c r="O38" s="8">
        <f t="shared" si="3"/>
        <v>0.72105726597656739</v>
      </c>
      <c r="P38" s="8">
        <f t="shared" si="4"/>
        <v>1.1897444888613367</v>
      </c>
      <c r="Q38" s="1"/>
      <c r="R38" s="1"/>
      <c r="S38" s="1"/>
      <c r="T38" s="1"/>
      <c r="U38" s="1"/>
      <c r="V38" s="1"/>
      <c r="W38" s="1"/>
      <c r="X38" s="1"/>
      <c r="Y38" s="1"/>
      <c r="Z38" s="1"/>
    </row>
    <row r="39" spans="1:26" ht="27" customHeight="1" x14ac:dyDescent="0.25">
      <c r="A39" s="30"/>
      <c r="B39" s="31"/>
      <c r="C39" s="31"/>
      <c r="D39" s="31"/>
      <c r="E39" s="31"/>
      <c r="F39" s="31"/>
      <c r="G39" s="31"/>
      <c r="H39" s="31"/>
      <c r="I39" s="32"/>
      <c r="J39" s="8"/>
      <c r="K39" s="8">
        <f t="shared" si="5"/>
        <v>1.7000000000000008</v>
      </c>
      <c r="L39" s="8">
        <f t="shared" si="0"/>
        <v>0.19291754260096186</v>
      </c>
      <c r="M39" s="8">
        <f t="shared" si="1"/>
        <v>0.30600000000000016</v>
      </c>
      <c r="N39" s="8">
        <f t="shared" si="2"/>
        <v>9.6837393893823148E-3</v>
      </c>
      <c r="O39" s="8">
        <f t="shared" si="3"/>
        <v>0.71122353274769778</v>
      </c>
      <c r="P39" s="8">
        <f t="shared" si="4"/>
        <v>1.2090800056710869</v>
      </c>
      <c r="Q39" s="1"/>
      <c r="R39" s="1"/>
      <c r="S39" s="1"/>
      <c r="T39" s="1"/>
      <c r="U39" s="1"/>
      <c r="V39" s="1"/>
      <c r="W39" s="1"/>
      <c r="X39" s="1"/>
      <c r="Y39" s="1"/>
      <c r="Z39" s="1"/>
    </row>
    <row r="40" spans="1:26" ht="27" customHeight="1" x14ac:dyDescent="0.25">
      <c r="A40" s="26"/>
      <c r="B40" s="27"/>
      <c r="C40" s="27"/>
      <c r="D40" s="27"/>
      <c r="E40" s="27"/>
      <c r="F40" s="27"/>
      <c r="G40" s="27"/>
      <c r="H40" s="27"/>
      <c r="I40" s="28"/>
      <c r="J40" s="8"/>
      <c r="K40" s="8">
        <f t="shared" si="5"/>
        <v>1.7500000000000009</v>
      </c>
      <c r="L40" s="8">
        <f t="shared" si="0"/>
        <v>0.1933396745643173</v>
      </c>
      <c r="M40" s="8">
        <f t="shared" si="1"/>
        <v>0.31500000000000017</v>
      </c>
      <c r="N40" s="8">
        <f t="shared" si="2"/>
        <v>1.0093978715869211E-2</v>
      </c>
      <c r="O40" s="8">
        <f t="shared" si="3"/>
        <v>0.70139116145785552</v>
      </c>
      <c r="P40" s="8">
        <f t="shared" si="4"/>
        <v>1.2274345325512477</v>
      </c>
      <c r="Q40" s="1"/>
      <c r="R40" s="1"/>
      <c r="S40" s="1"/>
      <c r="T40" s="1"/>
      <c r="U40" s="1"/>
      <c r="V40" s="1"/>
      <c r="W40" s="1"/>
      <c r="X40" s="1"/>
      <c r="Y40" s="1"/>
      <c r="Z40" s="1"/>
    </row>
    <row r="41" spans="1:26" ht="27" customHeight="1" x14ac:dyDescent="0.25">
      <c r="A41" s="33" t="s">
        <v>45</v>
      </c>
      <c r="B41" s="15"/>
      <c r="C41" s="15"/>
      <c r="D41" s="15"/>
      <c r="E41" s="15"/>
      <c r="F41" s="15"/>
      <c r="G41" s="15"/>
      <c r="H41" s="15"/>
      <c r="I41" s="16"/>
      <c r="J41" s="8"/>
      <c r="K41" s="8">
        <f t="shared" si="5"/>
        <v>1.8000000000000009</v>
      </c>
      <c r="L41" s="8">
        <f t="shared" si="0"/>
        <v>0.19374991389080423</v>
      </c>
      <c r="M41" s="8">
        <f t="shared" si="1"/>
        <v>0.32400000000000018</v>
      </c>
      <c r="N41" s="8">
        <f t="shared" si="2"/>
        <v>1.0516110679224687E-2</v>
      </c>
      <c r="O41" s="8">
        <f t="shared" si="3"/>
        <v>0.69155879016801303</v>
      </c>
      <c r="P41" s="8">
        <f t="shared" si="4"/>
        <v>1.2448058223024241</v>
      </c>
      <c r="Q41" s="1"/>
      <c r="R41" s="1"/>
      <c r="S41" s="1"/>
      <c r="T41" s="1"/>
      <c r="U41" s="1"/>
      <c r="V41" s="1"/>
      <c r="W41" s="1"/>
      <c r="X41" s="1"/>
      <c r="Y41" s="1"/>
      <c r="Z41" s="1"/>
    </row>
    <row r="42" spans="1:26" ht="27" customHeight="1" x14ac:dyDescent="0.25">
      <c r="A42" s="29"/>
      <c r="B42" s="24"/>
      <c r="C42" s="24"/>
      <c r="D42" s="24"/>
      <c r="E42" s="24"/>
      <c r="F42" s="24"/>
      <c r="G42" s="24"/>
      <c r="H42" s="24"/>
      <c r="I42" s="25"/>
      <c r="J42" s="8"/>
      <c r="K42" s="8">
        <f t="shared" si="5"/>
        <v>1.850000000000001</v>
      </c>
      <c r="L42" s="8">
        <f t="shared" si="0"/>
        <v>0.19414891235757728</v>
      </c>
      <c r="M42" s="8">
        <f t="shared" si="1"/>
        <v>0.33300000000000018</v>
      </c>
      <c r="N42" s="8">
        <f t="shared" si="2"/>
        <v>1.0950845441321076E-2</v>
      </c>
      <c r="O42" s="8">
        <f t="shared" si="3"/>
        <v>0.68172505693914365</v>
      </c>
      <c r="P42" s="8">
        <f t="shared" si="4"/>
        <v>1.2611913553374163</v>
      </c>
      <c r="Q42" s="1"/>
      <c r="R42" s="1"/>
      <c r="S42" s="1"/>
      <c r="T42" s="1"/>
      <c r="U42" s="1"/>
      <c r="V42" s="1"/>
      <c r="W42" s="1"/>
      <c r="X42" s="1"/>
      <c r="Y42" s="1"/>
      <c r="Z42" s="1"/>
    </row>
    <row r="43" spans="1:26" ht="27" customHeight="1" x14ac:dyDescent="0.25">
      <c r="A43" s="30"/>
      <c r="B43" s="31"/>
      <c r="C43" s="31"/>
      <c r="D43" s="31"/>
      <c r="E43" s="31"/>
      <c r="F43" s="31"/>
      <c r="G43" s="31"/>
      <c r="H43" s="31"/>
      <c r="I43" s="32"/>
      <c r="J43" s="8"/>
      <c r="K43" s="8">
        <f t="shared" si="5"/>
        <v>1.900000000000001</v>
      </c>
      <c r="L43" s="8">
        <f t="shared" si="0"/>
        <v>0.19453726958672943</v>
      </c>
      <c r="M43" s="8">
        <f t="shared" si="1"/>
        <v>0.34200000000000019</v>
      </c>
      <c r="N43" s="8">
        <f t="shared" si="2"/>
        <v>1.139895873723506E-2</v>
      </c>
      <c r="O43" s="8">
        <f t="shared" si="3"/>
        <v>0.67188858641407756</v>
      </c>
      <c r="P43" s="8">
        <f t="shared" si="4"/>
        <v>1.276588314186748</v>
      </c>
      <c r="Q43" s="1"/>
      <c r="R43" s="1"/>
      <c r="S43" s="1"/>
      <c r="T43" s="1"/>
      <c r="U43" s="1"/>
      <c r="V43" s="1"/>
      <c r="W43" s="1"/>
      <c r="X43" s="1"/>
      <c r="Y43" s="1"/>
      <c r="Z43" s="1"/>
    </row>
    <row r="44" spans="1:26" ht="27" customHeight="1" x14ac:dyDescent="0.25">
      <c r="A44" s="30"/>
      <c r="B44" s="31"/>
      <c r="C44" s="31"/>
      <c r="D44" s="31"/>
      <c r="E44" s="31"/>
      <c r="F44" s="31"/>
      <c r="G44" s="31"/>
      <c r="H44" s="31"/>
      <c r="I44" s="32"/>
      <c r="J44" s="8"/>
      <c r="K44" s="8">
        <f t="shared" si="5"/>
        <v>1.9500000000000011</v>
      </c>
      <c r="L44" s="8">
        <f t="shared" si="0"/>
        <v>0.19491553846560888</v>
      </c>
      <c r="M44" s="8">
        <f t="shared" si="1"/>
        <v>0.3510000000000002</v>
      </c>
      <c r="N44" s="8">
        <f t="shared" si="2"/>
        <v>1.1861300205298225E-2</v>
      </c>
      <c r="O44" s="8">
        <f t="shared" si="3"/>
        <v>0.66204797606713484</v>
      </c>
      <c r="P44" s="8">
        <f t="shared" si="4"/>
        <v>1.2909935533309136</v>
      </c>
      <c r="Q44" s="1"/>
      <c r="R44" s="1"/>
      <c r="S44" s="1"/>
      <c r="T44" s="1"/>
      <c r="U44" s="1"/>
      <c r="V44" s="1"/>
      <c r="W44" s="1"/>
      <c r="X44" s="1"/>
      <c r="Y44" s="1"/>
      <c r="Z44" s="1"/>
    </row>
    <row r="45" spans="1:26" ht="27" customHeight="1" x14ac:dyDescent="0.25">
      <c r="A45" s="30"/>
      <c r="B45" s="31"/>
      <c r="C45" s="31"/>
      <c r="D45" s="31"/>
      <c r="E45" s="31"/>
      <c r="F45" s="31"/>
      <c r="G45" s="31"/>
      <c r="H45" s="31"/>
      <c r="I45" s="32"/>
      <c r="J45" s="8"/>
      <c r="K45" s="8">
        <f t="shared" si="5"/>
        <v>2.0000000000000009</v>
      </c>
      <c r="L45" s="8">
        <f t="shared" si="0"/>
        <v>0.19528422988078484</v>
      </c>
      <c r="M45" s="8">
        <f t="shared" si="1"/>
        <v>0.36000000000000015</v>
      </c>
      <c r="N45" s="8">
        <f t="shared" si="2"/>
        <v>1.2338803083409934E-2</v>
      </c>
      <c r="O45" s="8">
        <f t="shared" si="3"/>
        <v>0.65220178177384724</v>
      </c>
      <c r="P45" s="8">
        <f t="shared" si="4"/>
        <v>1.3044035635476952</v>
      </c>
      <c r="Q45" s="1"/>
      <c r="R45" s="1"/>
      <c r="S45" s="1"/>
      <c r="T45" s="1"/>
      <c r="U45" s="1"/>
      <c r="V45" s="1"/>
      <c r="W45" s="1"/>
      <c r="X45" s="1"/>
      <c r="Y45" s="1"/>
      <c r="Z45" s="1"/>
    </row>
    <row r="46" spans="1:26" ht="27" customHeight="1" x14ac:dyDescent="0.25">
      <c r="A46" s="30"/>
      <c r="B46" s="31"/>
      <c r="C46" s="31"/>
      <c r="D46" s="31"/>
      <c r="E46" s="31"/>
      <c r="F46" s="31"/>
      <c r="G46" s="31"/>
      <c r="H46" s="31"/>
      <c r="I46" s="32"/>
      <c r="J46" s="8"/>
      <c r="K46" s="8">
        <f t="shared" si="5"/>
        <v>2.0500000000000007</v>
      </c>
      <c r="L46" s="8">
        <f t="shared" si="0"/>
        <v>0.1956438168673828</v>
      </c>
      <c r="M46" s="8">
        <f t="shared" si="1"/>
        <v>0.36900000000000011</v>
      </c>
      <c r="N46" s="8">
        <f t="shared" si="2"/>
        <v>1.2832495549666272E-2</v>
      </c>
      <c r="O46" s="8">
        <f t="shared" si="3"/>
        <v>0.64234850232099294</v>
      </c>
      <c r="P46" s="8">
        <f t="shared" si="4"/>
        <v>1.316814429758036</v>
      </c>
      <c r="Q46" s="1"/>
      <c r="R46" s="1"/>
      <c r="S46" s="1"/>
      <c r="T46" s="1"/>
      <c r="U46" s="1"/>
      <c r="V46" s="1"/>
      <c r="W46" s="1"/>
      <c r="X46" s="1"/>
      <c r="Y46" s="1"/>
      <c r="Z46" s="1"/>
    </row>
    <row r="47" spans="1:26" ht="27" customHeight="1" x14ac:dyDescent="0.25">
      <c r="A47" s="30"/>
      <c r="B47" s="31"/>
      <c r="C47" s="31"/>
      <c r="D47" s="31"/>
      <c r="E47" s="31"/>
      <c r="F47" s="31"/>
      <c r="G47" s="31"/>
      <c r="H47" s="31"/>
      <c r="I47" s="32"/>
      <c r="J47" s="8"/>
      <c r="K47" s="8">
        <f t="shared" si="5"/>
        <v>2.1000000000000005</v>
      </c>
      <c r="L47" s="8">
        <f t="shared" si="0"/>
        <v>0.19599473825834493</v>
      </c>
      <c r="M47" s="8">
        <f t="shared" si="1"/>
        <v>0.37800000000000006</v>
      </c>
      <c r="N47" s="8">
        <f t="shared" si="2"/>
        <v>1.3343514053702566E-2</v>
      </c>
      <c r="O47" s="8">
        <f t="shared" si="3"/>
        <v>0.63248656242599455</v>
      </c>
      <c r="P47" s="8">
        <f t="shared" si="4"/>
        <v>1.3282217810945889</v>
      </c>
      <c r="Q47" s="1"/>
      <c r="R47" s="1"/>
      <c r="S47" s="1"/>
      <c r="T47" s="1"/>
      <c r="U47" s="1"/>
      <c r="V47" s="1"/>
      <c r="W47" s="1"/>
      <c r="X47" s="1"/>
      <c r="Y47" s="1"/>
      <c r="Z47" s="1"/>
    </row>
    <row r="48" spans="1:26" ht="27" customHeight="1" x14ac:dyDescent="0.25">
      <c r="A48" s="30"/>
      <c r="B48" s="31"/>
      <c r="C48" s="31"/>
      <c r="D48" s="31"/>
      <c r="E48" s="31"/>
      <c r="F48" s="31"/>
      <c r="G48" s="31"/>
      <c r="H48" s="31"/>
      <c r="I48" s="32"/>
      <c r="J48" s="8"/>
      <c r="K48" s="8">
        <f t="shared" si="5"/>
        <v>2.1500000000000004</v>
      </c>
      <c r="L48" s="8">
        <f t="shared" si="0"/>
        <v>0.19633740190423968</v>
      </c>
      <c r="M48" s="8">
        <f t="shared" si="1"/>
        <v>0.38700000000000007</v>
      </c>
      <c r="N48" s="8">
        <f t="shared" si="2"/>
        <v>1.3873119073390543E-2</v>
      </c>
      <c r="O48" s="8">
        <f t="shared" si="3"/>
        <v>0.622614293760412</v>
      </c>
      <c r="P48" s="8">
        <f t="shared" si="4"/>
        <v>1.3386207315848859</v>
      </c>
      <c r="Q48" s="1"/>
      <c r="R48" s="1"/>
      <c r="S48" s="1"/>
      <c r="T48" s="1"/>
      <c r="U48" s="1"/>
      <c r="V48" s="1"/>
      <c r="W48" s="1"/>
      <c r="X48" s="1"/>
      <c r="Y48" s="1"/>
      <c r="Z48" s="1"/>
    </row>
    <row r="49" spans="1:26" ht="27" customHeight="1" x14ac:dyDescent="0.25">
      <c r="A49" s="30"/>
      <c r="B49" s="31"/>
      <c r="C49" s="31"/>
      <c r="D49" s="31"/>
      <c r="E49" s="31"/>
      <c r="F49" s="31"/>
      <c r="G49" s="31"/>
      <c r="H49" s="31"/>
      <c r="I49" s="32"/>
      <c r="J49" s="8"/>
      <c r="K49" s="8">
        <f t="shared" si="5"/>
        <v>2.2000000000000002</v>
      </c>
      <c r="L49" s="8">
        <f t="shared" si="0"/>
        <v>0.19667218752287366</v>
      </c>
      <c r="M49" s="8">
        <f t="shared" si="1"/>
        <v>0.39600000000000002</v>
      </c>
      <c r="N49" s="8">
        <f t="shared" si="2"/>
        <v>1.442271384643865E-2</v>
      </c>
      <c r="O49" s="8">
        <f t="shared" si="3"/>
        <v>0.61272991336872984</v>
      </c>
      <c r="P49" s="8">
        <f t="shared" si="4"/>
        <v>1.3480058094112057</v>
      </c>
      <c r="Q49" s="1"/>
      <c r="R49" s="1"/>
      <c r="S49" s="1"/>
      <c r="T49" s="1"/>
      <c r="U49" s="1"/>
      <c r="V49" s="1"/>
      <c r="W49" s="1"/>
      <c r="X49" s="1"/>
      <c r="Y49" s="1"/>
      <c r="Z49" s="1"/>
    </row>
    <row r="50" spans="1:26" ht="27" customHeight="1" x14ac:dyDescent="0.25">
      <c r="A50" s="30"/>
      <c r="B50" s="31"/>
      <c r="C50" s="31"/>
      <c r="D50" s="31"/>
      <c r="E50" s="31"/>
      <c r="F50" s="31"/>
      <c r="G50" s="31"/>
      <c r="H50" s="31"/>
      <c r="I50" s="32"/>
      <c r="J50" s="8"/>
      <c r="K50" s="8">
        <f t="shared" si="5"/>
        <v>2.25</v>
      </c>
      <c r="L50" s="8">
        <f t="shared" si="0"/>
        <v>0.1969994492286376</v>
      </c>
      <c r="M50" s="8">
        <f t="shared" si="1"/>
        <v>0.40499999999999997</v>
      </c>
      <c r="N50" s="8">
        <f t="shared" si="2"/>
        <v>1.4993866777437541E-2</v>
      </c>
      <c r="O50" s="8">
        <f t="shared" si="3"/>
        <v>0.60283149873196706</v>
      </c>
      <c r="P50" s="8">
        <f t="shared" si="4"/>
        <v>1.3563708721469259</v>
      </c>
      <c r="Q50" s="1"/>
      <c r="R50" s="1"/>
      <c r="S50" s="1"/>
      <c r="T50" s="1"/>
      <c r="U50" s="1"/>
      <c r="V50" s="1"/>
      <c r="W50" s="1"/>
      <c r="X50" s="1"/>
      <c r="Y50" s="1"/>
      <c r="Z50" s="1"/>
    </row>
    <row r="51" spans="1:26" ht="24" customHeight="1" x14ac:dyDescent="0.25">
      <c r="A51" s="30"/>
      <c r="B51" s="31"/>
      <c r="C51" s="31"/>
      <c r="D51" s="31"/>
      <c r="E51" s="31"/>
      <c r="F51" s="31"/>
      <c r="G51" s="31"/>
      <c r="H51" s="31"/>
      <c r="I51" s="32"/>
      <c r="J51" s="8"/>
      <c r="K51" s="8">
        <f t="shared" si="5"/>
        <v>2.2999999999999998</v>
      </c>
      <c r="L51" s="8">
        <f t="shared" si="0"/>
        <v>0.19731951778382983</v>
      </c>
      <c r="M51" s="8">
        <f t="shared" si="1"/>
        <v>0.41399999999999998</v>
      </c>
      <c r="N51" s="8">
        <f t="shared" si="2"/>
        <v>1.5588338421243278E-2</v>
      </c>
      <c r="O51" s="8">
        <f t="shared" si="3"/>
        <v>0.59291695853296911</v>
      </c>
      <c r="P51" s="8">
        <f t="shared" si="4"/>
        <v>1.3637090046258289</v>
      </c>
      <c r="Q51" s="1"/>
      <c r="R51" s="1"/>
      <c r="S51" s="1"/>
      <c r="T51" s="1"/>
      <c r="U51" s="1"/>
      <c r="V51" s="1"/>
      <c r="W51" s="1"/>
      <c r="X51" s="1"/>
      <c r="Y51" s="1"/>
      <c r="Z51" s="1"/>
    </row>
    <row r="52" spans="1:26" ht="24" customHeight="1" x14ac:dyDescent="0.25">
      <c r="A52" s="30"/>
      <c r="B52" s="31"/>
      <c r="C52" s="31"/>
      <c r="D52" s="31"/>
      <c r="E52" s="31"/>
      <c r="F52" s="31"/>
      <c r="G52" s="31"/>
      <c r="H52" s="31"/>
      <c r="I52" s="32"/>
      <c r="J52" s="8"/>
      <c r="K52" s="8">
        <f t="shared" si="5"/>
        <v>2.3499999999999996</v>
      </c>
      <c r="L52" s="8">
        <f t="shared" si="0"/>
        <v>0.19763270260784388</v>
      </c>
      <c r="M52" s="8">
        <f t="shared" si="1"/>
        <v>0.42299999999999993</v>
      </c>
      <c r="N52" s="8">
        <f t="shared" si="2"/>
        <v>1.6208114212225917E-2</v>
      </c>
      <c r="O52" s="8">
        <f t="shared" si="3"/>
        <v>0.5829839979179724</v>
      </c>
      <c r="P52" s="8">
        <f t="shared" si="4"/>
        <v>1.3700123951072349</v>
      </c>
      <c r="Q52" s="1"/>
      <c r="R52" s="1"/>
      <c r="S52" s="1"/>
      <c r="T52" s="1"/>
      <c r="U52" s="1"/>
      <c r="V52" s="1"/>
      <c r="W52" s="1"/>
      <c r="X52" s="1"/>
      <c r="Y52" s="1"/>
      <c r="Z52" s="1"/>
    </row>
    <row r="53" spans="1:26" ht="24" customHeight="1" x14ac:dyDescent="0.25">
      <c r="A53" s="30"/>
      <c r="B53" s="31"/>
      <c r="C53" s="31"/>
      <c r="D53" s="31"/>
      <c r="E53" s="31"/>
      <c r="F53" s="31"/>
      <c r="G53" s="31"/>
      <c r="H53" s="31"/>
      <c r="I53" s="32"/>
      <c r="J53" s="8"/>
      <c r="K53" s="8">
        <f t="shared" si="5"/>
        <v>2.3999999999999995</v>
      </c>
      <c r="L53" s="8">
        <f t="shared" si="0"/>
        <v>0.19793929357481246</v>
      </c>
      <c r="M53" s="8">
        <f t="shared" si="1"/>
        <v>0.43199999999999988</v>
      </c>
      <c r="N53" s="8">
        <f t="shared" si="2"/>
        <v>1.6855444473182032E-2</v>
      </c>
      <c r="O53" s="8">
        <f t="shared" si="3"/>
        <v>0.57303007669004768</v>
      </c>
      <c r="P53" s="8">
        <f t="shared" si="4"/>
        <v>1.3752721840561142</v>
      </c>
      <c r="Q53" s="1"/>
      <c r="R53" s="1"/>
      <c r="S53" s="1"/>
      <c r="T53" s="1"/>
      <c r="U53" s="1"/>
      <c r="V53" s="1"/>
      <c r="W53" s="1"/>
      <c r="X53" s="1"/>
      <c r="Y53" s="1"/>
      <c r="Z53" s="1"/>
    </row>
    <row r="54" spans="1:26" ht="24" customHeight="1" x14ac:dyDescent="0.25">
      <c r="A54" s="30"/>
      <c r="B54" s="31"/>
      <c r="C54" s="31"/>
      <c r="D54" s="31"/>
      <c r="E54" s="31"/>
      <c r="F54" s="31"/>
      <c r="G54" s="31"/>
      <c r="H54" s="31"/>
      <c r="I54" s="32"/>
      <c r="J54" s="8"/>
      <c r="K54" s="8">
        <f t="shared" si="5"/>
        <v>2.4499999999999993</v>
      </c>
      <c r="L54" s="8">
        <f t="shared" si="0"/>
        <v>0.19823956262588566</v>
      </c>
      <c r="M54" s="8">
        <f t="shared" si="1"/>
        <v>0.44099999999999984</v>
      </c>
      <c r="N54" s="8">
        <f t="shared" si="2"/>
        <v>1.7532893737710782E-2</v>
      </c>
      <c r="O54" s="8">
        <f t="shared" si="3"/>
        <v>0.56305235837444578</v>
      </c>
      <c r="P54" s="8">
        <f t="shared" si="4"/>
        <v>1.3794782780173918</v>
      </c>
      <c r="Q54" s="1"/>
      <c r="R54" s="1"/>
      <c r="S54" s="1"/>
      <c r="T54" s="1"/>
      <c r="U54" s="1"/>
      <c r="V54" s="1"/>
      <c r="W54" s="1"/>
      <c r="X54" s="1"/>
      <c r="Y54" s="1"/>
      <c r="Z54" s="1"/>
    </row>
    <row r="55" spans="1:26" ht="24" customHeight="1" x14ac:dyDescent="0.25">
      <c r="A55" s="26"/>
      <c r="B55" s="27"/>
      <c r="C55" s="27"/>
      <c r="D55" s="27"/>
      <c r="E55" s="27"/>
      <c r="F55" s="27"/>
      <c r="G55" s="27"/>
      <c r="H55" s="27"/>
      <c r="I55" s="28"/>
      <c r="J55" s="8"/>
      <c r="K55" s="8">
        <f t="shared" si="5"/>
        <v>2.4999999999999991</v>
      </c>
      <c r="L55" s="8">
        <f t="shared" si="0"/>
        <v>0.19853376521861818</v>
      </c>
      <c r="M55" s="8">
        <f t="shared" si="1"/>
        <v>0.44999999999999984</v>
      </c>
      <c r="N55" s="8">
        <f t="shared" si="2"/>
        <v>1.8243402115270889E-2</v>
      </c>
      <c r="O55" s="8">
        <f t="shared" si="3"/>
        <v>0.55304764740415335</v>
      </c>
      <c r="P55" s="8">
        <f t="shared" si="4"/>
        <v>1.3826191185103829</v>
      </c>
      <c r="Q55" s="1"/>
      <c r="R55" s="1"/>
      <c r="S55" s="1"/>
      <c r="T55" s="1"/>
      <c r="U55" s="1"/>
      <c r="V55" s="1"/>
      <c r="W55" s="1"/>
      <c r="X55" s="1"/>
      <c r="Y55" s="1"/>
      <c r="Z55" s="1"/>
    </row>
    <row r="56" spans="1:26" ht="24" customHeight="1" x14ac:dyDescent="0.25">
      <c r="A56" s="33" t="s">
        <v>46</v>
      </c>
      <c r="B56" s="15"/>
      <c r="C56" s="15"/>
      <c r="D56" s="15"/>
      <c r="E56" s="15"/>
      <c r="F56" s="15"/>
      <c r="G56" s="15"/>
      <c r="H56" s="15"/>
      <c r="I56" s="16"/>
      <c r="J56" s="8"/>
      <c r="K56" s="8">
        <f t="shared" si="5"/>
        <v>2.5499999999999989</v>
      </c>
      <c r="L56" s="8">
        <f t="shared" si="0"/>
        <v>0.1988221416328228</v>
      </c>
      <c r="M56" s="8">
        <f t="shared" si="1"/>
        <v>0.4589999999999998</v>
      </c>
      <c r="N56" s="8">
        <f t="shared" si="2"/>
        <v>1.8990362409326313E-2</v>
      </c>
      <c r="O56" s="8">
        <f t="shared" si="3"/>
        <v>0.54301231069589317</v>
      </c>
      <c r="P56" s="8">
        <f t="shared" si="4"/>
        <v>1.3846813922745269</v>
      </c>
      <c r="Q56" s="1"/>
      <c r="R56" s="1"/>
      <c r="S56" s="1"/>
      <c r="T56" s="1"/>
      <c r="U56" s="1"/>
      <c r="V56" s="1"/>
      <c r="W56" s="1"/>
      <c r="X56" s="1"/>
      <c r="Y56" s="1"/>
      <c r="Z56" s="1"/>
    </row>
    <row r="57" spans="1:26" ht="24.75" customHeight="1" x14ac:dyDescent="0.25">
      <c r="A57" s="29"/>
      <c r="B57" s="24"/>
      <c r="C57" s="24"/>
      <c r="D57" s="24"/>
      <c r="E57" s="24"/>
      <c r="F57" s="24"/>
      <c r="G57" s="24"/>
      <c r="H57" s="24"/>
      <c r="I57" s="25"/>
      <c r="J57" s="8"/>
      <c r="K57" s="8">
        <f t="shared" si="5"/>
        <v>2.5999999999999988</v>
      </c>
      <c r="L57" s="8">
        <f t="shared" si="0"/>
        <v>0.19910491814961709</v>
      </c>
      <c r="M57" s="8">
        <f t="shared" si="1"/>
        <v>0.46799999999999975</v>
      </c>
      <c r="N57" s="8">
        <f t="shared" si="2"/>
        <v>1.9777718105251491E-2</v>
      </c>
      <c r="O57" s="8">
        <f t="shared" si="3"/>
        <v>0.53294217848317371</v>
      </c>
      <c r="P57" s="8">
        <f t="shared" si="4"/>
        <v>1.385649664056251</v>
      </c>
      <c r="Q57" s="1"/>
      <c r="R57" s="1"/>
      <c r="S57" s="1"/>
      <c r="T57" s="1"/>
      <c r="U57" s="1"/>
      <c r="V57" s="1"/>
      <c r="W57" s="1"/>
      <c r="X57" s="1"/>
      <c r="Y57" s="1"/>
      <c r="Z57" s="1"/>
    </row>
    <row r="58" spans="1:26" ht="24.75" customHeight="1" x14ac:dyDescent="0.25">
      <c r="A58" s="30"/>
      <c r="B58" s="31"/>
      <c r="C58" s="31"/>
      <c r="D58" s="31"/>
      <c r="E58" s="31"/>
      <c r="F58" s="31"/>
      <c r="G58" s="31"/>
      <c r="H58" s="31"/>
      <c r="I58" s="32"/>
      <c r="J58" s="8"/>
      <c r="K58" s="8">
        <f t="shared" si="5"/>
        <v>2.6499999999999986</v>
      </c>
      <c r="L58" s="8">
        <f t="shared" si="0"/>
        <v>0.19938230811815824</v>
      </c>
      <c r="M58" s="8">
        <f t="shared" si="1"/>
        <v>0.4769999999999997</v>
      </c>
      <c r="N58" s="8">
        <f t="shared" si="2"/>
        <v>2.0610089395093859E-2</v>
      </c>
      <c r="O58" s="8">
        <f t="shared" si="3"/>
        <v>0.52283241722479035</v>
      </c>
      <c r="P58" s="8">
        <f t="shared" si="4"/>
        <v>1.3855059056456938</v>
      </c>
      <c r="Q58" s="1"/>
      <c r="R58" s="1"/>
      <c r="S58" s="1"/>
      <c r="T58" s="1"/>
      <c r="U58" s="1"/>
      <c r="V58" s="1"/>
      <c r="W58" s="1"/>
      <c r="X58" s="1"/>
      <c r="Y58" s="1"/>
      <c r="Z58" s="1"/>
    </row>
    <row r="59" spans="1:26" ht="24.75" customHeight="1" x14ac:dyDescent="0.25">
      <c r="A59" s="30"/>
      <c r="B59" s="31"/>
      <c r="C59" s="31"/>
      <c r="D59" s="31"/>
      <c r="E59" s="31"/>
      <c r="F59" s="31"/>
      <c r="G59" s="31"/>
      <c r="H59" s="31"/>
      <c r="I59" s="32"/>
      <c r="J59" s="8"/>
      <c r="K59" s="8">
        <f t="shared" si="5"/>
        <v>2.6999999999999984</v>
      </c>
      <c r="L59" s="8">
        <f t="shared" si="0"/>
        <v>0.19965451292266517</v>
      </c>
      <c r="M59" s="8">
        <f t="shared" si="1"/>
        <v>0.48599999999999971</v>
      </c>
      <c r="N59" s="8">
        <f t="shared" si="2"/>
        <v>2.1492937453104228E-2</v>
      </c>
      <c r="O59" s="8">
        <f t="shared" si="3"/>
        <v>0.51267736436227296</v>
      </c>
      <c r="P59" s="8">
        <f t="shared" si="4"/>
        <v>1.3842288837781362</v>
      </c>
      <c r="Q59" s="1"/>
      <c r="R59" s="1"/>
      <c r="S59" s="1"/>
      <c r="T59" s="1"/>
      <c r="U59" s="1"/>
      <c r="V59" s="1"/>
      <c r="W59" s="1"/>
      <c r="X59" s="1"/>
      <c r="Y59" s="1"/>
      <c r="Z59" s="1"/>
    </row>
    <row r="60" spans="1:26" ht="24.75" customHeight="1" x14ac:dyDescent="0.25">
      <c r="A60" s="30"/>
      <c r="B60" s="31"/>
      <c r="C60" s="31"/>
      <c r="D60" s="31"/>
      <c r="E60" s="31"/>
      <c r="F60" s="31"/>
      <c r="G60" s="31"/>
      <c r="H60" s="31"/>
      <c r="I60" s="32"/>
      <c r="J60" s="8"/>
      <c r="K60" s="8">
        <f t="shared" si="5"/>
        <v>2.7499999999999982</v>
      </c>
      <c r="L60" s="8">
        <f t="shared" si="0"/>
        <v>0.19992172286070706</v>
      </c>
      <c r="M60" s="8">
        <f t="shared" si="1"/>
        <v>0.49499999999999966</v>
      </c>
      <c r="N60" s="8">
        <f t="shared" si="2"/>
        <v>2.2432781799279093E-2</v>
      </c>
      <c r="O60" s="8">
        <f t="shared" si="3"/>
        <v>0.50247031007805631</v>
      </c>
      <c r="P60" s="8">
        <f t="shared" si="4"/>
        <v>1.381793352714654</v>
      </c>
      <c r="Q60" s="1"/>
      <c r="R60" s="1"/>
      <c r="S60" s="1"/>
      <c r="T60" s="1"/>
      <c r="U60" s="1"/>
      <c r="V60" s="1"/>
      <c r="W60" s="1"/>
      <c r="X60" s="1"/>
      <c r="Y60" s="1"/>
      <c r="Z60" s="1"/>
    </row>
    <row r="61" spans="1:26" ht="24.75" customHeight="1" x14ac:dyDescent="0.25">
      <c r="A61" s="30"/>
      <c r="B61" s="31"/>
      <c r="C61" s="31"/>
      <c r="D61" s="31"/>
      <c r="E61" s="31"/>
      <c r="F61" s="31"/>
      <c r="G61" s="31"/>
      <c r="H61" s="31"/>
      <c r="I61" s="32"/>
      <c r="J61" s="8"/>
      <c r="K61" s="8">
        <f t="shared" si="5"/>
        <v>2.799999999999998</v>
      </c>
      <c r="L61" s="8">
        <f t="shared" si="0"/>
        <v>0.20018411794235316</v>
      </c>
      <c r="M61" s="8">
        <f t="shared" si="1"/>
        <v>0.50399999999999967</v>
      </c>
      <c r="N61" s="8">
        <f t="shared" si="2"/>
        <v>2.3437492769571723E-2</v>
      </c>
      <c r="O61" s="8">
        <f t="shared" si="3"/>
        <v>0.49220320402611761</v>
      </c>
      <c r="P61" s="8">
        <f t="shared" si="4"/>
        <v>1.3781689712731284</v>
      </c>
      <c r="Q61" s="1"/>
      <c r="R61" s="1"/>
      <c r="S61" s="1"/>
      <c r="T61" s="1"/>
      <c r="U61" s="1"/>
      <c r="V61" s="1"/>
      <c r="W61" s="1"/>
      <c r="X61" s="1"/>
      <c r="Y61" s="1"/>
      <c r="Z61" s="1"/>
    </row>
    <row r="62" spans="1:26" ht="24.75" customHeight="1" x14ac:dyDescent="0.25">
      <c r="A62" s="30"/>
      <c r="B62" s="31"/>
      <c r="C62" s="31"/>
      <c r="D62" s="31"/>
      <c r="E62" s="31"/>
      <c r="F62" s="31"/>
      <c r="G62" s="31"/>
      <c r="H62" s="31"/>
      <c r="I62" s="32"/>
      <c r="J62" s="8"/>
      <c r="K62" s="8">
        <f t="shared" si="5"/>
        <v>2.8499999999999979</v>
      </c>
      <c r="L62" s="8">
        <f t="shared" si="0"/>
        <v>0.20044186861859037</v>
      </c>
      <c r="M62" s="8">
        <f t="shared" si="1"/>
        <v>0.51299999999999957</v>
      </c>
      <c r="N62" s="8">
        <f t="shared" si="2"/>
        <v>2.4516692562307808E-2</v>
      </c>
      <c r="O62" s="8">
        <f t="shared" si="3"/>
        <v>0.48186625355714452</v>
      </c>
      <c r="P62" s="8">
        <f t="shared" si="4"/>
        <v>1.3733188226378608</v>
      </c>
      <c r="Q62" s="1"/>
      <c r="R62" s="1"/>
      <c r="S62" s="1"/>
      <c r="T62" s="1"/>
      <c r="U62" s="1"/>
      <c r="V62" s="1"/>
      <c r="W62" s="1"/>
      <c r="X62" s="1"/>
      <c r="Y62" s="1"/>
      <c r="Z62" s="1"/>
    </row>
    <row r="63" spans="1:26" ht="24.75" customHeight="1" x14ac:dyDescent="0.25">
      <c r="A63" s="30"/>
      <c r="B63" s="31"/>
      <c r="C63" s="31"/>
      <c r="D63" s="31"/>
      <c r="E63" s="31"/>
      <c r="F63" s="31"/>
      <c r="G63" s="31"/>
      <c r="H63" s="31"/>
      <c r="I63" s="32"/>
      <c r="J63" s="8"/>
      <c r="K63" s="8">
        <f t="shared" si="5"/>
        <v>2.8999999999999977</v>
      </c>
      <c r="L63" s="8">
        <f t="shared" si="0"/>
        <v>0.20069513644638945</v>
      </c>
      <c r="M63" s="8">
        <f t="shared" si="1"/>
        <v>0.52199999999999958</v>
      </c>
      <c r="N63" s="8">
        <f t="shared" si="2"/>
        <v>2.5682317137112429E-2</v>
      </c>
      <c r="O63" s="8">
        <f t="shared" si="3"/>
        <v>0.47144736115454078</v>
      </c>
      <c r="P63" s="8">
        <f t="shared" si="4"/>
        <v>1.3671973473481671</v>
      </c>
      <c r="Q63" s="1"/>
      <c r="R63" s="1"/>
      <c r="S63" s="1"/>
      <c r="T63" s="1"/>
      <c r="U63" s="1"/>
      <c r="V63" s="1"/>
      <c r="W63" s="1"/>
      <c r="X63" s="1"/>
      <c r="Y63" s="1"/>
      <c r="Z63" s="1"/>
    </row>
    <row r="64" spans="1:26" ht="24.75" customHeight="1" x14ac:dyDescent="0.25">
      <c r="A64" s="30"/>
      <c r="B64" s="31"/>
      <c r="C64" s="31"/>
      <c r="D64" s="31"/>
      <c r="E64" s="31"/>
      <c r="F64" s="31"/>
      <c r="G64" s="31"/>
      <c r="H64" s="31"/>
      <c r="I64" s="32"/>
      <c r="J64" s="8"/>
      <c r="K64" s="8">
        <f t="shared" si="5"/>
        <v>2.9499999999999975</v>
      </c>
      <c r="L64" s="8">
        <f t="shared" si="0"/>
        <v>0.20094407469691977</v>
      </c>
      <c r="M64" s="8">
        <f t="shared" si="1"/>
        <v>0.53099999999999958</v>
      </c>
      <c r="N64" s="8">
        <f t="shared" si="2"/>
        <v>2.6949423189051181E-2</v>
      </c>
      <c r="O64" s="8">
        <f t="shared" si="3"/>
        <v>0.46093131685207162</v>
      </c>
      <c r="P64" s="8">
        <f t="shared" si="4"/>
        <v>1.3597473847136101</v>
      </c>
      <c r="Q64" s="1"/>
      <c r="R64" s="1"/>
      <c r="S64" s="1"/>
      <c r="T64" s="1"/>
      <c r="U64" s="1"/>
      <c r="V64" s="1"/>
      <c r="W64" s="1"/>
      <c r="X64" s="1"/>
      <c r="Y64" s="1"/>
      <c r="Z64" s="1"/>
    </row>
    <row r="65" spans="1:26" ht="24.75" customHeight="1" x14ac:dyDescent="0.25">
      <c r="A65" s="30"/>
      <c r="B65" s="31"/>
      <c r="C65" s="31"/>
      <c r="D65" s="31"/>
      <c r="E65" s="31"/>
      <c r="F65" s="31"/>
      <c r="G65" s="31"/>
      <c r="H65" s="31"/>
      <c r="I65" s="32"/>
      <c r="J65" s="8"/>
      <c r="K65" s="8">
        <f t="shared" si="5"/>
        <v>2.9999999999999973</v>
      </c>
      <c r="L65" s="8">
        <f t="shared" si="0"/>
        <v>0.20118882891264581</v>
      </c>
      <c r="M65" s="8">
        <f t="shared" si="1"/>
        <v>0.53999999999999948</v>
      </c>
      <c r="N65" s="8">
        <f t="shared" si="2"/>
        <v>2.8337380831140027E-2</v>
      </c>
      <c r="O65" s="8">
        <f t="shared" si="3"/>
        <v>0.45029860499425689</v>
      </c>
      <c r="P65" s="8">
        <f t="shared" si="4"/>
        <v>1.3508958149827694</v>
      </c>
      <c r="Q65" s="1"/>
      <c r="R65" s="1"/>
      <c r="S65" s="1"/>
      <c r="T65" s="1"/>
      <c r="U65" s="1"/>
      <c r="V65" s="1"/>
      <c r="W65" s="1"/>
      <c r="X65" s="1"/>
      <c r="Y65" s="1"/>
      <c r="Z65" s="1"/>
    </row>
    <row r="66" spans="1:26" ht="24.75" customHeight="1" x14ac:dyDescent="0.25">
      <c r="A66" s="30"/>
      <c r="B66" s="31"/>
      <c r="C66" s="31"/>
      <c r="D66" s="31"/>
      <c r="E66" s="31"/>
      <c r="F66" s="31"/>
      <c r="G66" s="31"/>
      <c r="H66" s="31"/>
      <c r="I66" s="32"/>
      <c r="J66" s="8"/>
      <c r="K66" s="8">
        <f t="shared" si="5"/>
        <v>3.0499999999999972</v>
      </c>
      <c r="L66" s="8">
        <f t="shared" si="0"/>
        <v>0.20142953741837599</v>
      </c>
      <c r="M66" s="8">
        <f t="shared" si="1"/>
        <v>0.54899999999999949</v>
      </c>
      <c r="N66" s="8">
        <f t="shared" si="2"/>
        <v>2.9871696821120623E-2</v>
      </c>
      <c r="O66" s="8">
        <f t="shared" si="3"/>
        <v>0.43952358049854617</v>
      </c>
      <c r="P66" s="8">
        <f t="shared" si="4"/>
        <v>1.3405469205205647</v>
      </c>
      <c r="Q66" s="1"/>
      <c r="R66" s="1"/>
      <c r="S66" s="1"/>
      <c r="T66" s="1"/>
      <c r="U66" s="1"/>
      <c r="V66" s="1"/>
      <c r="W66" s="1"/>
      <c r="X66" s="1"/>
      <c r="Y66" s="1"/>
      <c r="Z66" s="1"/>
    </row>
    <row r="67" spans="1:26" ht="24.75" customHeight="1" x14ac:dyDescent="0.25">
      <c r="A67" s="30"/>
      <c r="B67" s="31"/>
      <c r="C67" s="31"/>
      <c r="D67" s="31"/>
      <c r="E67" s="31"/>
      <c r="F67" s="31"/>
      <c r="G67" s="31"/>
      <c r="H67" s="31"/>
      <c r="I67" s="32"/>
      <c r="J67" s="8"/>
      <c r="K67" s="8">
        <f t="shared" si="5"/>
        <v>3.099999999999997</v>
      </c>
      <c r="L67" s="8">
        <f t="shared" si="0"/>
        <v>0.20166633179075752</v>
      </c>
      <c r="M67" s="8">
        <f t="shared" si="1"/>
        <v>0.55799999999999939</v>
      </c>
      <c r="N67" s="8">
        <f t="shared" si="2"/>
        <v>3.1586916168973349E-2</v>
      </c>
      <c r="O67" s="8">
        <f t="shared" si="3"/>
        <v>0.42857156677831199</v>
      </c>
      <c r="P67" s="8">
        <f t="shared" si="4"/>
        <v>1.3285718570127658</v>
      </c>
      <c r="Q67" s="1"/>
      <c r="R67" s="1"/>
      <c r="S67" s="1"/>
      <c r="T67" s="1"/>
      <c r="U67" s="1"/>
      <c r="V67" s="1"/>
      <c r="W67" s="1"/>
      <c r="X67" s="1"/>
      <c r="Y67" s="1"/>
      <c r="Z67" s="1"/>
    </row>
    <row r="68" spans="1:26" ht="24.75" customHeight="1" x14ac:dyDescent="0.25">
      <c r="A68" s="30"/>
      <c r="B68" s="31"/>
      <c r="C68" s="31"/>
      <c r="D68" s="31"/>
      <c r="E68" s="31"/>
      <c r="F68" s="31"/>
      <c r="G68" s="31"/>
      <c r="H68" s="31"/>
      <c r="I68" s="32"/>
      <c r="J68" s="8"/>
      <c r="K68" s="8">
        <f t="shared" si="5"/>
        <v>3.1499999999999968</v>
      </c>
      <c r="L68" s="8">
        <f t="shared" si="0"/>
        <v>0.20189933729020593</v>
      </c>
      <c r="M68" s="8">
        <f t="shared" si="1"/>
        <v>0.56699999999999939</v>
      </c>
      <c r="N68" s="8">
        <f t="shared" si="2"/>
        <v>3.3531471485440834E-2</v>
      </c>
      <c r="O68" s="8">
        <f t="shared" si="3"/>
        <v>0.41739400596239612</v>
      </c>
      <c r="P68" s="8">
        <f t="shared" si="4"/>
        <v>1.3147911187815464</v>
      </c>
      <c r="Q68" s="1"/>
      <c r="R68" s="1"/>
      <c r="S68" s="1"/>
      <c r="T68" s="1"/>
      <c r="U68" s="1"/>
      <c r="V68" s="1"/>
      <c r="W68" s="1"/>
      <c r="X68" s="1"/>
      <c r="Y68" s="1"/>
      <c r="Z68" s="1"/>
    </row>
    <row r="69" spans="1:26" ht="24.75" customHeight="1" x14ac:dyDescent="0.25">
      <c r="A69" s="30"/>
      <c r="B69" s="31"/>
      <c r="C69" s="31"/>
      <c r="D69" s="31"/>
      <c r="E69" s="31"/>
      <c r="F69" s="31"/>
      <c r="G69" s="31"/>
      <c r="H69" s="31"/>
      <c r="I69" s="32"/>
      <c r="J69" s="8"/>
      <c r="K69" s="8">
        <f t="shared" si="5"/>
        <v>3.1999999999999966</v>
      </c>
      <c r="L69" s="8">
        <f t="shared" si="0"/>
        <v>0.2021286732588207</v>
      </c>
      <c r="M69" s="8">
        <f t="shared" si="1"/>
        <v>0.5759999999999994</v>
      </c>
      <c r="N69" s="8">
        <f t="shared" si="2"/>
        <v>3.5776295852981525E-2</v>
      </c>
      <c r="O69" s="8">
        <f t="shared" si="3"/>
        <v>0.40591984562624045</v>
      </c>
      <c r="P69" s="8">
        <f t="shared" si="4"/>
        <v>1.298943506003968</v>
      </c>
      <c r="Q69" s="1"/>
      <c r="R69" s="1"/>
      <c r="S69" s="1"/>
      <c r="T69" s="1"/>
      <c r="U69" s="1"/>
      <c r="V69" s="1"/>
      <c r="W69" s="1"/>
      <c r="X69" s="1"/>
      <c r="Y69" s="1"/>
      <c r="Z69" s="1"/>
    </row>
    <row r="70" spans="1:26" ht="24.75" customHeight="1" x14ac:dyDescent="0.25">
      <c r="A70" s="30"/>
      <c r="B70" s="31"/>
      <c r="C70" s="31"/>
      <c r="D70" s="31"/>
      <c r="E70" s="31"/>
      <c r="F70" s="31"/>
      <c r="G70" s="31"/>
      <c r="H70" s="31"/>
      <c r="I70" s="32"/>
      <c r="J70" s="8"/>
      <c r="K70" s="8">
        <f t="shared" si="5"/>
        <v>3.2499999999999964</v>
      </c>
      <c r="L70" s="8">
        <f t="shared" si="0"/>
        <v>0.20235445348745046</v>
      </c>
      <c r="M70" s="8">
        <f t="shared" si="1"/>
        <v>0.5849999999999993</v>
      </c>
      <c r="N70" s="8">
        <f t="shared" si="2"/>
        <v>3.8431359547009096E-2</v>
      </c>
      <c r="O70" s="8">
        <f t="shared" si="3"/>
        <v>0.39403900170358336</v>
      </c>
      <c r="P70" s="8">
        <f t="shared" si="4"/>
        <v>1.2806267555366446</v>
      </c>
      <c r="Q70" s="1"/>
      <c r="R70" s="1"/>
      <c r="S70" s="1"/>
      <c r="T70" s="1"/>
      <c r="U70" s="1"/>
      <c r="V70" s="1"/>
      <c r="W70" s="1"/>
      <c r="X70" s="1"/>
      <c r="Y70" s="1"/>
      <c r="Z70" s="1"/>
    </row>
    <row r="71" spans="1:26" ht="24.75" customHeight="1" x14ac:dyDescent="0.25">
      <c r="A71" s="30"/>
      <c r="B71" s="31"/>
      <c r="C71" s="31"/>
      <c r="D71" s="31"/>
      <c r="E71" s="31"/>
      <c r="F71" s="31"/>
      <c r="G71" s="31"/>
      <c r="H71" s="31"/>
      <c r="I71" s="32"/>
      <c r="J71" s="8"/>
      <c r="K71" s="8">
        <f t="shared" si="5"/>
        <v>3.2999999999999963</v>
      </c>
      <c r="L71" s="8">
        <f t="shared" si="0"/>
        <v>0.20257678655473466</v>
      </c>
      <c r="M71" s="8">
        <f t="shared" si="1"/>
        <v>0.59399999999999931</v>
      </c>
      <c r="N71" s="8">
        <f t="shared" si="2"/>
        <v>4.1680894884842397E-2</v>
      </c>
      <c r="O71" s="8">
        <f t="shared" si="3"/>
        <v>0.38156713329846592</v>
      </c>
      <c r="P71" s="8">
        <f t="shared" si="4"/>
        <v>1.2591715398849361</v>
      </c>
      <c r="Q71" s="1"/>
      <c r="R71" s="1"/>
      <c r="S71" s="1"/>
      <c r="T71" s="1"/>
      <c r="U71" s="1"/>
      <c r="V71" s="1"/>
      <c r="W71" s="1"/>
      <c r="X71" s="1"/>
      <c r="Y71" s="1"/>
      <c r="Z71" s="1"/>
    </row>
    <row r="72" spans="1:26" ht="24.75" customHeight="1" x14ac:dyDescent="0.25">
      <c r="A72" s="30"/>
      <c r="B72" s="31"/>
      <c r="C72" s="31"/>
      <c r="D72" s="31"/>
      <c r="E72" s="31"/>
      <c r="F72" s="31"/>
      <c r="G72" s="31"/>
      <c r="H72" s="31"/>
      <c r="I72" s="32"/>
      <c r="J72" s="8"/>
      <c r="K72" s="8">
        <f t="shared" si="5"/>
        <v>3.3499999999999961</v>
      </c>
      <c r="L72" s="8">
        <f t="shared" si="0"/>
        <v>0.20279577614065047</v>
      </c>
      <c r="M72" s="8">
        <f t="shared" si="1"/>
        <v>0.60299999999999931</v>
      </c>
      <c r="N72" s="8">
        <f t="shared" si="2"/>
        <v>4.5870274568850511E-2</v>
      </c>
      <c r="O72" s="8">
        <f t="shared" si="3"/>
        <v>0.36815876402854186</v>
      </c>
      <c r="P72" s="8">
        <f t="shared" si="4"/>
        <v>1.2333318594956137</v>
      </c>
      <c r="Q72" s="1"/>
      <c r="R72" s="1"/>
      <c r="S72" s="1"/>
      <c r="T72" s="1"/>
      <c r="U72" s="1"/>
      <c r="V72" s="1"/>
      <c r="W72" s="1"/>
      <c r="X72" s="1"/>
      <c r="Y72" s="1"/>
      <c r="Z72" s="1"/>
    </row>
    <row r="73" spans="1:26" ht="24.75" customHeight="1" x14ac:dyDescent="0.25">
      <c r="A73" s="30"/>
      <c r="B73" s="31"/>
      <c r="C73" s="31"/>
      <c r="D73" s="31"/>
      <c r="E73" s="31"/>
      <c r="F73" s="31"/>
      <c r="G73" s="31"/>
      <c r="H73" s="31"/>
      <c r="I73" s="32"/>
      <c r="J73" s="8"/>
      <c r="K73" s="8">
        <f t="shared" si="5"/>
        <v>3.3999999999999959</v>
      </c>
      <c r="L73" s="8">
        <f t="shared" si="0"/>
        <v>0.20301152131683103</v>
      </c>
      <c r="M73" s="8">
        <f t="shared" si="1"/>
        <v>0.61199999999999921</v>
      </c>
      <c r="N73" s="8">
        <f t="shared" si="2"/>
        <v>5.1774873600711271E-2</v>
      </c>
      <c r="O73" s="8">
        <f t="shared" si="3"/>
        <v>0.3530384198205006</v>
      </c>
      <c r="P73" s="8">
        <f t="shared" si="4"/>
        <v>1.2003306273897005</v>
      </c>
      <c r="Q73" s="1"/>
      <c r="R73" s="1"/>
      <c r="S73" s="1"/>
      <c r="T73" s="1"/>
      <c r="U73" s="1"/>
      <c r="V73" s="1"/>
      <c r="W73" s="1"/>
      <c r="X73" s="1"/>
      <c r="Y73" s="1"/>
      <c r="Z73" s="1"/>
    </row>
    <row r="74" spans="1:26" ht="24.75" customHeight="1" x14ac:dyDescent="0.25">
      <c r="A74" s="26"/>
      <c r="B74" s="27"/>
      <c r="C74" s="27"/>
      <c r="D74" s="27"/>
      <c r="E74" s="27"/>
      <c r="F74" s="27"/>
      <c r="G74" s="27"/>
      <c r="H74" s="27"/>
      <c r="I74" s="28"/>
      <c r="J74" s="8"/>
      <c r="K74" s="8">
        <f t="shared" si="5"/>
        <v>3.4499999999999957</v>
      </c>
      <c r="L74" s="8">
        <f t="shared" si="0"/>
        <v>0.20322411681569075</v>
      </c>
      <c r="M74" s="8">
        <f t="shared" si="1"/>
        <v>0.62099999999999922</v>
      </c>
      <c r="N74" s="8">
        <f t="shared" si="2"/>
        <v>6.1868852316579834E-2</v>
      </c>
      <c r="O74" s="8">
        <f t="shared" si="3"/>
        <v>0.33373184560577235</v>
      </c>
      <c r="P74" s="8">
        <f t="shared" si="4"/>
        <v>1.1513748673399131</v>
      </c>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BrvCovRganfvUpU2ImPZOeTO3RNDI0wSQNEo1kyMJL+qljutHB80KNp2r1bwwPMEBt4fSSp3gKhQUYsP+oGw0Q==" saltValue="NaTQQAVNrrFF2Xt/1/pTpA==" spinCount="100000" sheet="1" objects="1" scenarios="1" selectLockedCells="1"/>
  <mergeCells count="24">
    <mergeCell ref="D10:I11"/>
    <mergeCell ref="D12:I12"/>
    <mergeCell ref="A42:I55"/>
    <mergeCell ref="A56:I56"/>
    <mergeCell ref="A57:I74"/>
    <mergeCell ref="D13:I13"/>
    <mergeCell ref="D14:I15"/>
    <mergeCell ref="A16:I16"/>
    <mergeCell ref="A17:I27"/>
    <mergeCell ref="A28:I28"/>
    <mergeCell ref="A29:I40"/>
    <mergeCell ref="A41:I41"/>
    <mergeCell ref="D5:I5"/>
    <mergeCell ref="D6:I6"/>
    <mergeCell ref="D7:I7"/>
    <mergeCell ref="D8:I8"/>
    <mergeCell ref="D9:I9"/>
    <mergeCell ref="A1:P1"/>
    <mergeCell ref="A2:P2"/>
    <mergeCell ref="A3:F3"/>
    <mergeCell ref="H3:P3"/>
    <mergeCell ref="A4:C4"/>
    <mergeCell ref="D4:I4"/>
    <mergeCell ref="J4:P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Navedya</cp:lastModifiedBy>
  <dcterms:created xsi:type="dcterms:W3CDTF">2020-01-10T10:34:33Z</dcterms:created>
  <dcterms:modified xsi:type="dcterms:W3CDTF">2020-01-29T08:15:07Z</dcterms:modified>
</cp:coreProperties>
</file>