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John Clay\Documents\Client Tracking\ADP\Idintity Proofing\"/>
    </mc:Choice>
  </mc:AlternateContent>
  <bookViews>
    <workbookView xWindow="0" yWindow="0" windowWidth="24000" windowHeight="9510" tabRatio="500"/>
  </bookViews>
  <sheets>
    <sheet name="Sheet1" sheetId="1" r:id="rId1"/>
  </sheets>
  <definedNames>
    <definedName name="_xlnm.Print_Titles" localSheetId="0">Sheet1!$4:$4</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X40" i="1" l="1"/>
  <c r="X39" i="1"/>
  <c r="X38" i="1"/>
  <c r="X37" i="1"/>
  <c r="X36" i="1"/>
  <c r="X35" i="1"/>
  <c r="X34" i="1"/>
  <c r="X33" i="1"/>
  <c r="X32" i="1"/>
  <c r="X31" i="1"/>
  <c r="X30" i="1"/>
  <c r="X29" i="1"/>
  <c r="X28" i="1"/>
  <c r="X27" i="1"/>
  <c r="X26" i="1"/>
  <c r="X25" i="1"/>
  <c r="X24" i="1"/>
  <c r="X23" i="1"/>
  <c r="X22" i="1"/>
  <c r="X21" i="1"/>
  <c r="X20" i="1"/>
  <c r="X19" i="1"/>
  <c r="X18" i="1"/>
  <c r="X17" i="1"/>
  <c r="X16" i="1"/>
  <c r="X15" i="1"/>
  <c r="X14" i="1"/>
  <c r="X13" i="1"/>
  <c r="X12" i="1"/>
  <c r="X11" i="1"/>
  <c r="X10" i="1"/>
  <c r="X9" i="1"/>
  <c r="X8" i="1"/>
  <c r="X7" i="1"/>
  <c r="X6" i="1"/>
  <c r="X42" i="1"/>
  <c r="W42" i="1"/>
  <c r="X41" i="1"/>
  <c r="W41" i="1"/>
  <c r="V42" i="1"/>
  <c r="U42" i="1"/>
  <c r="V41" i="1"/>
  <c r="U41" i="1"/>
  <c r="T42" i="1"/>
  <c r="S42" i="1"/>
  <c r="T41" i="1"/>
  <c r="S41" i="1"/>
  <c r="R42" i="1"/>
  <c r="Q42" i="1"/>
  <c r="R41" i="1"/>
  <c r="Q41" i="1"/>
  <c r="P42" i="1"/>
  <c r="O42" i="1"/>
  <c r="P41" i="1"/>
  <c r="O41" i="1"/>
  <c r="N42" i="1"/>
  <c r="M42" i="1"/>
  <c r="N41" i="1"/>
  <c r="M41" i="1"/>
  <c r="L42" i="1"/>
  <c r="K42" i="1"/>
  <c r="L41" i="1"/>
  <c r="K41" i="1"/>
  <c r="J42" i="1"/>
  <c r="I42" i="1"/>
  <c r="J41" i="1"/>
  <c r="I41" i="1"/>
  <c r="H42" i="1"/>
  <c r="G42" i="1"/>
  <c r="H41" i="1"/>
  <c r="G41" i="1"/>
  <c r="F42" i="1"/>
  <c r="E42" i="1"/>
  <c r="F41" i="1"/>
  <c r="E41" i="1"/>
  <c r="W40" i="1" a="1"/>
  <c r="W40" i="1" s="1"/>
  <c r="V40" i="1"/>
  <c r="U40" i="1" a="1"/>
  <c r="U40" i="1" s="1"/>
  <c r="W39" i="1" a="1"/>
  <c r="W39" i="1" s="1"/>
  <c r="V39" i="1"/>
  <c r="U39" i="1" a="1"/>
  <c r="U39" i="1" s="1"/>
  <c r="W38" i="1" a="1"/>
  <c r="W38" i="1" s="1"/>
  <c r="V38" i="1"/>
  <c r="U38" i="1" a="1"/>
  <c r="U38" i="1" s="1"/>
  <c r="W37" i="1" a="1"/>
  <c r="W37" i="1" s="1"/>
  <c r="V37" i="1"/>
  <c r="U37" i="1" a="1"/>
  <c r="U37" i="1" s="1"/>
  <c r="W36" i="1" a="1"/>
  <c r="W36" i="1" s="1"/>
  <c r="V36" i="1"/>
  <c r="U36" i="1" a="1"/>
  <c r="U36" i="1" s="1"/>
  <c r="W35" i="1" a="1"/>
  <c r="W35" i="1" s="1"/>
  <c r="V35" i="1"/>
  <c r="U35" i="1" a="1"/>
  <c r="U35" i="1" s="1"/>
  <c r="W34" i="1" a="1"/>
  <c r="W34" i="1" s="1"/>
  <c r="V34" i="1"/>
  <c r="U34" i="1" a="1"/>
  <c r="U34" i="1" s="1"/>
  <c r="W33" i="1" a="1"/>
  <c r="W33" i="1" s="1"/>
  <c r="V33" i="1"/>
  <c r="U33" i="1" a="1"/>
  <c r="U33" i="1" s="1"/>
  <c r="W32" i="1" a="1"/>
  <c r="W32" i="1" s="1"/>
  <c r="V32" i="1"/>
  <c r="U32" i="1" a="1"/>
  <c r="U32" i="1" s="1"/>
  <c r="W31" i="1" a="1"/>
  <c r="W31" i="1" s="1"/>
  <c r="V31" i="1"/>
  <c r="U31" i="1" a="1"/>
  <c r="U31" i="1" s="1"/>
  <c r="W30" i="1" a="1"/>
  <c r="W30" i="1" s="1"/>
  <c r="V30" i="1"/>
  <c r="U30" i="1" a="1"/>
  <c r="U30" i="1" s="1"/>
  <c r="W29" i="1" a="1"/>
  <c r="W29" i="1" s="1"/>
  <c r="V29" i="1"/>
  <c r="U29" i="1" a="1"/>
  <c r="U29" i="1" s="1"/>
  <c r="W28" i="1" a="1"/>
  <c r="W28" i="1" s="1"/>
  <c r="V28" i="1"/>
  <c r="U28" i="1" a="1"/>
  <c r="U28" i="1" s="1"/>
  <c r="W27" i="1" a="1"/>
  <c r="W27" i="1" s="1"/>
  <c r="V27" i="1"/>
  <c r="U27" i="1" a="1"/>
  <c r="U27" i="1" s="1"/>
  <c r="W26" i="1" a="1"/>
  <c r="W26" i="1" s="1"/>
  <c r="V26" i="1"/>
  <c r="U26" i="1" a="1"/>
  <c r="U26" i="1" s="1"/>
  <c r="W25" i="1" a="1"/>
  <c r="W25" i="1" s="1"/>
  <c r="V25" i="1"/>
  <c r="U25" i="1" a="1"/>
  <c r="U25" i="1" s="1"/>
  <c r="W24" i="1" a="1"/>
  <c r="W24" i="1" s="1"/>
  <c r="V24" i="1"/>
  <c r="U24" i="1" a="1"/>
  <c r="U24" i="1" s="1"/>
  <c r="W23" i="1" a="1"/>
  <c r="W23" i="1" s="1"/>
  <c r="V23" i="1"/>
  <c r="U23" i="1" a="1"/>
  <c r="U23" i="1" s="1"/>
  <c r="W22" i="1" a="1"/>
  <c r="W22" i="1" s="1"/>
  <c r="V22" i="1"/>
  <c r="U22" i="1" a="1"/>
  <c r="U22" i="1" s="1"/>
  <c r="W21" i="1" a="1"/>
  <c r="W21" i="1" s="1"/>
  <c r="V21" i="1"/>
  <c r="U21" i="1" a="1"/>
  <c r="U21" i="1" s="1"/>
  <c r="W20" i="1" a="1"/>
  <c r="W20" i="1" s="1"/>
  <c r="V20" i="1"/>
  <c r="U20" i="1" a="1"/>
  <c r="U20" i="1" s="1"/>
  <c r="W19" i="1" a="1"/>
  <c r="W19" i="1" s="1"/>
  <c r="V19" i="1"/>
  <c r="U19" i="1" a="1"/>
  <c r="U19" i="1" s="1"/>
  <c r="W18" i="1" a="1"/>
  <c r="W18" i="1" s="1"/>
  <c r="V18" i="1"/>
  <c r="U18" i="1" a="1"/>
  <c r="U18" i="1" s="1"/>
  <c r="W17" i="1" a="1"/>
  <c r="W17" i="1" s="1"/>
  <c r="V17" i="1"/>
  <c r="U17" i="1" a="1"/>
  <c r="U17" i="1" s="1"/>
  <c r="W16" i="1" a="1"/>
  <c r="W16" i="1" s="1"/>
  <c r="V16" i="1"/>
  <c r="U16" i="1" a="1"/>
  <c r="U16" i="1" s="1"/>
  <c r="W15" i="1" a="1"/>
  <c r="W15" i="1" s="1"/>
  <c r="V15" i="1"/>
  <c r="U15" i="1" a="1"/>
  <c r="U15" i="1" s="1"/>
  <c r="W14" i="1" a="1"/>
  <c r="W14" i="1" s="1"/>
  <c r="V14" i="1"/>
  <c r="U14" i="1" a="1"/>
  <c r="U14" i="1" s="1"/>
  <c r="W13" i="1" a="1"/>
  <c r="W13" i="1" s="1"/>
  <c r="V13" i="1"/>
  <c r="U13" i="1" a="1"/>
  <c r="U13" i="1" s="1"/>
  <c r="W12" i="1" a="1"/>
  <c r="W12" i="1" s="1"/>
  <c r="V12" i="1"/>
  <c r="U12" i="1" a="1"/>
  <c r="U12" i="1" s="1"/>
  <c r="W11" i="1" a="1"/>
  <c r="W11" i="1" s="1"/>
  <c r="V11" i="1"/>
  <c r="U11" i="1" a="1"/>
  <c r="U11" i="1" s="1"/>
  <c r="W10" i="1" a="1"/>
  <c r="W10" i="1" s="1"/>
  <c r="V10" i="1"/>
  <c r="U10" i="1" a="1"/>
  <c r="U10" i="1" s="1"/>
  <c r="W9" i="1" a="1"/>
  <c r="W9" i="1" s="1"/>
  <c r="V9" i="1"/>
  <c r="U9" i="1" a="1"/>
  <c r="U9" i="1" s="1"/>
  <c r="W8" i="1" a="1"/>
  <c r="W8" i="1" s="1"/>
  <c r="V8" i="1"/>
  <c r="U8" i="1" a="1"/>
  <c r="U8" i="1" s="1"/>
  <c r="W7" i="1" a="1"/>
  <c r="W7" i="1" s="1"/>
  <c r="V7" i="1"/>
  <c r="U7" i="1" a="1"/>
  <c r="U7" i="1" s="1"/>
  <c r="W6" i="1" a="1"/>
  <c r="W6" i="1" s="1"/>
  <c r="U6" i="1" a="1"/>
  <c r="U6" i="1" s="1"/>
  <c r="V6" i="1" l="1"/>
  <c r="W43" i="1"/>
  <c r="W45" i="1" s="1"/>
  <c r="I43" i="1"/>
  <c r="I45" i="1" s="1"/>
  <c r="U43" i="1" l="1"/>
  <c r="U45" i="1" s="1"/>
  <c r="W44" i="1"/>
  <c r="I44" i="1"/>
  <c r="S43" i="1"/>
  <c r="S45" i="1" s="1"/>
  <c r="Q44" i="1"/>
  <c r="Q43" i="1"/>
  <c r="Q45" i="1" s="1"/>
  <c r="O43" i="1"/>
  <c r="O45" i="1" s="1"/>
  <c r="M43" i="1"/>
  <c r="M45" i="1" s="1"/>
  <c r="K43" i="1"/>
  <c r="K45" i="1" s="1"/>
  <c r="G43" i="1"/>
  <c r="G45" i="1" s="1"/>
  <c r="O44" i="1" l="1"/>
  <c r="S44" i="1"/>
  <c r="K44" i="1"/>
  <c r="U44" i="1"/>
  <c r="G44" i="1"/>
  <c r="M44" i="1"/>
  <c r="E43" i="1" l="1"/>
  <c r="E44" i="1" s="1"/>
  <c r="E45" i="1" l="1"/>
</calcChain>
</file>

<file path=xl/sharedStrings.xml><?xml version="1.0" encoding="utf-8"?>
<sst xmlns="http://schemas.openxmlformats.org/spreadsheetml/2006/main" count="306" uniqueCount="201">
  <si>
    <t>1. Is your service offered through an identity proofing ecosystem offered commercially through other partners?</t>
  </si>
  <si>
    <t>2. What privacy framework are you aligned with?</t>
  </si>
  <si>
    <t>3. Can you provide us with a risk assurance score of the belief of the validity of the supplied email address and mobile number?</t>
  </si>
  <si>
    <t>4. How many identity verification sources of info do you use?</t>
  </si>
  <si>
    <t>5. How configurable are they? Both in terms of the questions and the success/failure options (e.g, must get 2 of 3 right, etc.)</t>
  </si>
  <si>
    <t>6. How well do they handle foreigners (“new in the country”) and people new to the workforce?</t>
  </si>
  <si>
    <t>7. What is the variety of their questions if KBA is employed?</t>
  </si>
  <si>
    <t>8. Is KBA your primary proofing approach?</t>
  </si>
  <si>
    <t>9. How about international identity proofing? Do you offer any services that will work outside of the US?</t>
  </si>
  <si>
    <t>10. Can clients (ADP) configure the experience or is it one size fits all?</t>
  </si>
  <si>
    <t>11. How do you secure the administrative console?</t>
  </si>
  <si>
    <t>12. Describe your offerings in terms of identity verification and knowledge-based authentication – are they different offerings? How so?</t>
  </si>
  <si>
    <t>13. What’s your pricing model? Assuming 1M transactions per month</t>
  </si>
  <si>
    <t>14. Explain your experiences deploying your solution within HCM and Payroll Service scenarios. Particularly speak to coverage rates (I.e. Percentage of individuals that successfully transact with your solution), and volumes (daily or monthly).</t>
  </si>
  <si>
    <t>15. Can you tell how old an email address is and use that in your identity proofing?</t>
  </si>
  <si>
    <t>16. What standards do you adhere to for identity proofing?</t>
  </si>
  <si>
    <t>17. What capabilities do you have regarding Identity Proofing when the data held on the individual is as simple as the following: Name, SSN, DOB, and Address</t>
  </si>
  <si>
    <t>18. What integration methods do you have to integrate with our web portal including web access control?</t>
  </si>
  <si>
    <t xml:space="preserve">19. What are your average success/failure/walk away rates for Identity Proofing? Can we see daily metrics, </t>
  </si>
  <si>
    <t>20. Whose burden of responsibility is it in identifying repeated attempts at proofing of identities? Is there a persistent transaction number for reference?</t>
  </si>
  <si>
    <t>21. What options do you have for dealing with individuals who fail the identity proofing process?</t>
  </si>
  <si>
    <t>22. Gartner has posted a document claiming "By 2016, 50% of enterprises who now rely on KBA based on public-aggregated data will no longer use that solution due to high failure rates."  and "Data confidentiality is virtually dead, and KBA based on public data is very problematic." How does your solution address this?</t>
  </si>
  <si>
    <t>http://www.gartner.com/document/2637015</t>
  </si>
  <si>
    <t>23. What is your fail over capability?</t>
  </si>
  <si>
    <t>24. What is your API latency SLA?</t>
  </si>
  <si>
    <t>25. What are the costs associated for your solution?</t>
  </si>
  <si>
    <t>26. What technical support tools do you provide for our helpdesk?</t>
  </si>
  <si>
    <t>27. What helpdesk/log data integrations do you have?</t>
  </si>
  <si>
    <t>28. If you do employ KBA, are the question answers fuzzy match?</t>
  </si>
  <si>
    <t>29. If you do employ KBA, are the questions randomized?</t>
  </si>
  <si>
    <t>30. Can we transfer control of sessions to you for data validation or can we simply call API’s, or can we do both?</t>
  </si>
  <si>
    <t>31. Do you integrate with Siteminder?</t>
  </si>
  <si>
    <t>32. How do you differentiate between people in the same household?</t>
  </si>
  <si>
    <t>33. Do you have any integration with FIDO, or the iPhone thumbprint scan?</t>
  </si>
  <si>
    <t>Weight</t>
  </si>
  <si>
    <t>Medium</t>
  </si>
  <si>
    <t>High</t>
  </si>
  <si>
    <t>Redundant</t>
  </si>
  <si>
    <t>MUST Have</t>
  </si>
  <si>
    <t>Low</t>
  </si>
  <si>
    <t>High if web based</t>
  </si>
  <si>
    <t>Criteria for Rank</t>
  </si>
  <si>
    <t>SKIP</t>
  </si>
  <si>
    <t>Question</t>
  </si>
  <si>
    <t xml:space="preserve"> </t>
  </si>
  <si>
    <t>34. What capabilities do you have beyond static data</t>
  </si>
  <si>
    <t xml:space="preserve">Idology </t>
  </si>
  <si>
    <t>Identity Proofing Vendor Scoring</t>
  </si>
  <si>
    <t>LexisNexis</t>
  </si>
  <si>
    <t>Raw Average</t>
  </si>
  <si>
    <t>Weighted Average</t>
  </si>
  <si>
    <t>LexisNexis (Notes)</t>
  </si>
  <si>
    <t>Idology  (Notes)</t>
  </si>
  <si>
    <t>Percent Complete</t>
  </si>
  <si>
    <t>Contera, Vicam NIST-800-63</t>
  </si>
  <si>
    <t>0%=None,
50%=Does not align with Assurance
75%=Something Official that aligns with Assurance
100%=NIST,</t>
  </si>
  <si>
    <t>0%=None
25%=1
50%=2
100%=&gt;2</t>
  </si>
  <si>
    <t>0%=Not Part,
100%=Yes</t>
  </si>
  <si>
    <t>0%=Not Provided
100%=Yes</t>
  </si>
  <si>
    <t>0%=Not Configurable
100%=Configurable</t>
  </si>
  <si>
    <t>0%=Does Not Handle
50%=Handles Somewhat
100%=Handles it completely</t>
  </si>
  <si>
    <t>25%=No KBA
50%=Primary
100%=Something_Else_Primary</t>
  </si>
  <si>
    <t>0%=Not Secure
100%=Secure</t>
  </si>
  <si>
    <t>0%=Nothing specific to Business
100%=Some Industry Specific</t>
  </si>
  <si>
    <t>0%=Cant Tell how old email address is
100%=Can Tell how old email address is</t>
  </si>
  <si>
    <t>0%=ADP Burden
100%=Vendor Burden</t>
  </si>
  <si>
    <t>0%=No Options
100%=Some Other Option</t>
  </si>
  <si>
    <t>0%=Does not address
50%=Addresses somewhat
100%=Innovates in this area</t>
  </si>
  <si>
    <t>0%=No Failover
75%=Failover
100%=High Availability</t>
  </si>
  <si>
    <t>0%=Slow
75%=Moderate
100%=Fast</t>
  </si>
  <si>
    <t>0%=No Options
100%=Some Options</t>
  </si>
  <si>
    <t>50%=API Only Options
75%=HTTP Only Options
100%=Both Options</t>
  </si>
  <si>
    <t>0%=No Siteminder
100%=Yes Siteminder</t>
  </si>
  <si>
    <t>0%=Cant tell
100%=Can tell</t>
  </si>
  <si>
    <t>0%=Can't do FIDO, thumbprint etc.
100%=Can do FIDO etc.</t>
  </si>
  <si>
    <t>Not NSTIC but not opposed to being resold via other ones like RSA</t>
  </si>
  <si>
    <t>FIPPS, Contera, Vicam NIST-800-63</t>
  </si>
  <si>
    <t>Highly configurable, how to rank them, answers and scoring, how many to present, is dynamic, make it harder if other parts fail</t>
  </si>
  <si>
    <t>Internal algorithm and knows first seen and last seen dates, don’t confuse this with creation date which is irrelevant</t>
  </si>
  <si>
    <t>fed/state/Equifax/utility/telephone/students/new to country  - 8 category's of 1000 of sources</t>
  </si>
  <si>
    <t>Tapped into bureau's</t>
  </si>
  <si>
    <t>Wide variety</t>
  </si>
  <si>
    <t>Is primary but OTP is also important in Financial, OTP how is it chicken / egg</t>
  </si>
  <si>
    <t>each country may be different for assurance levels</t>
  </si>
  <si>
    <t>they configure the it on  their portal, but can integrate via SOAP api.</t>
  </si>
  <si>
    <t>uses transaction ID</t>
  </si>
  <si>
    <t>ID/PW and IP restrictions,  all offered via single portal</t>
  </si>
  <si>
    <t>skip</t>
  </si>
  <si>
    <t xml:space="preserve">transactions per month, millions per.,  Tiered pricing model, cummulative for each service.  $1.30 has minimum commitment.   Variences are not handeled.     But minimium is determined. </t>
  </si>
  <si>
    <t>they think they have some but not sure.  ADP is already a customer</t>
  </si>
  <si>
    <t>can tell</t>
  </si>
  <si>
    <t>50%=No KBA
75%=No Variety
100%=Variety</t>
  </si>
  <si>
    <t>25%=High Cost
50%=Medium Cost
100%=Lower Cost</t>
  </si>
  <si>
    <t>0%=No Integration Methods
50%=Prescriptive Integration
100%=Flexible Integration</t>
  </si>
  <si>
    <t>0%=Low Success or Cant Measure
50%=Moderate Success, Moderate Walk, Can Measure
75%=High Success, Moderate Walk, Can Measure
100%=High Success, Low Walk, Can Measure</t>
  </si>
  <si>
    <t>0%=No Intelligence behind it
50%=Some Intelligence behind it
100%=Is smart in how it works</t>
  </si>
  <si>
    <t>0%=Is predictable
50%=is random, but not adaptive
100%=Is not predictable and is adaptive</t>
  </si>
  <si>
    <t xml:space="preserve">whitelisting but not like F5, in application logic. Uses WS-SECURITY Not Propriatary? </t>
  </si>
  <si>
    <t>varries based on how hard it is.</t>
  </si>
  <si>
    <t>define business rules about velocity and threshold but only has 45 days.</t>
  </si>
  <si>
    <t>not public data and says its not Gartners stance.  They overcome most of this but not all.  Uses a layered approach and private data.</t>
  </si>
  <si>
    <t>mins/seconds.  DNS can be very short.</t>
  </si>
  <si>
    <t>KBA will vary per product Avg 6 seconds.   Answers are sub-second.  Has documented SLA</t>
  </si>
  <si>
    <t xml:space="preserve">24x7, ability to get to specific data.   </t>
  </si>
  <si>
    <t>on ADP to do this SEIM integration</t>
  </si>
  <si>
    <t>much is exact match</t>
  </si>
  <si>
    <t>configurable</t>
  </si>
  <si>
    <t>not applicable as not HTTP</t>
  </si>
  <si>
    <t>Investigating this but not able to do this w/o customer giving this and not Highly Dyamic yet End of year expecting this.</t>
  </si>
  <si>
    <t>FIDO is authentication not Proofing.   Can you use phone as an authenticator.  IMEI etc yes</t>
  </si>
  <si>
    <t>Has multiple options</t>
  </si>
  <si>
    <t>Mark C</t>
  </si>
  <si>
    <t>Fred H</t>
  </si>
  <si>
    <t>API based, same answer as Lexis</t>
  </si>
  <si>
    <t>did not answer</t>
  </si>
  <si>
    <t>can do with consent on mobile</t>
  </si>
  <si>
    <t>but this is Public Data Sources Only!</t>
  </si>
  <si>
    <t>Configurable</t>
  </si>
  <si>
    <t>cross street in short amount of time</t>
  </si>
  <si>
    <t>knows if dead before even asking questions</t>
  </si>
  <si>
    <t>transactional does not say cost</t>
  </si>
  <si>
    <t>hard to tell</t>
  </si>
  <si>
    <t>hard to tell and need to build your own</t>
  </si>
  <si>
    <t>Uses TLS 1.2 REST API</t>
  </si>
  <si>
    <t>how long does it hold information for &gt;15  days?</t>
  </si>
  <si>
    <t>what is reaction to picture scan, will eventually have facial recongition</t>
  </si>
  <si>
    <t>similar answer to lexis but they agree with Gartner that KBA is a last resort if handeled properly</t>
  </si>
  <si>
    <t>did not say HA</t>
  </si>
  <si>
    <t>2 secs, answers sub-second</t>
  </si>
  <si>
    <t>24x7 ; has sandbox</t>
  </si>
  <si>
    <t>manuall integration with federation</t>
  </si>
  <si>
    <t>is fuzzy</t>
  </si>
  <si>
    <t>in roadmap to be adaptive</t>
  </si>
  <si>
    <t>API based, same answer as Lexis, but is REST based.</t>
  </si>
  <si>
    <t>not applicable but can do it.</t>
  </si>
  <si>
    <t xml:space="preserve">poor answer dob and SSN does not help,  not sure pictures of licence is a good method either.  </t>
  </si>
  <si>
    <t>Mobile Spectrum. Can bind mobile device carrier information for this user.  Android and IOS, partnered with Payphone for MDM jailbroken info</t>
  </si>
  <si>
    <t>picture scan</t>
  </si>
  <si>
    <t>API's can do it; in use by FIS (see response doc); accertify as an integrator exmaple</t>
  </si>
  <si>
    <t>pci , nist level 2, fipps, hipaa</t>
  </si>
  <si>
    <t>ExpectID Mobile. No name without consent</t>
  </si>
  <si>
    <t>over 20 distinct categories (see response)</t>
  </si>
  <si>
    <t>fully configurable including skip question and timeout</t>
  </si>
  <si>
    <t>see document</t>
  </si>
  <si>
    <t>quite diverse incl geography + client specific data integration</t>
  </si>
  <si>
    <t>also has age verify, death records, velocity, and geo-location, collaboration (crowd sourcing), OFAC, and ADP data (enterprise vs kba)</t>
  </si>
  <si>
    <t>can blend ADP data; supports foreign language but not double byte char sets. Weak on Int'l KBA (30 countries but not in prod yet)</t>
  </si>
  <si>
    <t>basic auth, 2 factor, whitelisting ip</t>
  </si>
  <si>
    <t>geo-loc and email are extra (velocity are bundled). $1.40 for disambig + kba</t>
  </si>
  <si>
    <t>Similar industries, deals with tax time load</t>
  </si>
  <si>
    <t>can see mobile and email alignement and fraud; have mobile carrier relationships; consumer consent required for # &gt; name.</t>
  </si>
  <si>
    <t>part and parcel per se, no reference to ranking , no cert</t>
  </si>
  <si>
    <t>crowdsourced velocity; NEED fname,lname, address OR ssn (may be last 4)</t>
  </si>
  <si>
    <t>ip whitelist, basic auth, SSL</t>
  </si>
  <si>
    <t>high location rate 90% mid 90s….75%-95% success in quiz answers….5% walk away; metrics avail</t>
  </si>
  <si>
    <t>they have velocity crowdsourced and they also do a daily report in case you were the FIRST site hit for fraud that day (velocity across customers); has trx id</t>
  </si>
  <si>
    <t>expectid scan verify compares govt id picture with this ; with future facial match via idology mobile app</t>
  </si>
  <si>
    <t>see document - has alternatives and roadmap innovation</t>
  </si>
  <si>
    <t>2 data centers mirror image with real time replication. Recovery Time is 1 hour; testing 16 minutes. Active passive. DNS with 5 minute TTL</t>
  </si>
  <si>
    <t>depends on features. 1 call 1-2 seconds including the questions. Subsecond response</t>
  </si>
  <si>
    <t>help desk support tool via admin interface</t>
  </si>
  <si>
    <t>they provide enough data and SSO</t>
  </si>
  <si>
    <t>for disambiguation; quick is multi-choicd</t>
  </si>
  <si>
    <t>configurable. Not adaptive ; on roadmap</t>
  </si>
  <si>
    <t>HTTPS Post with Rest</t>
  </si>
  <si>
    <t>n/a ; rest only</t>
  </si>
  <si>
    <t>difficult to handle; they look at it on velocity side though; selfie technology on roadmap</t>
  </si>
  <si>
    <t>mobile provisioning relationships; Idology Mobile Identity Spectrum; tied to overall transaction flow. Payphone partner for mobile integrity on ios and android</t>
  </si>
  <si>
    <t>international data for 30 countires but no call yet</t>
  </si>
  <si>
    <t>API's can do it</t>
  </si>
  <si>
    <t>FIPPS</t>
  </si>
  <si>
    <t>around 10 distinct data types</t>
  </si>
  <si>
    <t>very flexible including distribution and weighting</t>
  </si>
  <si>
    <t>college records</t>
  </si>
  <si>
    <t>quite diverse + client specific data integration</t>
  </si>
  <si>
    <t>They monitor both question threat effectiviness AND consumer acceptance (ex: avoid ex-spouse stuff) AND identity theft via partners like Lifelock (former VerID acquistion via RSA)</t>
  </si>
  <si>
    <t>32 countries (in prod??); data may be greyer basedon country - whitepaper available. OTP is a proofing option given their partners or ADP's data; need to determin language support??</t>
  </si>
  <si>
    <t>they manage some changes to protect clients from creating problems for themselves</t>
  </si>
  <si>
    <t>id/pass + source ip restriction; this includes call center access / delegated admin</t>
  </si>
  <si>
    <t>including partnershps like OTP phone verification? $1.30 baseline , tiered on minimum monthly commitment; add-ons may be more but it may be a wash; 3 year pricing stable</t>
  </si>
  <si>
    <t>needs follow-up; ADP is using LexisNexus for id verification in one line of business. Fidelity is a 401k reference</t>
  </si>
  <si>
    <t>can tell first time THEY saw it…and last time used</t>
  </si>
  <si>
    <t>FICAM Certfied at LOA 2 and 3 (for identity proofing)</t>
  </si>
  <si>
    <t>something you have, know, are. Also - threat intel  crowdsourcing and adaptive . Sensitive to call-spoofing to the call center. NEED fname,lname, address OR ssn (may be last 4)</t>
  </si>
  <si>
    <t>ws-security; SOAP only</t>
  </si>
  <si>
    <t>Didn't want to discuss…unique to each client; metrics avail</t>
  </si>
  <si>
    <t>they have rules for velocity and blocking after say 2 attempts in the short term and provide lexid for longer term fraud analysis by ADP</t>
  </si>
  <si>
    <t>Disambiguation adaptive questioning; can allow a 'seocnd chance' with other questions or OTP</t>
  </si>
  <si>
    <t>they use non-public and alternatives; they don't completely agree with Gartner</t>
  </si>
  <si>
    <t>full redundancy with dns change; TTL must be done per contract</t>
  </si>
  <si>
    <t>KBA specifically is avg rsp time: 6 seconds to disambiguate and provide quiz ; subsecond for risk lvl response</t>
  </si>
  <si>
    <t>customer support engineer to support triage relative to project</t>
  </si>
  <si>
    <t>none come to mind</t>
  </si>
  <si>
    <t xml:space="preserve">SOAP only api for online consumer; may require multiple api for ancillary services such as OTP (which will be unified by 8/16). Questions will be dynamically provided and answers for multi-choice). Stateless model but a session id is referenced and a session timer is configurable. </t>
  </si>
  <si>
    <t>n/a ; soap only</t>
  </si>
  <si>
    <t>typical challenges for KBA but do get drivers license with variable timeout</t>
  </si>
  <si>
    <t>not FIDO per se but tying to mobile provisioning and header data</t>
  </si>
  <si>
    <t>TOTAL</t>
  </si>
  <si>
    <r>
      <t xml:space="preserve">all multi-choice ; </t>
    </r>
    <r>
      <rPr>
        <sz val="12"/>
        <color rgb="FFFF0000"/>
        <rFont val="Calibri"/>
        <family val="2"/>
      </rPr>
      <t>N/A; but disamb??</t>
    </r>
  </si>
  <si>
    <r>
      <t xml:space="preserve">configurable from predictable to random; </t>
    </r>
    <r>
      <rPr>
        <sz val="12"/>
        <color rgb="FFFF0000"/>
        <rFont val="Calibri"/>
        <family val="2"/>
      </rPr>
      <t>but adaptive in static response?</t>
    </r>
  </si>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</sst>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2"/>
      <color theme="1"/>
      <name val="Calibri"/>
      <family val="2"/>
      <scheme val="minor"/>
    </font>
    <font>
      <u/>
      <sz val="12"/>
      <color theme="10"/>
      <name val="Calibri"/>
      <family val="2"/>
      <scheme val="minor"/>
    </font>
    <font>
      <u/>
      <sz val="12"/>
      <color theme="11"/>
      <name val="Calibri"/>
      <family val="2"/>
      <scheme val="minor"/>
    </font>
    <font>
      <b/>
      <sz val="11"/>
      <color theme="0"/>
      <name val="Calibri"/>
      <family val="2"/>
      <scheme val="minor"/>
    </font>
    <font>
      <sz val="12"/>
      <color theme="1"/>
      <name val="Calibri"/>
      <family val="2"/>
    </font>
    <font>
      <b/>
      <sz val="16"/>
      <color theme="1"/>
      <name val="Calibri"/>
      <family val="2"/>
    </font>
    <font>
      <b/>
      <sz val="11"/>
      <color theme="1"/>
      <name val="Calibri"/>
      <family val="2"/>
    </font>
    <font>
      <b/>
      <sz val="11"/>
      <color theme="0"/>
      <name val="Calibri"/>
      <family val="2"/>
    </font>
    <font>
      <sz val="12"/>
      <color rgb="FF353535"/>
      <name val="Calibri"/>
      <family val="2"/>
    </font>
    <font>
      <sz val="12"/>
      <color rgb="FFFF0000"/>
      <name val="Calibri"/>
      <family val="2"/>
    </font>
    <font>
      <sz val="12"/>
      <name val="Calibri"/>
      <family val="2"/>
    </font>
    <font>
      <u/>
      <sz val="12"/>
      <color theme="10"/>
      <name val="Calibri"/>
      <family val="2"/>
    </font>
  </fonts>
  <fills count="5">
    <fill>
      <patternFill patternType="none"/>
    </fill>
    <fill>
      <patternFill patternType="gray125"/>
    </fill>
    <fill>
      <patternFill patternType="solid">
        <fgColor rgb="FFA5A5A5"/>
      </patternFill>
    </fill>
    <fill>
      <patternFill patternType="solid">
        <fgColor theme="9"/>
        <bgColor indexed="64"/>
      </patternFill>
    </fill>
    <fill>
      <patternFill patternType="solid">
        <fgColor rgb="FFFFFF00"/>
        <bgColor indexed="64"/>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double">
        <color rgb="FF3F3F3F"/>
      </left>
      <right/>
      <top style="double">
        <color rgb="FF3F3F3F"/>
      </top>
      <bottom/>
      <diagonal/>
    </border>
    <border>
      <left style="thin">
        <color indexed="64"/>
      </left>
      <right/>
      <top/>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2" borderId="1" applyNumberFormat="0" applyAlignment="0" applyProtection="0"/>
  </cellStyleXfs>
  <cellXfs count="71">
    <xf numFmtId="0" fontId="0" fillId="0" borderId="0" xfId="0"/>
    <xf numFmtId="0" fontId="4" fillId="0" borderId="0" xfId="0" applyFont="1" applyAlignment="1">
      <alignment horizontal="center"/>
    </xf>
    <xf numFmtId="9" fontId="4" fillId="0" borderId="0" xfId="0" applyNumberFormat="1" applyFont="1" applyAlignment="1">
      <alignment horizontal="center"/>
    </xf>
    <xf numFmtId="0" fontId="4" fillId="0" borderId="0" xfId="0" applyFont="1"/>
    <xf numFmtId="9" fontId="4" fillId="0" borderId="0" xfId="0" applyNumberFormat="1" applyFont="1"/>
    <xf numFmtId="0" fontId="4" fillId="0" borderId="0" xfId="0" applyFont="1" applyAlignment="1">
      <alignment wrapText="1"/>
    </xf>
    <xf numFmtId="9" fontId="4" fillId="0" borderId="0" xfId="0" applyNumberFormat="1" applyFont="1" applyAlignment="1">
      <alignment wrapText="1"/>
    </xf>
    <xf numFmtId="164" fontId="4" fillId="0" borderId="0" xfId="0" applyNumberFormat="1" applyFont="1"/>
    <xf numFmtId="0" fontId="7" fillId="2" borderId="3" xfId="24" applyFont="1" applyBorder="1" applyAlignment="1">
      <alignment horizontal="center" vertical="center"/>
    </xf>
    <xf numFmtId="9" fontId="7" fillId="2" borderId="3" xfId="24" applyNumberFormat="1" applyFont="1" applyBorder="1" applyAlignment="1">
      <alignment horizontal="center" vertical="center"/>
    </xf>
    <xf numFmtId="0" fontId="7" fillId="2" borderId="4" xfId="24" applyFont="1" applyBorder="1" applyAlignment="1">
      <alignment horizontal="center" vertical="center"/>
    </xf>
    <xf numFmtId="9" fontId="7" fillId="2" borderId="6" xfId="24" applyNumberFormat="1" applyFont="1" applyBorder="1" applyAlignment="1">
      <alignment horizontal="center" vertical="center" wrapText="1"/>
    </xf>
    <xf numFmtId="0" fontId="7" fillId="2" borderId="7" xfId="24" applyFont="1" applyBorder="1" applyAlignment="1">
      <alignment horizontal="center" vertical="center" wrapText="1"/>
    </xf>
    <xf numFmtId="164" fontId="7" fillId="2" borderId="6" xfId="24" applyNumberFormat="1" applyFont="1" applyBorder="1" applyAlignment="1">
      <alignment horizontal="center" vertical="center" wrapText="1"/>
    </xf>
    <xf numFmtId="164" fontId="7" fillId="3" borderId="6" xfId="24" applyNumberFormat="1" applyFont="1" applyFill="1" applyBorder="1" applyAlignment="1">
      <alignment horizontal="center" vertical="center" wrapText="1"/>
    </xf>
    <xf numFmtId="0" fontId="7" fillId="3" borderId="7" xfId="24" applyFont="1" applyFill="1" applyBorder="1" applyAlignment="1">
      <alignment horizontal="center" vertical="center" wrapText="1"/>
    </xf>
    <xf numFmtId="0" fontId="7" fillId="2" borderId="0" xfId="24" applyFont="1" applyBorder="1" applyAlignment="1">
      <alignment horizontal="center" vertical="center"/>
    </xf>
    <xf numFmtId="9" fontId="7" fillId="2" borderId="0" xfId="24" applyNumberFormat="1" applyFont="1" applyBorder="1" applyAlignment="1">
      <alignment horizontal="center" vertical="center"/>
    </xf>
    <xf numFmtId="164" fontId="7" fillId="2" borderId="8" xfId="24" applyNumberFormat="1" applyFont="1" applyBorder="1" applyAlignment="1">
      <alignment horizontal="center" vertical="center" wrapText="1"/>
    </xf>
    <xf numFmtId="164" fontId="7" fillId="2" borderId="9" xfId="24" applyNumberFormat="1" applyFont="1" applyBorder="1" applyAlignment="1">
      <alignment horizontal="center" vertical="center" wrapText="1"/>
    </xf>
    <xf numFmtId="0" fontId="7" fillId="2" borderId="9" xfId="24" applyFont="1" applyBorder="1" applyAlignment="1">
      <alignment horizontal="center" vertical="center" wrapText="1"/>
    </xf>
    <xf numFmtId="0" fontId="7" fillId="3" borderId="8" xfId="24" applyFont="1" applyFill="1" applyBorder="1" applyAlignment="1">
      <alignment horizontal="center" vertical="center" wrapText="1"/>
    </xf>
    <xf numFmtId="0" fontId="7" fillId="3" borderId="9" xfId="24" applyFont="1" applyFill="1" applyBorder="1" applyAlignment="1">
      <alignment horizontal="center" vertical="center" wrapText="1"/>
    </xf>
    <xf numFmtId="164" fontId="7" fillId="3" borderId="8" xfId="24" applyNumberFormat="1" applyFont="1" applyFill="1" applyBorder="1" applyAlignment="1">
      <alignment horizontal="center" vertical="center" wrapText="1"/>
    </xf>
    <xf numFmtId="0" fontId="4" fillId="0" borderId="2" xfId="0" applyFont="1" applyBorder="1" applyAlignment="1">
      <alignment horizontal="center"/>
    </xf>
    <xf numFmtId="9" fontId="4" fillId="0" borderId="2" xfId="0" applyNumberFormat="1" applyFont="1" applyBorder="1" applyAlignment="1">
      <alignment horizontal="center"/>
    </xf>
    <xf numFmtId="0" fontId="4" fillId="0" borderId="13" xfId="0" applyFont="1" applyBorder="1" applyAlignment="1">
      <alignment wrapText="1"/>
    </xf>
    <xf numFmtId="9" fontId="4" fillId="0" borderId="14" xfId="0" applyNumberFormat="1" applyFont="1" applyBorder="1"/>
    <xf numFmtId="0" fontId="4" fillId="0" borderId="15" xfId="0" applyFont="1" applyBorder="1" applyAlignment="1">
      <alignment wrapText="1"/>
    </xf>
    <xf numFmtId="164" fontId="4" fillId="0" borderId="14" xfId="0" applyNumberFormat="1" applyFont="1" applyBorder="1"/>
    <xf numFmtId="0" fontId="4" fillId="0" borderId="14" xfId="0" applyFont="1" applyBorder="1" applyAlignment="1">
      <alignment wrapText="1"/>
    </xf>
    <xf numFmtId="0" fontId="4" fillId="0" borderId="15" xfId="0" applyFont="1" applyBorder="1"/>
    <xf numFmtId="9" fontId="4" fillId="0" borderId="14" xfId="0" applyNumberFormat="1" applyFont="1" applyBorder="1" applyAlignment="1">
      <alignment wrapText="1"/>
    </xf>
    <xf numFmtId="164" fontId="9" fillId="0" borderId="14" xfId="0" applyNumberFormat="1" applyFont="1" applyBorder="1"/>
    <xf numFmtId="0" fontId="9" fillId="0" borderId="15" xfId="0" applyFont="1" applyBorder="1" applyAlignment="1">
      <alignment wrapText="1"/>
    </xf>
    <xf numFmtId="164" fontId="10" fillId="0" borderId="14" xfId="0" applyNumberFormat="1" applyFont="1" applyBorder="1"/>
    <xf numFmtId="0" fontId="10" fillId="0" borderId="15" xfId="0" applyFont="1" applyBorder="1" applyAlignment="1">
      <alignment wrapText="1"/>
    </xf>
    <xf numFmtId="0" fontId="4" fillId="0" borderId="13" xfId="0" applyFont="1" applyBorder="1"/>
    <xf numFmtId="164" fontId="4" fillId="0" borderId="15" xfId="0" applyNumberFormat="1" applyFont="1" applyBorder="1"/>
    <xf numFmtId="0" fontId="4" fillId="0" borderId="2" xfId="0" applyFont="1" applyBorder="1" applyAlignment="1">
      <alignment horizontal="center" wrapText="1"/>
    </xf>
    <xf numFmtId="9" fontId="4" fillId="0" borderId="16" xfId="0" applyNumberFormat="1" applyFont="1" applyBorder="1"/>
    <xf numFmtId="0" fontId="4" fillId="0" borderId="17" xfId="0" applyFont="1" applyBorder="1" applyAlignment="1">
      <alignment wrapText="1"/>
    </xf>
    <xf numFmtId="164" fontId="4" fillId="0" borderId="16" xfId="0" applyNumberFormat="1" applyFont="1" applyBorder="1"/>
    <xf numFmtId="0" fontId="4" fillId="0" borderId="16" xfId="0" applyFont="1" applyBorder="1" applyAlignment="1">
      <alignment wrapText="1"/>
    </xf>
    <xf numFmtId="0" fontId="4" fillId="0" borderId="17" xfId="0" applyFont="1" applyBorder="1"/>
    <xf numFmtId="9" fontId="4" fillId="0" borderId="16" xfId="0" applyNumberFormat="1" applyFont="1" applyBorder="1" applyAlignment="1">
      <alignment wrapText="1"/>
    </xf>
    <xf numFmtId="0" fontId="4" fillId="0" borderId="0" xfId="0" applyFont="1" applyBorder="1" applyAlignment="1">
      <alignment horizontal="center"/>
    </xf>
    <xf numFmtId="9" fontId="4" fillId="0" borderId="0" xfId="0" applyNumberFormat="1" applyFont="1" applyBorder="1" applyAlignment="1">
      <alignment horizontal="center"/>
    </xf>
    <xf numFmtId="0" fontId="4" fillId="0" borderId="5" xfId="0" applyFont="1" applyBorder="1" applyAlignment="1">
      <alignment wrapText="1"/>
    </xf>
    <xf numFmtId="0" fontId="4" fillId="0" borderId="5" xfId="0" applyFont="1" applyFill="1" applyBorder="1" applyAlignment="1">
      <alignment wrapText="1"/>
    </xf>
    <xf numFmtId="9" fontId="4" fillId="0" borderId="8" xfId="0" quotePrefix="1" applyNumberFormat="1" applyFont="1" applyBorder="1"/>
    <xf numFmtId="0" fontId="4" fillId="0" borderId="10" xfId="0" applyFont="1" applyFill="1" applyBorder="1" applyAlignment="1">
      <alignment wrapText="1"/>
    </xf>
    <xf numFmtId="9" fontId="4" fillId="0" borderId="11" xfId="0" applyNumberFormat="1" applyFont="1" applyBorder="1"/>
    <xf numFmtId="0" fontId="4" fillId="0" borderId="12" xfId="0" applyFont="1" applyFill="1" applyBorder="1" applyAlignment="1">
      <alignment wrapText="1"/>
    </xf>
    <xf numFmtId="0" fontId="4" fillId="0" borderId="0" xfId="0" quotePrefix="1" applyNumberFormat="1" applyFont="1"/>
    <xf numFmtId="0" fontId="4" fillId="0" borderId="0" xfId="0" applyNumberFormat="1" applyFont="1"/>
    <xf numFmtId="0" fontId="5" fillId="0" borderId="0" xfId="0" applyFont="1" applyAlignment="1"/>
    <xf numFmtId="14" fontId="6" fillId="0" borderId="0" xfId="0" applyNumberFormat="1" applyFont="1" applyAlignment="1"/>
    <xf numFmtId="0" fontId="4" fillId="0" borderId="0" xfId="0" applyFont="1" applyAlignment="1"/>
    <xf numFmtId="0" fontId="7" fillId="2" borderId="3" xfId="24" applyFont="1" applyBorder="1" applyAlignment="1"/>
    <xf numFmtId="0" fontId="7" fillId="2" borderId="0" xfId="24" applyFont="1" applyBorder="1" applyAlignment="1"/>
    <xf numFmtId="0" fontId="8" fillId="0" borderId="2" xfId="0" applyFont="1" applyBorder="1" applyAlignment="1">
      <alignment wrapText="1"/>
    </xf>
    <xf numFmtId="0" fontId="11" fillId="0" borderId="2" xfId="1" applyFont="1" applyBorder="1" applyAlignment="1">
      <alignment wrapText="1"/>
    </xf>
    <xf numFmtId="0" fontId="4" fillId="0" borderId="2" xfId="0" applyFont="1" applyBorder="1" applyAlignment="1">
      <alignment wrapText="1"/>
    </xf>
    <xf numFmtId="0" fontId="4" fillId="0" borderId="0" xfId="0" applyFont="1" applyBorder="1" applyAlignment="1">
      <alignment wrapText="1"/>
    </xf>
    <xf numFmtId="9" fontId="4" fillId="4" borderId="11" xfId="0" applyNumberFormat="1" applyFont="1" applyFill="1" applyBorder="1"/>
    <xf numFmtId="9" fontId="4" fillId="4" borderId="8" xfId="0" quotePrefix="1" applyNumberFormat="1" applyFont="1" applyFill="1" applyBorder="1"/>
    <xf numFmtId="0" fontId="4" fillId="4" borderId="10" xfId="0" applyFont="1" applyFill="1" applyBorder="1" applyAlignment="1">
      <alignment wrapText="1"/>
    </xf>
    <xf numFmtId="0" fontId="4" fillId="4" borderId="12" xfId="0" applyFont="1" applyFill="1" applyBorder="1" applyAlignment="1">
      <alignment wrapText="1"/>
    </xf>
    <xf numFmtId="0" fontId="4" fillId="0" borderId="15" xfId="0" applyFont="1" applyBorder="1" applyAlignment="1">
      <alignment horizontal="left" wrapText="1"/>
    </xf>
    <xf numFmtId="0" fontId="4" fillId="0" borderId="17" xfId="0" applyFont="1" applyBorder="1" applyAlignment="1">
      <alignment horizontal="left" wrapText="1"/>
    </xf>
  </cellXfs>
  <cellStyles count="25">
    <cellStyle name="Check Cell" xfId="24" builtinId="2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artner.com/document/2637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8"/>
  <sheetViews>
    <sheetView tabSelected="1" workbookViewId="0"/>
  </sheetViews>
  <sheetFormatPr defaultColWidth="11" defaultRowHeight="15.75" x14ac:dyDescent="0.25"/>
  <cols>
    <col min="1" max="1" width="60.5" style="58" customWidth="1"/>
    <col min="2" max="2" width="7.875" style="1" customWidth="1"/>
    <col min="3" max="3" width="9.125" style="2" customWidth="1"/>
    <col min="4" max="4" width="30.375" style="3" customWidth="1"/>
    <col min="5" max="5" width="9.375" style="4" customWidth="1"/>
    <col min="6" max="6" width="23.25" style="5" customWidth="1"/>
    <col min="7" max="7" width="9.25" style="6" customWidth="1"/>
    <col min="8" max="8" width="23.25" style="5" customWidth="1"/>
    <col min="9" max="9" width="9.5" style="5" customWidth="1"/>
    <col min="10" max="10" width="23.25" style="5" customWidth="1"/>
    <col min="11" max="11" width="9.5" style="5" customWidth="1"/>
    <col min="12" max="12" width="23.25" style="5" customWidth="1"/>
    <col min="13" max="13" width="10.125" style="7" customWidth="1"/>
    <col min="14" max="14" width="23.75" style="3" customWidth="1"/>
    <col min="15" max="15" width="10" style="7" customWidth="1"/>
    <col min="16" max="16" width="23.75" style="3" customWidth="1"/>
    <col min="17" max="17" width="11.25" style="7" customWidth="1"/>
    <col min="18" max="18" width="23.75" style="3" customWidth="1"/>
    <col min="19" max="19" width="10.5" style="7" customWidth="1"/>
    <col min="20" max="20" width="23.75" style="3" customWidth="1"/>
    <col min="21" max="21" width="9.5" style="5" customWidth="1"/>
    <col min="22" max="22" width="35.625" style="5" customWidth="1"/>
    <col min="23" max="23" width="10.125" style="7" customWidth="1"/>
    <col min="24" max="24" width="39.5" style="3" customWidth="1"/>
    <col min="25" max="16384" width="11" style="3"/>
  </cols>
  <sheetData>
    <row r="1" spans="1:24" ht="21" x14ac:dyDescent="0.35">
      <c r="A1" s="56" t="s">
        <v>47</v>
      </c>
    </row>
    <row r="2" spans="1:24" x14ac:dyDescent="0.25">
      <c r="A2" s="57">
        <v>42501</v>
      </c>
    </row>
    <row r="3" spans="1:24" ht="16.5" thickBot="1" x14ac:dyDescent="0.3"/>
    <row r="4" spans="1:24" ht="16.5" thickTop="1" x14ac:dyDescent="0.25">
      <c r="A4" s="59" t="s">
        <v>43</v>
      </c>
      <c r="B4" s="8" t="s">
        <v>34</v>
      </c>
      <c r="C4" s="9" t="s">
        <v>34</v>
      </c>
      <c r="D4" s="10" t="s">
        <v>41</v>
      </c>
      <c r="E4" s="11" t="s">
        <v>48</v>
      </c>
      <c r="F4" s="12" t="s">
        <v>51</v>
      </c>
      <c r="G4" s="11" t="s">
        <v>48</v>
      </c>
      <c r="H4" s="12" t="s">
        <v>51</v>
      </c>
      <c r="I4" s="13" t="s">
        <v>48</v>
      </c>
      <c r="J4" s="12" t="s">
        <v>51</v>
      </c>
      <c r="K4" s="13" t="s">
        <v>48</v>
      </c>
      <c r="L4" s="12" t="s">
        <v>51</v>
      </c>
      <c r="M4" s="13" t="s">
        <v>46</v>
      </c>
      <c r="N4" s="12" t="s">
        <v>52</v>
      </c>
      <c r="O4" s="13" t="s">
        <v>46</v>
      </c>
      <c r="P4" s="12" t="s">
        <v>52</v>
      </c>
      <c r="Q4" s="13" t="s">
        <v>46</v>
      </c>
      <c r="R4" s="12" t="s">
        <v>52</v>
      </c>
      <c r="S4" s="13" t="s">
        <v>46</v>
      </c>
      <c r="T4" s="12" t="s">
        <v>52</v>
      </c>
      <c r="U4" s="14" t="s">
        <v>48</v>
      </c>
      <c r="V4" s="15" t="s">
        <v>51</v>
      </c>
      <c r="W4" s="14" t="s">
        <v>46</v>
      </c>
      <c r="X4" s="15" t="s">
        <v>52</v>
      </c>
    </row>
    <row r="5" spans="1:24" x14ac:dyDescent="0.25">
      <c r="A5" s="60"/>
      <c r="B5" s="16"/>
      <c r="C5" s="17"/>
      <c r="D5" s="16"/>
      <c r="E5" s="18" t="s">
        <v>112</v>
      </c>
      <c r="F5" s="19" t="s">
        <v>112</v>
      </c>
      <c r="G5" s="18" t="s">
        <v>111</v>
      </c>
      <c r="H5" s="19" t="s">
        <v>111</v>
      </c>
      <c r="I5" s="18" t="s">
        <v>44</v>
      </c>
      <c r="J5" s="20" t="s">
        <v>44</v>
      </c>
      <c r="K5" s="18" t="s">
        <v>44</v>
      </c>
      <c r="L5" s="20" t="s">
        <v>44</v>
      </c>
      <c r="M5" s="18" t="s">
        <v>112</v>
      </c>
      <c r="N5" s="19" t="s">
        <v>112</v>
      </c>
      <c r="O5" s="18" t="s">
        <v>111</v>
      </c>
      <c r="P5" s="19" t="s">
        <v>111</v>
      </c>
      <c r="Q5" s="18" t="s">
        <v>44</v>
      </c>
      <c r="R5" s="20" t="s">
        <v>44</v>
      </c>
      <c r="S5" s="18" t="s">
        <v>44</v>
      </c>
      <c r="T5" s="20" t="s">
        <v>44</v>
      </c>
      <c r="U5" s="21" t="s">
        <v>197</v>
      </c>
      <c r="V5" s="22" t="s">
        <v>197</v>
      </c>
      <c r="W5" s="23" t="s">
        <v>197</v>
      </c>
      <c r="X5" s="22" t="s">
        <v>197</v>
      </c>
    </row>
    <row r="6" spans="1:24" ht="78.75" x14ac:dyDescent="0.25">
      <c r="A6" s="61" t="s">
        <v>0</v>
      </c>
      <c r="B6" s="24" t="s">
        <v>35</v>
      </c>
      <c r="C6" s="25">
        <v>0.5</v>
      </c>
      <c r="D6" s="26" t="s">
        <v>57</v>
      </c>
      <c r="E6" s="27">
        <v>0</v>
      </c>
      <c r="F6" s="28" t="s">
        <v>75</v>
      </c>
      <c r="G6" s="29">
        <v>0.8</v>
      </c>
      <c r="H6" s="28" t="s">
        <v>169</v>
      </c>
      <c r="I6" s="30"/>
      <c r="J6" s="28"/>
      <c r="K6" s="30"/>
      <c r="L6" s="28"/>
      <c r="M6" s="29">
        <v>0.5</v>
      </c>
      <c r="N6" s="28" t="s">
        <v>113</v>
      </c>
      <c r="O6" s="29">
        <v>0.9</v>
      </c>
      <c r="P6" s="28" t="s">
        <v>138</v>
      </c>
      <c r="Q6" s="29"/>
      <c r="R6" s="31"/>
      <c r="S6" s="29"/>
      <c r="T6" s="31"/>
      <c r="U6" s="32">
        <f t="array" ref="U6">IFERROR(AVERAGE(IF(MOD(COLUMN($E6:$K6),2)=1,IF($E6:$K6&lt;&gt;"",$E6:$K6))),"")</f>
        <v>0.4</v>
      </c>
      <c r="V6" s="69" t="str">
        <f>F6&amp;CHAR(10)&amp;H6&amp;CHAR(10)&amp;J6&amp;CHAR(10)&amp;L6</f>
        <v xml:space="preserve">Not NSTIC but not opposed to being resold via other ones like RSA
API's can do it
</v>
      </c>
      <c r="W6" s="32">
        <f t="array" ref="W6">IFERROR(AVERAGE(IF(MOD(COLUMN($M6:$S6),2)=1,IF($M6:$S6&lt;&gt;"",$M6:$S6))),"")</f>
        <v>0.7</v>
      </c>
      <c r="X6" s="69" t="str">
        <f>N6&amp;CHAR(10)&amp;P6&amp;CHAR(10)&amp;R6&amp;CHAR(10)&amp;T6</f>
        <v xml:space="preserve">API based, same answer as Lexis
API's can do it; in use by FIS (see response doc); accertify as an integrator exmaple
</v>
      </c>
    </row>
    <row r="7" spans="1:24" ht="94.5" x14ac:dyDescent="0.25">
      <c r="A7" s="61" t="s">
        <v>1</v>
      </c>
      <c r="B7" s="24" t="s">
        <v>35</v>
      </c>
      <c r="C7" s="25">
        <v>0.5</v>
      </c>
      <c r="D7" s="26" t="s">
        <v>55</v>
      </c>
      <c r="E7" s="27">
        <v>1</v>
      </c>
      <c r="F7" s="28" t="s">
        <v>76</v>
      </c>
      <c r="G7" s="29">
        <v>0.5</v>
      </c>
      <c r="H7" s="28" t="s">
        <v>170</v>
      </c>
      <c r="I7" s="30"/>
      <c r="J7" s="28"/>
      <c r="K7" s="30"/>
      <c r="L7" s="28"/>
      <c r="M7" s="29">
        <v>0.75</v>
      </c>
      <c r="N7" s="28" t="s">
        <v>114</v>
      </c>
      <c r="O7" s="29">
        <v>0.6</v>
      </c>
      <c r="P7" s="28" t="s">
        <v>139</v>
      </c>
      <c r="Q7" s="29"/>
      <c r="R7" s="31"/>
      <c r="S7" s="29"/>
      <c r="T7" s="31"/>
      <c r="U7" s="32">
        <f t="array" ref="U7">IFERROR(AVERAGE(IF(MOD(COLUMN($E7:$K7),2)=1,IF($E7:$K7&lt;&gt;"",$E7:$K7))),"")</f>
        <v>0.75</v>
      </c>
      <c r="V7" s="69" t="str">
        <f t="shared" ref="V7:V40" si="0">F7&amp;CHAR(10)&amp;H7&amp;CHAR(10)&amp;J7&amp;CHAR(10)&amp;L7</f>
        <v xml:space="preserve">FIPPS, Contera, Vicam NIST-800-63
FIPPS
</v>
      </c>
      <c r="W7" s="32">
        <f t="array" ref="W7">IFERROR(AVERAGE(IF(MOD(COLUMN($M7:$S7),2)=1,IF($M7:$S7&lt;&gt;"",$M7:$S7))),"")</f>
        <v>0.67500000000000004</v>
      </c>
      <c r="X7" s="69" t="str">
        <f t="shared" ref="X7:X40" si="1">N7&amp;CHAR(10)&amp;P7&amp;CHAR(10)&amp;R7&amp;CHAR(10)&amp;T7</f>
        <v xml:space="preserve">did not answer
pci , nist level 2, fipps, hipaa
</v>
      </c>
    </row>
    <row r="8" spans="1:24" ht="94.5" x14ac:dyDescent="0.25">
      <c r="A8" s="61" t="s">
        <v>2</v>
      </c>
      <c r="B8" s="24" t="s">
        <v>36</v>
      </c>
      <c r="C8" s="25">
        <v>1</v>
      </c>
      <c r="D8" s="26" t="s">
        <v>58</v>
      </c>
      <c r="E8" s="27">
        <v>1</v>
      </c>
      <c r="F8" s="28" t="s">
        <v>78</v>
      </c>
      <c r="G8" s="29">
        <v>0.9</v>
      </c>
      <c r="H8" s="28"/>
      <c r="I8" s="30"/>
      <c r="J8" s="28"/>
      <c r="K8" s="30"/>
      <c r="L8" s="28"/>
      <c r="M8" s="29">
        <v>1</v>
      </c>
      <c r="N8" s="28" t="s">
        <v>115</v>
      </c>
      <c r="O8" s="29">
        <v>0.9</v>
      </c>
      <c r="P8" s="28" t="s">
        <v>140</v>
      </c>
      <c r="Q8" s="29"/>
      <c r="R8" s="31"/>
      <c r="S8" s="29"/>
      <c r="T8" s="31"/>
      <c r="U8" s="32">
        <f t="array" ref="U8">IFERROR(AVERAGE(IF(MOD(COLUMN($E8:$K8),2)=1,IF($E8:$K8&lt;&gt;"",$E8:$K8))),"")</f>
        <v>0.95</v>
      </c>
      <c r="V8" s="69" t="str">
        <f t="shared" si="0"/>
        <v xml:space="preserve">Internal algorithm and knows first seen and last seen dates, don’t confuse this with creation date which is irrelevant
</v>
      </c>
      <c r="W8" s="32">
        <f t="array" ref="W8">IFERROR(AVERAGE(IF(MOD(COLUMN($M8:$S8),2)=1,IF($M8:$S8&lt;&gt;"",$M8:$S8))),"")</f>
        <v>0.95</v>
      </c>
      <c r="X8" s="69" t="str">
        <f t="shared" si="1"/>
        <v xml:space="preserve">can do with consent on mobile
ExpectID Mobile. No name without consent
</v>
      </c>
    </row>
    <row r="9" spans="1:24" ht="94.5" x14ac:dyDescent="0.25">
      <c r="A9" s="61" t="s">
        <v>3</v>
      </c>
      <c r="B9" s="24" t="s">
        <v>36</v>
      </c>
      <c r="C9" s="25">
        <v>1</v>
      </c>
      <c r="D9" s="26" t="s">
        <v>56</v>
      </c>
      <c r="E9" s="27">
        <v>1</v>
      </c>
      <c r="F9" s="28" t="s">
        <v>79</v>
      </c>
      <c r="G9" s="29">
        <v>0.8</v>
      </c>
      <c r="H9" s="28" t="s">
        <v>171</v>
      </c>
      <c r="I9" s="30"/>
      <c r="J9" s="28"/>
      <c r="K9" s="30"/>
      <c r="L9" s="28"/>
      <c r="M9" s="29">
        <v>1</v>
      </c>
      <c r="N9" s="28" t="s">
        <v>116</v>
      </c>
      <c r="O9" s="29">
        <v>1</v>
      </c>
      <c r="P9" s="28" t="s">
        <v>141</v>
      </c>
      <c r="Q9" s="29"/>
      <c r="R9" s="31"/>
      <c r="S9" s="29"/>
      <c r="T9" s="31"/>
      <c r="U9" s="32">
        <f t="array" ref="U9">IFERROR(AVERAGE(IF(MOD(COLUMN($E9:$K9),2)=1,IF($E9:$K9&lt;&gt;"",$E9:$K9))),"")</f>
        <v>0.9</v>
      </c>
      <c r="V9" s="69" t="str">
        <f t="shared" si="0"/>
        <v xml:space="preserve">fed/state/Equifax/utility/telephone/students/new to country  - 8 category's of 1000 of sources
around 10 distinct data types
</v>
      </c>
      <c r="W9" s="32">
        <f t="array" ref="W9">IFERROR(AVERAGE(IF(MOD(COLUMN($M9:$S9),2)=1,IF($M9:$S9&lt;&gt;"",$M9:$S9))),"")</f>
        <v>1</v>
      </c>
      <c r="X9" s="69" t="str">
        <f t="shared" si="1"/>
        <v xml:space="preserve">but this is Public Data Sources Only!
over 20 distinct categories (see response)
</v>
      </c>
    </row>
    <row r="10" spans="1:24" ht="126" x14ac:dyDescent="0.25">
      <c r="A10" s="61" t="s">
        <v>4</v>
      </c>
      <c r="B10" s="24" t="s">
        <v>36</v>
      </c>
      <c r="C10" s="25">
        <v>1</v>
      </c>
      <c r="D10" s="26" t="s">
        <v>59</v>
      </c>
      <c r="E10" s="27">
        <v>1</v>
      </c>
      <c r="F10" s="28" t="s">
        <v>77</v>
      </c>
      <c r="G10" s="29">
        <v>1</v>
      </c>
      <c r="H10" s="28" t="s">
        <v>172</v>
      </c>
      <c r="I10" s="30"/>
      <c r="J10" s="28"/>
      <c r="K10" s="30"/>
      <c r="L10" s="28"/>
      <c r="M10" s="29">
        <v>1</v>
      </c>
      <c r="N10" s="28" t="s">
        <v>117</v>
      </c>
      <c r="O10" s="29">
        <v>1</v>
      </c>
      <c r="P10" s="28" t="s">
        <v>142</v>
      </c>
      <c r="Q10" s="29"/>
      <c r="R10" s="31"/>
      <c r="S10" s="29"/>
      <c r="T10" s="31"/>
      <c r="U10" s="32">
        <f t="array" ref="U10">IFERROR(AVERAGE(IF(MOD(COLUMN($E10:$K10),2)=1,IF($E10:$K10&lt;&gt;"",$E10:$K10))),"")</f>
        <v>1</v>
      </c>
      <c r="V10" s="69" t="str">
        <f t="shared" si="0"/>
        <v xml:space="preserve">Highly configurable, how to rank them, answers and scoring, how many to present, is dynamic, make it harder if other parts fail
very flexible including distribution and weighting
</v>
      </c>
      <c r="W10" s="32">
        <f t="array" ref="W10">IFERROR(AVERAGE(IF(MOD(COLUMN($M10:$S10),2)=1,IF($M10:$S10&lt;&gt;"",$M10:$S10))),"")</f>
        <v>1</v>
      </c>
      <c r="X10" s="69" t="str">
        <f t="shared" si="1"/>
        <v xml:space="preserve">Configurable
fully configurable including skip question and timeout
</v>
      </c>
    </row>
    <row r="11" spans="1:24" ht="63" x14ac:dyDescent="0.25">
      <c r="A11" s="61" t="s">
        <v>5</v>
      </c>
      <c r="B11" s="24" t="s">
        <v>36</v>
      </c>
      <c r="C11" s="25">
        <v>1</v>
      </c>
      <c r="D11" s="26" t="s">
        <v>60</v>
      </c>
      <c r="E11" s="27">
        <v>1</v>
      </c>
      <c r="F11" s="28" t="s">
        <v>80</v>
      </c>
      <c r="G11" s="29">
        <v>0.9</v>
      </c>
      <c r="H11" s="28" t="s">
        <v>173</v>
      </c>
      <c r="I11" s="30"/>
      <c r="J11" s="28"/>
      <c r="K11" s="30"/>
      <c r="L11" s="28"/>
      <c r="M11" s="29">
        <v>1</v>
      </c>
      <c r="N11" s="28"/>
      <c r="O11" s="29">
        <v>0.9</v>
      </c>
      <c r="P11" s="28" t="s">
        <v>143</v>
      </c>
      <c r="Q11" s="29"/>
      <c r="R11" s="31"/>
      <c r="S11" s="29"/>
      <c r="T11" s="31"/>
      <c r="U11" s="32">
        <f t="array" ref="U11">IFERROR(AVERAGE(IF(MOD(COLUMN($E11:$K11),2)=1,IF($E11:$K11&lt;&gt;"",$E11:$K11))),"")</f>
        <v>0.95</v>
      </c>
      <c r="V11" s="69" t="str">
        <f t="shared" si="0"/>
        <v xml:space="preserve">Tapped into bureau's
college records
</v>
      </c>
      <c r="W11" s="32">
        <f t="array" ref="W11">IFERROR(AVERAGE(IF(MOD(COLUMN($M11:$S11),2)=1,IF($M11:$S11&lt;&gt;"",$M11:$S11))),"")</f>
        <v>0.95</v>
      </c>
      <c r="X11" s="69" t="str">
        <f t="shared" si="1"/>
        <v xml:space="preserve">
see document
</v>
      </c>
    </row>
    <row r="12" spans="1:24" ht="78.75" x14ac:dyDescent="0.25">
      <c r="A12" s="61" t="s">
        <v>6</v>
      </c>
      <c r="B12" s="24" t="s">
        <v>35</v>
      </c>
      <c r="C12" s="25">
        <v>0.75</v>
      </c>
      <c r="D12" s="26" t="s">
        <v>91</v>
      </c>
      <c r="E12" s="27">
        <v>1</v>
      </c>
      <c r="F12" s="28" t="s">
        <v>81</v>
      </c>
      <c r="G12" s="29">
        <v>1</v>
      </c>
      <c r="H12" s="28" t="s">
        <v>174</v>
      </c>
      <c r="I12" s="30"/>
      <c r="J12" s="28"/>
      <c r="K12" s="30"/>
      <c r="L12" s="28"/>
      <c r="M12" s="29">
        <v>1</v>
      </c>
      <c r="N12" s="28" t="s">
        <v>118</v>
      </c>
      <c r="O12" s="29">
        <v>1</v>
      </c>
      <c r="P12" s="28" t="s">
        <v>144</v>
      </c>
      <c r="Q12" s="29"/>
      <c r="R12" s="31"/>
      <c r="S12" s="29"/>
      <c r="T12" s="31"/>
      <c r="U12" s="32">
        <f t="array" ref="U12">IFERROR(AVERAGE(IF(MOD(COLUMN($E12:$K12),2)=1,IF($E12:$K12&lt;&gt;"",$E12:$K12))),"")</f>
        <v>1</v>
      </c>
      <c r="V12" s="69" t="str">
        <f t="shared" si="0"/>
        <v xml:space="preserve">Wide variety
quite diverse + client specific data integration
</v>
      </c>
      <c r="W12" s="32">
        <f t="array" ref="W12">IFERROR(AVERAGE(IF(MOD(COLUMN($M12:$S12),2)=1,IF($M12:$S12&lt;&gt;"",$M12:$S12))),"")</f>
        <v>1</v>
      </c>
      <c r="X12" s="69" t="str">
        <f t="shared" si="1"/>
        <v xml:space="preserve">cross street in short amount of time
quite diverse incl geography + client specific data integration
</v>
      </c>
    </row>
    <row r="13" spans="1:24" ht="141.75" x14ac:dyDescent="0.25">
      <c r="A13" s="61" t="s">
        <v>7</v>
      </c>
      <c r="B13" s="24" t="s">
        <v>35</v>
      </c>
      <c r="C13" s="25">
        <v>0.75</v>
      </c>
      <c r="D13" s="26" t="s">
        <v>61</v>
      </c>
      <c r="E13" s="27">
        <v>0.75</v>
      </c>
      <c r="F13" s="28" t="s">
        <v>82</v>
      </c>
      <c r="G13" s="29">
        <v>0.5</v>
      </c>
      <c r="H13" s="28" t="s">
        <v>175</v>
      </c>
      <c r="I13" s="30"/>
      <c r="J13" s="28"/>
      <c r="K13" s="30"/>
      <c r="L13" s="28"/>
      <c r="M13" s="29">
        <v>1</v>
      </c>
      <c r="N13" s="28" t="s">
        <v>119</v>
      </c>
      <c r="O13" s="29">
        <v>0.7</v>
      </c>
      <c r="P13" s="28" t="s">
        <v>145</v>
      </c>
      <c r="Q13" s="29"/>
      <c r="R13" s="31"/>
      <c r="S13" s="29"/>
      <c r="T13" s="31"/>
      <c r="U13" s="32">
        <f t="array" ref="U13">IFERROR(AVERAGE(IF(MOD(COLUMN($E13:$K13),2)=1,IF($E13:$K13&lt;&gt;"",$E13:$K13))),"")</f>
        <v>0.625</v>
      </c>
      <c r="V13" s="69" t="str">
        <f t="shared" si="0"/>
        <v xml:space="preserve">Is primary but OTP is also important in Financial, OTP how is it chicken / egg
They monitor both question threat effectiviness AND consumer acceptance (ex: avoid ex-spouse stuff) AND identity theft via partners like Lifelock (former VerID acquistion via RSA)
</v>
      </c>
      <c r="W13" s="32">
        <f t="array" ref="W13">IFERROR(AVERAGE(IF(MOD(COLUMN($M13:$S13),2)=1,IF($M13:$S13&lt;&gt;"",$M13:$S13))),"")</f>
        <v>0.85</v>
      </c>
      <c r="X13" s="69" t="str">
        <f t="shared" si="1"/>
        <v xml:space="preserve">knows if dead before even asking questions
also has age verify, death records, velocity, and geo-location, collaboration (crowd sourcing), OFAC, and ADP data (enterprise vs kba)
</v>
      </c>
    </row>
    <row r="14" spans="1:24" ht="141.75" x14ac:dyDescent="0.25">
      <c r="A14" s="61" t="s">
        <v>8</v>
      </c>
      <c r="B14" s="24" t="s">
        <v>36</v>
      </c>
      <c r="C14" s="25">
        <v>1</v>
      </c>
      <c r="D14" s="26" t="s">
        <v>60</v>
      </c>
      <c r="E14" s="27">
        <v>1</v>
      </c>
      <c r="F14" s="28" t="s">
        <v>83</v>
      </c>
      <c r="G14" s="33">
        <v>0.8</v>
      </c>
      <c r="H14" s="34" t="s">
        <v>176</v>
      </c>
      <c r="I14" s="30"/>
      <c r="J14" s="28"/>
      <c r="K14" s="30"/>
      <c r="L14" s="28"/>
      <c r="M14" s="29">
        <v>0.25</v>
      </c>
      <c r="N14" s="28"/>
      <c r="O14" s="35">
        <v>0.3</v>
      </c>
      <c r="P14" s="36" t="s">
        <v>146</v>
      </c>
      <c r="Q14" s="29"/>
      <c r="R14" s="31"/>
      <c r="S14" s="29"/>
      <c r="T14" s="31"/>
      <c r="U14" s="32">
        <f t="array" ref="U14">IFERROR(AVERAGE(IF(MOD(COLUMN($E14:$K14),2)=1,IF($E14:$K14&lt;&gt;"",$E14:$K14))),"")</f>
        <v>0.9</v>
      </c>
      <c r="V14" s="69" t="str">
        <f t="shared" si="0"/>
        <v xml:space="preserve">each country may be different for assurance levels
32 countries (in prod??); data may be greyer basedon country - whitepaper available. OTP is a proofing option given their partners or ADP's data; need to determin language support??
</v>
      </c>
      <c r="W14" s="32">
        <f t="array" ref="W14">IFERROR(AVERAGE(IF(MOD(COLUMN($M14:$S14),2)=1,IF($M14:$S14&lt;&gt;"",$M14:$S14))),"")</f>
        <v>0.27500000000000002</v>
      </c>
      <c r="X14" s="69" t="str">
        <f t="shared" si="1"/>
        <v xml:space="preserve">
can blend ADP data; supports foreign language but not double byte char sets. Weak on Int'l KBA (30 countries but not in prod yet)
</v>
      </c>
    </row>
    <row r="15" spans="1:24" ht="110.25" x14ac:dyDescent="0.25">
      <c r="A15" s="61" t="s">
        <v>9</v>
      </c>
      <c r="B15" s="24" t="s">
        <v>36</v>
      </c>
      <c r="C15" s="25">
        <v>1</v>
      </c>
      <c r="D15" s="26" t="s">
        <v>60</v>
      </c>
      <c r="E15" s="27">
        <v>1</v>
      </c>
      <c r="F15" s="28" t="s">
        <v>84</v>
      </c>
      <c r="G15" s="29">
        <v>1</v>
      </c>
      <c r="H15" s="28" t="s">
        <v>177</v>
      </c>
      <c r="I15" s="30"/>
      <c r="J15" s="28"/>
      <c r="K15" s="30"/>
      <c r="L15" s="28"/>
      <c r="M15" s="29">
        <v>1</v>
      </c>
      <c r="N15" s="28"/>
      <c r="O15" s="29">
        <v>1</v>
      </c>
      <c r="P15" s="28"/>
      <c r="Q15" s="29"/>
      <c r="R15" s="31"/>
      <c r="S15" s="29"/>
      <c r="T15" s="31"/>
      <c r="U15" s="32">
        <f t="array" ref="U15">IFERROR(AVERAGE(IF(MOD(COLUMN($E15:$K15),2)=1,IF($E15:$K15&lt;&gt;"",$E15:$K15))),"")</f>
        <v>1</v>
      </c>
      <c r="V15" s="69" t="str">
        <f t="shared" si="0"/>
        <v xml:space="preserve">they configure the it on  their portal, but can integrate via SOAP api.
they manage some changes to protect clients from creating problems for themselves
</v>
      </c>
      <c r="W15" s="32">
        <f t="array" ref="W15">IFERROR(AVERAGE(IF(MOD(COLUMN($M15:$S15),2)=1,IF($M15:$S15&lt;&gt;"",$M15:$S15))),"")</f>
        <v>1</v>
      </c>
      <c r="X15" s="69" t="str">
        <f t="shared" si="1"/>
        <v xml:space="preserve">
</v>
      </c>
    </row>
    <row r="16" spans="1:24" ht="110.25" x14ac:dyDescent="0.25">
      <c r="A16" s="61" t="s">
        <v>10</v>
      </c>
      <c r="B16" s="24" t="s">
        <v>36</v>
      </c>
      <c r="C16" s="25">
        <v>1</v>
      </c>
      <c r="D16" s="26" t="s">
        <v>62</v>
      </c>
      <c r="E16" s="27">
        <v>0.75</v>
      </c>
      <c r="F16" s="28" t="s">
        <v>86</v>
      </c>
      <c r="G16" s="29">
        <v>0.8</v>
      </c>
      <c r="H16" s="28" t="s">
        <v>178</v>
      </c>
      <c r="I16" s="30"/>
      <c r="J16" s="28"/>
      <c r="K16" s="30"/>
      <c r="L16" s="28"/>
      <c r="M16" s="29">
        <v>1</v>
      </c>
      <c r="N16" s="28"/>
      <c r="O16" s="29">
        <v>1</v>
      </c>
      <c r="P16" s="28" t="s">
        <v>147</v>
      </c>
      <c r="Q16" s="29"/>
      <c r="R16" s="31"/>
      <c r="S16" s="29"/>
      <c r="T16" s="31"/>
      <c r="U16" s="32">
        <f t="array" ref="U16">IFERROR(AVERAGE(IF(MOD(COLUMN($E16:$K16),2)=1,IF($E16:$K16&lt;&gt;"",$E16:$K16))),"")</f>
        <v>0.77500000000000002</v>
      </c>
      <c r="V16" s="69" t="str">
        <f t="shared" si="0"/>
        <v xml:space="preserve">ID/PW and IP restrictions,  all offered via single portal
id/pass + source ip restriction; this includes call center access / delegated admin
</v>
      </c>
      <c r="W16" s="32">
        <f t="array" ref="W16">IFERROR(AVERAGE(IF(MOD(COLUMN($M16:$S16),2)=1,IF($M16:$S16&lt;&gt;"",$M16:$S16))),"")</f>
        <v>1</v>
      </c>
      <c r="X16" s="69" t="str">
        <f t="shared" si="1"/>
        <v xml:space="preserve">
basic auth, 2 factor, whitelisting ip
</v>
      </c>
    </row>
    <row r="17" spans="1:24" ht="63" x14ac:dyDescent="0.25">
      <c r="A17" s="61" t="s">
        <v>11</v>
      </c>
      <c r="B17" s="24" t="s">
        <v>37</v>
      </c>
      <c r="C17" s="25">
        <v>0</v>
      </c>
      <c r="D17" s="26" t="s">
        <v>42</v>
      </c>
      <c r="E17" s="27">
        <v>1</v>
      </c>
      <c r="F17" s="28" t="s">
        <v>87</v>
      </c>
      <c r="G17" s="29">
        <v>1</v>
      </c>
      <c r="H17" s="28"/>
      <c r="I17" s="30"/>
      <c r="J17" s="28"/>
      <c r="K17" s="30"/>
      <c r="L17" s="28"/>
      <c r="M17" s="29">
        <v>1</v>
      </c>
      <c r="N17" s="28"/>
      <c r="O17" s="29">
        <v>1</v>
      </c>
      <c r="P17" s="28"/>
      <c r="Q17" s="29">
        <v>1</v>
      </c>
      <c r="R17" s="31"/>
      <c r="S17" s="29">
        <v>1</v>
      </c>
      <c r="T17" s="31"/>
      <c r="U17" s="32">
        <f t="array" ref="U17">IFERROR(AVERAGE(IF(MOD(COLUMN($E17:$K17),2)=1,IF($E17:$K17&lt;&gt;"",$E17:$K17))),"")</f>
        <v>1</v>
      </c>
      <c r="V17" s="69" t="str">
        <f t="shared" si="0"/>
        <v xml:space="preserve">skip
</v>
      </c>
      <c r="W17" s="32">
        <f t="array" ref="W17">IFERROR(AVERAGE(IF(MOD(COLUMN($M17:$S17),2)=1,IF($M17:$S17&lt;&gt;"",$M17:$S17))),"")</f>
        <v>1</v>
      </c>
      <c r="X17" s="69" t="str">
        <f t="shared" si="1"/>
        <v xml:space="preserve">
</v>
      </c>
    </row>
    <row r="18" spans="1:24" ht="189" x14ac:dyDescent="0.25">
      <c r="A18" s="61" t="s">
        <v>12</v>
      </c>
      <c r="B18" s="24" t="s">
        <v>35</v>
      </c>
      <c r="C18" s="25">
        <v>0.75</v>
      </c>
      <c r="D18" s="26" t="s">
        <v>92</v>
      </c>
      <c r="E18" s="27">
        <v>0.25</v>
      </c>
      <c r="F18" s="28" t="s">
        <v>88</v>
      </c>
      <c r="G18" s="29">
        <v>0.5</v>
      </c>
      <c r="H18" s="28" t="s">
        <v>179</v>
      </c>
      <c r="I18" s="30"/>
      <c r="J18" s="28"/>
      <c r="K18" s="30"/>
      <c r="L18" s="28"/>
      <c r="M18" s="29">
        <v>0.25</v>
      </c>
      <c r="N18" s="28" t="s">
        <v>120</v>
      </c>
      <c r="O18" s="29">
        <v>0.6</v>
      </c>
      <c r="P18" s="28" t="s">
        <v>148</v>
      </c>
      <c r="Q18" s="29"/>
      <c r="R18" s="31"/>
      <c r="S18" s="29"/>
      <c r="T18" s="31"/>
      <c r="U18" s="32">
        <f t="array" ref="U18">IFERROR(AVERAGE(IF(MOD(COLUMN($E18:$K18),2)=1,IF($E18:$K18&lt;&gt;"",$E18:$K18))),"")</f>
        <v>0.375</v>
      </c>
      <c r="V18" s="69" t="str">
        <f t="shared" si="0"/>
        <v xml:space="preserve">transactions per month, millions per.,  Tiered pricing model, cummulative for each service.  $1.30 has minimum commitment.   Variences are not handeled.     But minimium is determined. 
including partnershps like OTP phone verification? $1.30 baseline , tiered on minimum monthly commitment; add-ons may be more but it may be a wash; 3 year pricing stable
</v>
      </c>
      <c r="W18" s="32">
        <f t="array" ref="W18">IFERROR(AVERAGE(IF(MOD(COLUMN($M18:$S18),2)=1,IF($M18:$S18&lt;&gt;"",$M18:$S18))),"")</f>
        <v>0.42499999999999999</v>
      </c>
      <c r="X18" s="69" t="str">
        <f t="shared" si="1"/>
        <v xml:space="preserve">transactional does not say cost
geo-loc and email are extra (velocity are bundled). $1.40 for disambig + kba
</v>
      </c>
    </row>
    <row r="19" spans="1:24" ht="110.25" x14ac:dyDescent="0.25">
      <c r="A19" s="61" t="s">
        <v>13</v>
      </c>
      <c r="B19" s="24" t="s">
        <v>36</v>
      </c>
      <c r="C19" s="25">
        <v>1</v>
      </c>
      <c r="D19" s="26" t="s">
        <v>63</v>
      </c>
      <c r="E19" s="27">
        <v>0</v>
      </c>
      <c r="F19" s="28" t="s">
        <v>89</v>
      </c>
      <c r="G19" s="29">
        <v>0.5</v>
      </c>
      <c r="H19" s="28" t="s">
        <v>180</v>
      </c>
      <c r="I19" s="30"/>
      <c r="J19" s="28"/>
      <c r="K19" s="30"/>
      <c r="L19" s="28"/>
      <c r="M19" s="29">
        <v>0</v>
      </c>
      <c r="N19" s="28" t="s">
        <v>121</v>
      </c>
      <c r="O19" s="29">
        <v>0.5</v>
      </c>
      <c r="P19" s="28" t="s">
        <v>149</v>
      </c>
      <c r="Q19" s="29"/>
      <c r="R19" s="31"/>
      <c r="S19" s="29"/>
      <c r="T19" s="31"/>
      <c r="U19" s="32">
        <f t="array" ref="U19">IFERROR(AVERAGE(IF(MOD(COLUMN($E19:$K19),2)=1,IF($E19:$K19&lt;&gt;"",$E19:$K19))),"")</f>
        <v>0.25</v>
      </c>
      <c r="V19" s="69" t="str">
        <f t="shared" si="0"/>
        <v xml:space="preserve">they think they have some but not sure.  ADP is already a customer
needs follow-up; ADP is using LexisNexus for id verification in one line of business. Fidelity is a 401k reference
</v>
      </c>
      <c r="W19" s="32">
        <f t="array" ref="W19">IFERROR(AVERAGE(IF(MOD(COLUMN($M19:$S19),2)=1,IF($M19:$S19&lt;&gt;"",$M19:$S19))),"")</f>
        <v>0.25</v>
      </c>
      <c r="X19" s="69" t="str">
        <f t="shared" si="1"/>
        <v xml:space="preserve">hard to tell
Similar industries, deals with tax time load
</v>
      </c>
    </row>
    <row r="20" spans="1:24" ht="94.5" x14ac:dyDescent="0.25">
      <c r="A20" s="61" t="s">
        <v>14</v>
      </c>
      <c r="B20" s="24" t="s">
        <v>35</v>
      </c>
      <c r="C20" s="25">
        <v>0.75</v>
      </c>
      <c r="D20" s="26" t="s">
        <v>64</v>
      </c>
      <c r="E20" s="27">
        <v>1</v>
      </c>
      <c r="F20" s="28" t="s">
        <v>90</v>
      </c>
      <c r="G20" s="29">
        <v>0.7</v>
      </c>
      <c r="H20" s="28" t="s">
        <v>181</v>
      </c>
      <c r="I20" s="30"/>
      <c r="J20" s="28"/>
      <c r="K20" s="30"/>
      <c r="L20" s="28"/>
      <c r="M20" s="29">
        <v>1</v>
      </c>
      <c r="N20" s="28"/>
      <c r="O20" s="29">
        <v>0.9</v>
      </c>
      <c r="P20" s="28" t="s">
        <v>150</v>
      </c>
      <c r="Q20" s="29"/>
      <c r="R20" s="31"/>
      <c r="S20" s="29"/>
      <c r="T20" s="31"/>
      <c r="U20" s="32">
        <f t="array" ref="U20">IFERROR(AVERAGE(IF(MOD(COLUMN($E20:$K20),2)=1,IF($E20:$K20&lt;&gt;"",$E20:$K20))),"")</f>
        <v>0.85</v>
      </c>
      <c r="V20" s="69" t="str">
        <f t="shared" si="0"/>
        <v xml:space="preserve">can tell
can tell first time THEY saw it…and last time used
</v>
      </c>
      <c r="W20" s="32">
        <f t="array" ref="W20">IFERROR(AVERAGE(IF(MOD(COLUMN($M20:$S20),2)=1,IF($M20:$S20&lt;&gt;"",$M20:$S20))),"")</f>
        <v>0.95</v>
      </c>
      <c r="X20" s="69" t="str">
        <f t="shared" si="1"/>
        <v xml:space="preserve">
can see mobile and email alignement and fraud; have mobile carrier relationships; consumer consent required for # &gt; name.
</v>
      </c>
    </row>
    <row r="21" spans="1:24" ht="94.5" x14ac:dyDescent="0.25">
      <c r="A21" s="61" t="s">
        <v>15</v>
      </c>
      <c r="B21" s="24" t="s">
        <v>36</v>
      </c>
      <c r="C21" s="25">
        <v>1</v>
      </c>
      <c r="D21" s="26" t="s">
        <v>55</v>
      </c>
      <c r="E21" s="27">
        <v>1</v>
      </c>
      <c r="F21" s="28" t="s">
        <v>54</v>
      </c>
      <c r="G21" s="29">
        <v>1</v>
      </c>
      <c r="H21" s="28" t="s">
        <v>182</v>
      </c>
      <c r="I21" s="30"/>
      <c r="J21" s="28"/>
      <c r="K21" s="30"/>
      <c r="L21" s="28"/>
      <c r="M21" s="29">
        <v>0.25</v>
      </c>
      <c r="N21" s="28" t="s">
        <v>122</v>
      </c>
      <c r="O21" s="29">
        <v>0.1</v>
      </c>
      <c r="P21" s="28" t="s">
        <v>151</v>
      </c>
      <c r="Q21" s="29"/>
      <c r="R21" s="31"/>
      <c r="S21" s="29"/>
      <c r="T21" s="31"/>
      <c r="U21" s="32">
        <f t="array" ref="U21">IFERROR(AVERAGE(IF(MOD(COLUMN($E21:$K21),2)=1,IF($E21:$K21&lt;&gt;"",$E21:$K21))),"")</f>
        <v>1</v>
      </c>
      <c r="V21" s="69" t="str">
        <f t="shared" si="0"/>
        <v xml:space="preserve">Contera, Vicam NIST-800-63
FICAM Certfied at LOA 2 and 3 (for identity proofing)
</v>
      </c>
      <c r="W21" s="32">
        <f t="array" ref="W21">IFERROR(AVERAGE(IF(MOD(COLUMN($M21:$S21),2)=1,IF($M21:$S21&lt;&gt;"",$M21:$S21))),"")</f>
        <v>0.17499999999999999</v>
      </c>
      <c r="X21" s="69" t="str">
        <f t="shared" si="1"/>
        <v xml:space="preserve">hard to tell and need to build your own
part and parcel per se, no reference to ranking , no cert
</v>
      </c>
    </row>
    <row r="22" spans="1:24" ht="126" x14ac:dyDescent="0.25">
      <c r="A22" s="61" t="s">
        <v>16</v>
      </c>
      <c r="B22" s="24" t="s">
        <v>36</v>
      </c>
      <c r="C22" s="25">
        <v>1</v>
      </c>
      <c r="D22" s="37" t="s">
        <v>38</v>
      </c>
      <c r="E22" s="27">
        <v>1</v>
      </c>
      <c r="F22" s="28"/>
      <c r="G22" s="29">
        <v>1</v>
      </c>
      <c r="H22" s="28" t="s">
        <v>183</v>
      </c>
      <c r="I22" s="30"/>
      <c r="J22" s="28"/>
      <c r="K22" s="30"/>
      <c r="L22" s="28"/>
      <c r="M22" s="29">
        <v>1</v>
      </c>
      <c r="N22" s="28"/>
      <c r="O22" s="29">
        <v>1</v>
      </c>
      <c r="P22" s="28" t="s">
        <v>152</v>
      </c>
      <c r="Q22" s="29"/>
      <c r="R22" s="31"/>
      <c r="S22" s="29"/>
      <c r="T22" s="31"/>
      <c r="U22" s="32">
        <f t="array" ref="U22">IFERROR(AVERAGE(IF(MOD(COLUMN($E22:$K22),2)=1,IF($E22:$K22&lt;&gt;"",$E22:$K22))),"")</f>
        <v>1</v>
      </c>
      <c r="V22" s="69" t="str">
        <f t="shared" si="0"/>
        <v xml:space="preserve">
something you have, know, are. Also - threat intel  crowdsourcing and adaptive . Sensitive to call-spoofing to the call center. NEED fname,lname, address OR ssn (may be last 4)
</v>
      </c>
      <c r="W22" s="32">
        <f t="array" ref="W22">IFERROR(AVERAGE(IF(MOD(COLUMN($M22:$S22),2)=1,IF($M22:$S22&lt;&gt;"",$M22:$S22))),"")</f>
        <v>1</v>
      </c>
      <c r="X22" s="69" t="str">
        <f t="shared" si="1"/>
        <v xml:space="preserve">
crowdsourced velocity; NEED fname,lname, address OR ssn (may be last 4)
</v>
      </c>
    </row>
    <row r="23" spans="1:24" ht="94.5" x14ac:dyDescent="0.25">
      <c r="A23" s="61" t="s">
        <v>17</v>
      </c>
      <c r="B23" s="24" t="s">
        <v>36</v>
      </c>
      <c r="C23" s="25">
        <v>1</v>
      </c>
      <c r="D23" s="26" t="s">
        <v>93</v>
      </c>
      <c r="E23" s="27">
        <v>0.75</v>
      </c>
      <c r="F23" s="28" t="s">
        <v>97</v>
      </c>
      <c r="G23" s="29">
        <v>0.5</v>
      </c>
      <c r="H23" s="28" t="s">
        <v>184</v>
      </c>
      <c r="I23" s="30"/>
      <c r="J23" s="28"/>
      <c r="K23" s="30"/>
      <c r="L23" s="28"/>
      <c r="M23" s="29">
        <v>0.5</v>
      </c>
      <c r="N23" s="28" t="s">
        <v>123</v>
      </c>
      <c r="O23" s="29">
        <v>0.4</v>
      </c>
      <c r="P23" s="28" t="s">
        <v>153</v>
      </c>
      <c r="Q23" s="29"/>
      <c r="R23" s="31"/>
      <c r="S23" s="29"/>
      <c r="T23" s="31"/>
      <c r="U23" s="32">
        <f t="array" ref="U23">IFERROR(AVERAGE(IF(MOD(COLUMN($E23:$K23),2)=1,IF($E23:$K23&lt;&gt;"",$E23:$K23))),"")</f>
        <v>0.625</v>
      </c>
      <c r="V23" s="69" t="str">
        <f t="shared" si="0"/>
        <v xml:space="preserve">whitelisting but not like F5, in application logic. Uses WS-SECURITY Not Propriatary? 
ws-security; SOAP only
</v>
      </c>
      <c r="W23" s="32">
        <f t="array" ref="W23">IFERROR(AVERAGE(IF(MOD(COLUMN($M23:$S23),2)=1,IF($M23:$S23&lt;&gt;"",$M23:$S23))),"")</f>
        <v>0.45</v>
      </c>
      <c r="X23" s="69" t="str">
        <f t="shared" si="1"/>
        <v xml:space="preserve">Uses TLS 1.2 REST API
ip whitelist, basic auth, SSL
</v>
      </c>
    </row>
    <row r="24" spans="1:24" ht="110.25" x14ac:dyDescent="0.25">
      <c r="A24" s="61" t="s">
        <v>18</v>
      </c>
      <c r="B24" s="24" t="s">
        <v>36</v>
      </c>
      <c r="C24" s="25">
        <v>1</v>
      </c>
      <c r="D24" s="26" t="s">
        <v>94</v>
      </c>
      <c r="E24" s="27">
        <v>0.75</v>
      </c>
      <c r="F24" s="28" t="s">
        <v>98</v>
      </c>
      <c r="G24" s="29">
        <v>0.3</v>
      </c>
      <c r="H24" s="28" t="s">
        <v>185</v>
      </c>
      <c r="I24" s="30"/>
      <c r="J24" s="28"/>
      <c r="K24" s="30"/>
      <c r="L24" s="28"/>
      <c r="M24" s="29">
        <v>0.75</v>
      </c>
      <c r="N24" s="28" t="s">
        <v>98</v>
      </c>
      <c r="O24" s="29">
        <v>0.6</v>
      </c>
      <c r="P24" s="28" t="s">
        <v>154</v>
      </c>
      <c r="Q24" s="29"/>
      <c r="R24" s="31"/>
      <c r="S24" s="29"/>
      <c r="T24" s="31"/>
      <c r="U24" s="32">
        <f t="array" ref="U24">IFERROR(AVERAGE(IF(MOD(COLUMN($E24:$K24),2)=1,IF($E24:$K24&lt;&gt;"",$E24:$K24))),"")</f>
        <v>0.52500000000000002</v>
      </c>
      <c r="V24" s="69" t="str">
        <f t="shared" si="0"/>
        <v xml:space="preserve">varries based on how hard it is.
Didn't want to discuss…unique to each client; metrics avail
</v>
      </c>
      <c r="W24" s="32">
        <f t="array" ref="W24">IFERROR(AVERAGE(IF(MOD(COLUMN($M24:$S24),2)=1,IF($M24:$S24&lt;&gt;"",$M24:$S24))),"")</f>
        <v>0.67500000000000004</v>
      </c>
      <c r="X24" s="69" t="str">
        <f t="shared" si="1"/>
        <v xml:space="preserve">varries based on how hard it is.
high location rate 90% mid 90s….75%-95% success in quiz answers….5% walk away; metrics avail
</v>
      </c>
    </row>
    <row r="25" spans="1:24" ht="126" x14ac:dyDescent="0.25">
      <c r="A25" s="61" t="s">
        <v>19</v>
      </c>
      <c r="B25" s="24" t="s">
        <v>35</v>
      </c>
      <c r="C25" s="25">
        <v>0.75</v>
      </c>
      <c r="D25" s="26" t="s">
        <v>65</v>
      </c>
      <c r="E25" s="27">
        <v>0.5</v>
      </c>
      <c r="F25" s="28" t="s">
        <v>99</v>
      </c>
      <c r="G25" s="29">
        <v>0.9</v>
      </c>
      <c r="H25" s="28" t="s">
        <v>186</v>
      </c>
      <c r="I25" s="30"/>
      <c r="J25" s="28"/>
      <c r="K25" s="30"/>
      <c r="L25" s="28"/>
      <c r="M25" s="29">
        <v>0.25</v>
      </c>
      <c r="N25" s="28" t="s">
        <v>124</v>
      </c>
      <c r="O25" s="29">
        <v>1</v>
      </c>
      <c r="P25" s="28" t="s">
        <v>155</v>
      </c>
      <c r="Q25" s="29"/>
      <c r="R25" s="31"/>
      <c r="S25" s="29"/>
      <c r="T25" s="31"/>
      <c r="U25" s="32">
        <f t="array" ref="U25">IFERROR(AVERAGE(IF(MOD(COLUMN($E25:$K25),2)=1,IF($E25:$K25&lt;&gt;"",$E25:$K25))),"")</f>
        <v>0.7</v>
      </c>
      <c r="V25" s="69" t="str">
        <f t="shared" si="0"/>
        <v xml:space="preserve">define business rules about velocity and threshold but only has 45 days.
they have rules for velocity and blocking after say 2 attempts in the short term and provide lexid for longer term fraud analysis by ADP
</v>
      </c>
      <c r="W25" s="32">
        <f t="array" ref="W25">IFERROR(AVERAGE(IF(MOD(COLUMN($M25:$S25),2)=1,IF($M25:$S25&lt;&gt;"",$M25:$S25))),"")</f>
        <v>0.625</v>
      </c>
      <c r="X25" s="69" t="str">
        <f t="shared" si="1"/>
        <v xml:space="preserve">how long does it hold information for &gt;15  days?
they have velocity crowdsourced and they also do a daily report in case you were the FIRST site hit for fraud that day (velocity across customers); has trx id
</v>
      </c>
    </row>
    <row r="26" spans="1:24" ht="110.25" x14ac:dyDescent="0.25">
      <c r="A26" s="61" t="s">
        <v>20</v>
      </c>
      <c r="B26" s="24" t="s">
        <v>35</v>
      </c>
      <c r="C26" s="25">
        <v>0.75</v>
      </c>
      <c r="D26" s="26" t="s">
        <v>66</v>
      </c>
      <c r="E26" s="27">
        <v>1</v>
      </c>
      <c r="F26" s="28"/>
      <c r="G26" s="29">
        <v>0.8</v>
      </c>
      <c r="H26" s="28" t="s">
        <v>187</v>
      </c>
      <c r="I26" s="30"/>
      <c r="J26" s="28"/>
      <c r="K26" s="30"/>
      <c r="L26" s="28"/>
      <c r="M26" s="29">
        <v>1</v>
      </c>
      <c r="N26" s="28" t="s">
        <v>125</v>
      </c>
      <c r="O26" s="29">
        <v>0.8</v>
      </c>
      <c r="P26" s="28" t="s">
        <v>156</v>
      </c>
      <c r="Q26" s="29"/>
      <c r="R26" s="31"/>
      <c r="S26" s="29"/>
      <c r="T26" s="31"/>
      <c r="U26" s="32">
        <f t="array" ref="U26">IFERROR(AVERAGE(IF(MOD(COLUMN($E26:$K26),2)=1,IF($E26:$K26&lt;&gt;"",$E26:$K26))),"")</f>
        <v>0.9</v>
      </c>
      <c r="V26" s="69" t="str">
        <f t="shared" si="0"/>
        <v xml:space="preserve">
Disambiguation adaptive questioning; can allow a 'seocnd chance' with other questions or OTP
</v>
      </c>
      <c r="W26" s="32">
        <f t="array" ref="W26">IFERROR(AVERAGE(IF(MOD(COLUMN($M26:$S26),2)=1,IF($M26:$S26&lt;&gt;"",$M26:$S26))),"")</f>
        <v>0.9</v>
      </c>
      <c r="X26" s="69" t="str">
        <f t="shared" si="1"/>
        <v xml:space="preserve">what is reaction to picture scan, will eventually have facial recongition
expectid scan verify compares govt id picture with this ; with future facial match via idology mobile app
</v>
      </c>
    </row>
    <row r="27" spans="1:24" ht="126" x14ac:dyDescent="0.25">
      <c r="A27" s="61" t="s">
        <v>21</v>
      </c>
      <c r="B27" s="24" t="s">
        <v>36</v>
      </c>
      <c r="C27" s="25">
        <v>1</v>
      </c>
      <c r="D27" s="26" t="s">
        <v>67</v>
      </c>
      <c r="E27" s="27">
        <v>0.8</v>
      </c>
      <c r="F27" s="28" t="s">
        <v>100</v>
      </c>
      <c r="G27" s="29">
        <v>0.6</v>
      </c>
      <c r="H27" s="28" t="s">
        <v>188</v>
      </c>
      <c r="I27" s="30"/>
      <c r="J27" s="28"/>
      <c r="K27" s="30"/>
      <c r="L27" s="28"/>
      <c r="M27" s="29">
        <v>0.75</v>
      </c>
      <c r="N27" s="28" t="s">
        <v>126</v>
      </c>
      <c r="O27" s="29">
        <v>0.8</v>
      </c>
      <c r="P27" s="28" t="s">
        <v>157</v>
      </c>
      <c r="Q27" s="29"/>
      <c r="R27" s="31"/>
      <c r="S27" s="29"/>
      <c r="T27" s="31"/>
      <c r="U27" s="32">
        <f t="array" ref="U27">IFERROR(AVERAGE(IF(MOD(COLUMN($E27:$K27),2)=1,IF($E27:$K27&lt;&gt;"",$E27:$K27))),"")</f>
        <v>0.7</v>
      </c>
      <c r="V27" s="69" t="str">
        <f t="shared" si="0"/>
        <v xml:space="preserve">not public data and says its not Gartners stance.  They overcome most of this but not all.  Uses a layered approach and private data.
they use non-public and alternatives; they don't completely agree with Gartner
</v>
      </c>
      <c r="W27" s="32">
        <f t="array" ref="W27">IFERROR(AVERAGE(IF(MOD(COLUMN($M27:$S27),2)=1,IF($M27:$S27&lt;&gt;"",$M27:$S27))),"")</f>
        <v>0.77500000000000002</v>
      </c>
      <c r="X27" s="69" t="str">
        <f t="shared" si="1"/>
        <v xml:space="preserve">similar answer to lexis but they agree with Gartner that KBA is a last resort if handeled properly
see document - has alternatives and roadmap innovation
</v>
      </c>
    </row>
    <row r="28" spans="1:24" ht="63" x14ac:dyDescent="0.25">
      <c r="A28" s="62" t="s">
        <v>22</v>
      </c>
      <c r="B28" s="24" t="s">
        <v>200</v>
      </c>
      <c r="C28" s="25">
        <v>0</v>
      </c>
      <c r="D28" s="37"/>
      <c r="E28" s="27">
        <v>1</v>
      </c>
      <c r="F28" s="28"/>
      <c r="G28" s="29">
        <v>0</v>
      </c>
      <c r="H28" s="28"/>
      <c r="I28" s="30"/>
      <c r="J28" s="28"/>
      <c r="K28" s="30"/>
      <c r="L28" s="28"/>
      <c r="M28" s="29">
        <v>1</v>
      </c>
      <c r="N28" s="28"/>
      <c r="O28" s="29">
        <v>0</v>
      </c>
      <c r="P28" s="28"/>
      <c r="Q28" s="29">
        <v>1</v>
      </c>
      <c r="R28" s="31"/>
      <c r="S28" s="29">
        <v>1</v>
      </c>
      <c r="T28" s="31"/>
      <c r="U28" s="32">
        <f t="array" ref="U28">IFERROR(AVERAGE(IF(MOD(COLUMN($E28:$K28),2)=1,IF($E28:$K28&lt;&gt;"",$E28:$K28))),"")</f>
        <v>0.5</v>
      </c>
      <c r="V28" s="69" t="str">
        <f t="shared" si="0"/>
        <v xml:space="preserve">
</v>
      </c>
      <c r="W28" s="32">
        <f t="array" ref="W28">IFERROR(AVERAGE(IF(MOD(COLUMN($M28:$S28),2)=1,IF($M28:$S28&lt;&gt;"",$M28:$S28))),"")</f>
        <v>0.75</v>
      </c>
      <c r="X28" s="69" t="str">
        <f t="shared" si="1"/>
        <v xml:space="preserve">
</v>
      </c>
    </row>
    <row r="29" spans="1:24" ht="110.25" x14ac:dyDescent="0.25">
      <c r="A29" s="63" t="s">
        <v>23</v>
      </c>
      <c r="B29" s="24" t="s">
        <v>36</v>
      </c>
      <c r="C29" s="25">
        <v>1</v>
      </c>
      <c r="D29" s="26" t="s">
        <v>68</v>
      </c>
      <c r="E29" s="27">
        <v>1</v>
      </c>
      <c r="F29" s="28" t="s">
        <v>101</v>
      </c>
      <c r="G29" s="29">
        <v>1</v>
      </c>
      <c r="H29" s="28" t="s">
        <v>189</v>
      </c>
      <c r="I29" s="30"/>
      <c r="J29" s="28"/>
      <c r="K29" s="30"/>
      <c r="L29" s="28"/>
      <c r="M29" s="29">
        <v>0.75</v>
      </c>
      <c r="N29" s="28" t="s">
        <v>127</v>
      </c>
      <c r="O29" s="29">
        <v>0.8</v>
      </c>
      <c r="P29" s="28" t="s">
        <v>158</v>
      </c>
      <c r="Q29" s="29"/>
      <c r="R29" s="31"/>
      <c r="S29" s="29"/>
      <c r="T29" s="31"/>
      <c r="U29" s="32">
        <f t="array" ref="U29">IFERROR(AVERAGE(IF(MOD(COLUMN($E29:$K29),2)=1,IF($E29:$K29&lt;&gt;"",$E29:$K29))),"")</f>
        <v>1</v>
      </c>
      <c r="V29" s="69" t="str">
        <f t="shared" si="0"/>
        <v xml:space="preserve">mins/seconds.  DNS can be very short.
full redundancy with dns change; TTL must be done per contract
</v>
      </c>
      <c r="W29" s="32">
        <f t="array" ref="W29">IFERROR(AVERAGE(IF(MOD(COLUMN($M29:$S29),2)=1,IF($M29:$S29&lt;&gt;"",$M29:$S29))),"")</f>
        <v>0.77500000000000002</v>
      </c>
      <c r="X29" s="69" t="str">
        <f t="shared" si="1"/>
        <v xml:space="preserve">did not say HA
2 data centers mirror image with real time replication. Recovery Time is 1 hour; testing 16 minutes. Active passive. DNS with 5 minute TTL
</v>
      </c>
    </row>
    <row r="30" spans="1:24" ht="126" x14ac:dyDescent="0.25">
      <c r="A30" s="63" t="s">
        <v>24</v>
      </c>
      <c r="B30" s="24" t="s">
        <v>36</v>
      </c>
      <c r="C30" s="25">
        <v>1</v>
      </c>
      <c r="D30" s="26" t="s">
        <v>69</v>
      </c>
      <c r="E30" s="27">
        <v>0.75</v>
      </c>
      <c r="F30" s="28" t="s">
        <v>102</v>
      </c>
      <c r="G30" s="29">
        <v>0.5</v>
      </c>
      <c r="H30" s="28" t="s">
        <v>190</v>
      </c>
      <c r="I30" s="30"/>
      <c r="J30" s="28"/>
      <c r="K30" s="30"/>
      <c r="L30" s="28"/>
      <c r="M30" s="29">
        <v>1</v>
      </c>
      <c r="N30" s="28" t="s">
        <v>128</v>
      </c>
      <c r="O30" s="29">
        <v>0.8</v>
      </c>
      <c r="P30" s="28" t="s">
        <v>159</v>
      </c>
      <c r="Q30" s="29"/>
      <c r="R30" s="31"/>
      <c r="S30" s="29"/>
      <c r="T30" s="31"/>
      <c r="U30" s="32">
        <f t="array" ref="U30">IFERROR(AVERAGE(IF(MOD(COLUMN($E30:$K30),2)=1,IF($E30:$K30&lt;&gt;"",$E30:$K30))),"")</f>
        <v>0.625</v>
      </c>
      <c r="V30" s="69" t="str">
        <f t="shared" si="0"/>
        <v xml:space="preserve">KBA will vary per product Avg 6 seconds.   Answers are sub-second.  Has documented SLA
KBA specifically is avg rsp time: 6 seconds to disambiguate and provide quiz ; subsecond for risk lvl response
</v>
      </c>
      <c r="W30" s="32">
        <f t="array" ref="W30">IFERROR(AVERAGE(IF(MOD(COLUMN($M30:$S30),2)=1,IF($M30:$S30&lt;&gt;"",$M30:$S30))),"")</f>
        <v>0.9</v>
      </c>
      <c r="X30" s="69" t="str">
        <f t="shared" si="1"/>
        <v xml:space="preserve">2 secs, answers sub-second
depends on features. 1 call 1-2 seconds including the questions. Subsecond response
</v>
      </c>
    </row>
    <row r="31" spans="1:24" ht="63" x14ac:dyDescent="0.25">
      <c r="A31" s="63" t="s">
        <v>25</v>
      </c>
      <c r="B31" s="24" t="s">
        <v>37</v>
      </c>
      <c r="C31" s="25">
        <v>0</v>
      </c>
      <c r="D31" s="37"/>
      <c r="E31" s="27">
        <v>1</v>
      </c>
      <c r="F31" s="28"/>
      <c r="G31" s="29">
        <v>1</v>
      </c>
      <c r="H31" s="28"/>
      <c r="I31" s="30"/>
      <c r="J31" s="28"/>
      <c r="K31" s="30"/>
      <c r="L31" s="28"/>
      <c r="M31" s="29">
        <v>1</v>
      </c>
      <c r="N31" s="28"/>
      <c r="O31" s="29">
        <v>1</v>
      </c>
      <c r="P31" s="28"/>
      <c r="Q31" s="29">
        <v>1</v>
      </c>
      <c r="R31" s="31"/>
      <c r="S31" s="29">
        <v>1</v>
      </c>
      <c r="T31" s="31"/>
      <c r="U31" s="32">
        <f t="array" ref="U31">IFERROR(AVERAGE(IF(MOD(COLUMN($E31:$K31),2)=1,IF($E31:$K31&lt;&gt;"",$E31:$K31))),"")</f>
        <v>1</v>
      </c>
      <c r="V31" s="69" t="str">
        <f t="shared" si="0"/>
        <v xml:space="preserve">
</v>
      </c>
      <c r="W31" s="32">
        <f t="array" ref="W31">IFERROR(AVERAGE(IF(MOD(COLUMN($M31:$S31),2)=1,IF($M31:$S31&lt;&gt;"",$M31:$S31))),"")</f>
        <v>1</v>
      </c>
      <c r="X31" s="69" t="str">
        <f t="shared" si="1"/>
        <v xml:space="preserve">
</v>
      </c>
    </row>
    <row r="32" spans="1:24" ht="78.75" x14ac:dyDescent="0.25">
      <c r="A32" s="63" t="s">
        <v>26</v>
      </c>
      <c r="B32" s="24" t="s">
        <v>36</v>
      </c>
      <c r="C32" s="25">
        <v>1</v>
      </c>
      <c r="D32" s="26" t="s">
        <v>70</v>
      </c>
      <c r="E32" s="27">
        <v>1</v>
      </c>
      <c r="F32" s="28" t="s">
        <v>103</v>
      </c>
      <c r="G32" s="29">
        <v>1</v>
      </c>
      <c r="H32" s="28" t="s">
        <v>191</v>
      </c>
      <c r="I32" s="30"/>
      <c r="J32" s="28"/>
      <c r="K32" s="30"/>
      <c r="L32" s="28"/>
      <c r="M32" s="29">
        <v>1</v>
      </c>
      <c r="N32" s="28" t="s">
        <v>129</v>
      </c>
      <c r="O32" s="29">
        <v>1</v>
      </c>
      <c r="P32" s="28" t="s">
        <v>160</v>
      </c>
      <c r="Q32" s="29"/>
      <c r="R32" s="31"/>
      <c r="S32" s="29"/>
      <c r="T32" s="31"/>
      <c r="U32" s="32">
        <f t="array" ref="U32">IFERROR(AVERAGE(IF(MOD(COLUMN($E32:$K32),2)=1,IF($E32:$K32&lt;&gt;"",$E32:$K32))),"")</f>
        <v>1</v>
      </c>
      <c r="V32" s="69" t="str">
        <f t="shared" si="0"/>
        <v xml:space="preserve">24x7, ability to get to specific data.   
customer support engineer to support triage relative to project
</v>
      </c>
      <c r="W32" s="32">
        <f t="array" ref="W32">IFERROR(AVERAGE(IF(MOD(COLUMN($M32:$S32),2)=1,IF($M32:$S32&lt;&gt;"",$M32:$S32))),"")</f>
        <v>1</v>
      </c>
      <c r="X32" s="69" t="str">
        <f t="shared" si="1"/>
        <v xml:space="preserve">24x7 ; has sandbox
help desk support tool via admin interface
</v>
      </c>
    </row>
    <row r="33" spans="1:24" ht="63" x14ac:dyDescent="0.25">
      <c r="A33" s="63" t="s">
        <v>27</v>
      </c>
      <c r="B33" s="24" t="s">
        <v>39</v>
      </c>
      <c r="C33" s="25">
        <v>0.25</v>
      </c>
      <c r="D33" s="26" t="s">
        <v>70</v>
      </c>
      <c r="E33" s="27">
        <v>0</v>
      </c>
      <c r="F33" s="28" t="s">
        <v>104</v>
      </c>
      <c r="G33" s="29">
        <v>0</v>
      </c>
      <c r="H33" s="28" t="s">
        <v>192</v>
      </c>
      <c r="I33" s="30"/>
      <c r="J33" s="28"/>
      <c r="K33" s="30"/>
      <c r="L33" s="28"/>
      <c r="M33" s="29">
        <v>1</v>
      </c>
      <c r="N33" s="38" t="s">
        <v>130</v>
      </c>
      <c r="O33" s="29">
        <v>0.3</v>
      </c>
      <c r="P33" s="28" t="s">
        <v>161</v>
      </c>
      <c r="Q33" s="29"/>
      <c r="R33" s="31"/>
      <c r="S33" s="29"/>
      <c r="T33" s="31"/>
      <c r="U33" s="32">
        <f t="array" ref="U33">IFERROR(AVERAGE(IF(MOD(COLUMN($E33:$K33),2)=1,IF($E33:$K33&lt;&gt;"",$E33:$K33))),"")</f>
        <v>0</v>
      </c>
      <c r="V33" s="69" t="str">
        <f t="shared" si="0"/>
        <v xml:space="preserve">on ADP to do this SEIM integration
none come to mind
</v>
      </c>
      <c r="W33" s="32">
        <f t="array" ref="W33">IFERROR(AVERAGE(IF(MOD(COLUMN($M33:$S33),2)=1,IF($M33:$S33&lt;&gt;"",$M33:$S33))),"")</f>
        <v>0.65</v>
      </c>
      <c r="X33" s="69" t="str">
        <f t="shared" si="1"/>
        <v xml:space="preserve">manuall integration with federation
they provide enough data and SSO
</v>
      </c>
    </row>
    <row r="34" spans="1:24" ht="63" x14ac:dyDescent="0.25">
      <c r="A34" s="63" t="s">
        <v>28</v>
      </c>
      <c r="B34" s="24" t="s">
        <v>35</v>
      </c>
      <c r="C34" s="25">
        <v>0.75</v>
      </c>
      <c r="D34" s="26" t="s">
        <v>95</v>
      </c>
      <c r="E34" s="27">
        <v>0.5</v>
      </c>
      <c r="F34" s="28" t="s">
        <v>105</v>
      </c>
      <c r="G34" s="29">
        <v>1</v>
      </c>
      <c r="H34" s="28" t="s">
        <v>198</v>
      </c>
      <c r="I34" s="30"/>
      <c r="J34" s="28"/>
      <c r="K34" s="30"/>
      <c r="L34" s="28"/>
      <c r="M34" s="29">
        <v>1</v>
      </c>
      <c r="N34" s="28" t="s">
        <v>131</v>
      </c>
      <c r="O34" s="29">
        <v>1</v>
      </c>
      <c r="P34" s="28" t="s">
        <v>162</v>
      </c>
      <c r="Q34" s="29"/>
      <c r="R34" s="31"/>
      <c r="S34" s="29"/>
      <c r="T34" s="31"/>
      <c r="U34" s="32">
        <f t="array" ref="U34">IFERROR(AVERAGE(IF(MOD(COLUMN($E34:$K34),2)=1,IF($E34:$K34&lt;&gt;"",$E34:$K34))),"")</f>
        <v>0.75</v>
      </c>
      <c r="V34" s="69" t="str">
        <f t="shared" si="0"/>
        <v xml:space="preserve">much is exact match
all multi-choice ; N/A; but disamb??
</v>
      </c>
      <c r="W34" s="32">
        <f t="array" ref="W34">IFERROR(AVERAGE(IF(MOD(COLUMN($M34:$S34),2)=1,IF($M34:$S34&lt;&gt;"",$M34:$S34))),"")</f>
        <v>1</v>
      </c>
      <c r="X34" s="69" t="str">
        <f t="shared" si="1"/>
        <v xml:space="preserve">is fuzzy
for disambiguation; quick is multi-choicd
</v>
      </c>
    </row>
    <row r="35" spans="1:24" ht="78.75" x14ac:dyDescent="0.25">
      <c r="A35" s="63" t="s">
        <v>29</v>
      </c>
      <c r="B35" s="24" t="s">
        <v>36</v>
      </c>
      <c r="C35" s="25">
        <v>1</v>
      </c>
      <c r="D35" s="26" t="s">
        <v>96</v>
      </c>
      <c r="E35" s="27">
        <v>1</v>
      </c>
      <c r="F35" s="28" t="s">
        <v>106</v>
      </c>
      <c r="G35" s="29">
        <v>1</v>
      </c>
      <c r="H35" s="28" t="s">
        <v>199</v>
      </c>
      <c r="I35" s="30"/>
      <c r="J35" s="28"/>
      <c r="K35" s="30"/>
      <c r="L35" s="28"/>
      <c r="M35" s="29">
        <v>0.5</v>
      </c>
      <c r="N35" s="28" t="s">
        <v>132</v>
      </c>
      <c r="O35" s="29">
        <v>0.75</v>
      </c>
      <c r="P35" s="28" t="s">
        <v>163</v>
      </c>
      <c r="Q35" s="29"/>
      <c r="R35" s="31"/>
      <c r="S35" s="29"/>
      <c r="T35" s="31"/>
      <c r="U35" s="32">
        <f t="array" ref="U35">IFERROR(AVERAGE(IF(MOD(COLUMN($E35:$K35),2)=1,IF($E35:$K35&lt;&gt;"",$E35:$K35))),"")</f>
        <v>1</v>
      </c>
      <c r="V35" s="69" t="str">
        <f t="shared" si="0"/>
        <v xml:space="preserve">configurable
configurable from predictable to random; but adaptive in static response?
</v>
      </c>
      <c r="W35" s="32">
        <f t="array" ref="W35">IFERROR(AVERAGE(IF(MOD(COLUMN($M35:$S35),2)=1,IF($M35:$S35&lt;&gt;"",$M35:$S35))),"")</f>
        <v>0.625</v>
      </c>
      <c r="X35" s="69" t="str">
        <f t="shared" si="1"/>
        <v xml:space="preserve">in roadmap to be adaptive
configurable. Not adaptive ; on roadmap
</v>
      </c>
    </row>
    <row r="36" spans="1:24" ht="189" x14ac:dyDescent="0.25">
      <c r="A36" s="63" t="s">
        <v>30</v>
      </c>
      <c r="B36" s="24" t="s">
        <v>36</v>
      </c>
      <c r="C36" s="25">
        <v>1</v>
      </c>
      <c r="D36" s="26" t="s">
        <v>71</v>
      </c>
      <c r="E36" s="27">
        <v>0.5</v>
      </c>
      <c r="F36" s="28" t="s">
        <v>85</v>
      </c>
      <c r="G36" s="29">
        <v>0.5</v>
      </c>
      <c r="H36" s="28" t="s">
        <v>193</v>
      </c>
      <c r="I36" s="30"/>
      <c r="J36" s="28"/>
      <c r="K36" s="30"/>
      <c r="L36" s="28"/>
      <c r="M36" s="29">
        <v>0.5</v>
      </c>
      <c r="N36" s="28" t="s">
        <v>133</v>
      </c>
      <c r="O36" s="29">
        <v>0.6</v>
      </c>
      <c r="P36" s="28" t="s">
        <v>164</v>
      </c>
      <c r="Q36" s="29"/>
      <c r="R36" s="31"/>
      <c r="S36" s="29"/>
      <c r="T36" s="31"/>
      <c r="U36" s="32">
        <f t="array" ref="U36">IFERROR(AVERAGE(IF(MOD(COLUMN($E36:$K36),2)=1,IF($E36:$K36&lt;&gt;"",$E36:$K36))),"")</f>
        <v>0.5</v>
      </c>
      <c r="V36" s="69" t="str">
        <f t="shared" si="0"/>
        <v xml:space="preserve">uses transaction ID
SOAP only api for online consumer; may require multiple api for ancillary services such as OTP (which will be unified by 8/16). Questions will be dynamically provided and answers for multi-choice). Stateless model but a session id is referenced and a session timer is configurable. 
</v>
      </c>
      <c r="W36" s="32">
        <f t="array" ref="W36">IFERROR(AVERAGE(IF(MOD(COLUMN($M36:$S36),2)=1,IF($M36:$S36&lt;&gt;"",$M36:$S36))),"")</f>
        <v>0.55000000000000004</v>
      </c>
      <c r="X36" s="69" t="str">
        <f t="shared" si="1"/>
        <v xml:space="preserve">API based, same answer as Lexis, but is REST based.
HTTPS Post with Rest
</v>
      </c>
    </row>
    <row r="37" spans="1:24" ht="63" x14ac:dyDescent="0.25">
      <c r="A37" s="63" t="s">
        <v>31</v>
      </c>
      <c r="B37" s="39" t="s">
        <v>40</v>
      </c>
      <c r="C37" s="25">
        <v>1</v>
      </c>
      <c r="D37" s="26" t="s">
        <v>72</v>
      </c>
      <c r="E37" s="27">
        <v>1</v>
      </c>
      <c r="F37" s="28" t="s">
        <v>107</v>
      </c>
      <c r="G37" s="29">
        <v>1</v>
      </c>
      <c r="H37" s="28" t="s">
        <v>194</v>
      </c>
      <c r="I37" s="30"/>
      <c r="J37" s="28"/>
      <c r="K37" s="30"/>
      <c r="L37" s="28"/>
      <c r="M37" s="29">
        <v>1</v>
      </c>
      <c r="N37" s="28" t="s">
        <v>134</v>
      </c>
      <c r="O37" s="29">
        <v>1</v>
      </c>
      <c r="P37" s="28" t="s">
        <v>165</v>
      </c>
      <c r="Q37" s="29"/>
      <c r="R37" s="31"/>
      <c r="S37" s="29"/>
      <c r="T37" s="31"/>
      <c r="U37" s="32">
        <f t="array" ref="U37">IFERROR(AVERAGE(IF(MOD(COLUMN($E37:$K37),2)=1,IF($E37:$K37&lt;&gt;"",$E37:$K37))),"")</f>
        <v>1</v>
      </c>
      <c r="V37" s="69" t="str">
        <f t="shared" si="0"/>
        <v xml:space="preserve">not applicable as not HTTP
n/a ; soap only
</v>
      </c>
      <c r="W37" s="32">
        <f t="array" ref="W37">IFERROR(AVERAGE(IF(MOD(COLUMN($M37:$S37),2)=1,IF($M37:$S37&lt;&gt;"",$M37:$S37))),"")</f>
        <v>1</v>
      </c>
      <c r="X37" s="69" t="str">
        <f t="shared" si="1"/>
        <v xml:space="preserve">not applicable but can do it.
n/a ; rest only
</v>
      </c>
    </row>
    <row r="38" spans="1:24" ht="110.25" x14ac:dyDescent="0.25">
      <c r="A38" s="63" t="s">
        <v>32</v>
      </c>
      <c r="B38" s="24" t="s">
        <v>39</v>
      </c>
      <c r="C38" s="25">
        <v>0.25</v>
      </c>
      <c r="D38" s="26" t="s">
        <v>73</v>
      </c>
      <c r="E38" s="27">
        <v>0</v>
      </c>
      <c r="F38" s="28" t="s">
        <v>108</v>
      </c>
      <c r="G38" s="29">
        <v>0.5</v>
      </c>
      <c r="H38" s="28" t="s">
        <v>195</v>
      </c>
      <c r="I38" s="30"/>
      <c r="J38" s="28"/>
      <c r="K38" s="30"/>
      <c r="L38" s="28"/>
      <c r="M38" s="29">
        <v>0</v>
      </c>
      <c r="N38" s="28" t="s">
        <v>135</v>
      </c>
      <c r="O38" s="29">
        <v>0.7</v>
      </c>
      <c r="P38" s="28" t="s">
        <v>166</v>
      </c>
      <c r="Q38" s="29"/>
      <c r="R38" s="31"/>
      <c r="S38" s="29"/>
      <c r="T38" s="31"/>
      <c r="U38" s="32">
        <f t="array" ref="U38">IFERROR(AVERAGE(IF(MOD(COLUMN($E38:$K38),2)=1,IF($E38:$K38&lt;&gt;"",$E38:$K38))),"")</f>
        <v>0.25</v>
      </c>
      <c r="V38" s="69" t="str">
        <f t="shared" si="0"/>
        <v xml:space="preserve">Investigating this but not able to do this w/o customer giving this and not Highly Dyamic yet End of year expecting this.
typical challenges for KBA but do get drivers license with variable timeout
</v>
      </c>
      <c r="W38" s="32">
        <f t="array" ref="W38">IFERROR(AVERAGE(IF(MOD(COLUMN($M38:$S38),2)=1,IF($M38:$S38&lt;&gt;"",$M38:$S38))),"")</f>
        <v>0.35</v>
      </c>
      <c r="X38" s="69" t="str">
        <f t="shared" si="1"/>
        <v xml:space="preserve">poor answer dob and SSN does not help,  not sure pictures of licence is a good method either.  
difficult to handle; they look at it on velocity side though; selfie technology on roadmap
</v>
      </c>
    </row>
    <row r="39" spans="1:24" ht="157.5" x14ac:dyDescent="0.25">
      <c r="A39" s="63" t="s">
        <v>33</v>
      </c>
      <c r="B39" s="24" t="s">
        <v>35</v>
      </c>
      <c r="C39" s="25">
        <v>0.75</v>
      </c>
      <c r="D39" s="26" t="s">
        <v>74</v>
      </c>
      <c r="E39" s="27">
        <v>0.8</v>
      </c>
      <c r="F39" s="28" t="s">
        <v>109</v>
      </c>
      <c r="G39" s="29">
        <v>0.5</v>
      </c>
      <c r="H39" s="28" t="s">
        <v>196</v>
      </c>
      <c r="I39" s="30"/>
      <c r="J39" s="28"/>
      <c r="K39" s="30"/>
      <c r="L39" s="28"/>
      <c r="M39" s="29">
        <v>0.5</v>
      </c>
      <c r="N39" s="28" t="s">
        <v>136</v>
      </c>
      <c r="O39" s="29">
        <v>0.8</v>
      </c>
      <c r="P39" s="28" t="s">
        <v>167</v>
      </c>
      <c r="Q39" s="29"/>
      <c r="R39" s="31"/>
      <c r="S39" s="29"/>
      <c r="T39" s="31"/>
      <c r="U39" s="32">
        <f t="array" ref="U39">IFERROR(AVERAGE(IF(MOD(COLUMN($E39:$K39),2)=1,IF($E39:$K39&lt;&gt;"",$E39:$K39))),"")</f>
        <v>0.65</v>
      </c>
      <c r="V39" s="69" t="str">
        <f t="shared" si="0"/>
        <v xml:space="preserve">FIDO is authentication not Proofing.   Can you use phone as an authenticator.  IMEI etc yes
not FIDO per se but tying to mobile provisioning and header data
</v>
      </c>
      <c r="W39" s="32">
        <f t="array" ref="W39">IFERROR(AVERAGE(IF(MOD(COLUMN($M39:$S39),2)=1,IF($M39:$S39&lt;&gt;"",$M39:$S39))),"")</f>
        <v>0.65</v>
      </c>
      <c r="X39" s="69" t="str">
        <f t="shared" si="1"/>
        <v xml:space="preserve">Mobile Spectrum. Can bind mobile device carrier information for this user.  Android and IOS, partnered with Payphone for MDM jailbroken info
mobile provisioning relationships; Idology Mobile Identity Spectrum; tied to overall transaction flow. Payphone partner for mobile integrity on ios and android
</v>
      </c>
    </row>
    <row r="40" spans="1:24" ht="79.5" thickBot="1" x14ac:dyDescent="0.3">
      <c r="A40" s="63" t="s">
        <v>45</v>
      </c>
      <c r="B40" s="24" t="s">
        <v>36</v>
      </c>
      <c r="C40" s="25">
        <v>1</v>
      </c>
      <c r="D40" s="26" t="s">
        <v>70</v>
      </c>
      <c r="E40" s="40">
        <v>1</v>
      </c>
      <c r="F40" s="41" t="s">
        <v>110</v>
      </c>
      <c r="G40" s="42">
        <v>0.6</v>
      </c>
      <c r="H40" s="41"/>
      <c r="I40" s="43"/>
      <c r="J40" s="41"/>
      <c r="K40" s="43"/>
      <c r="L40" s="41"/>
      <c r="M40" s="42">
        <v>1</v>
      </c>
      <c r="N40" s="41" t="s">
        <v>137</v>
      </c>
      <c r="O40" s="42">
        <v>0.8</v>
      </c>
      <c r="P40" s="41" t="s">
        <v>168</v>
      </c>
      <c r="Q40" s="42"/>
      <c r="R40" s="44"/>
      <c r="S40" s="42"/>
      <c r="T40" s="44"/>
      <c r="U40" s="45">
        <f t="array" ref="U40">IFERROR(AVERAGE(IF(MOD(COLUMN($E40:$K40),2)=1,IF($E40:$K40&lt;&gt;"",$E40:$K40))),"")</f>
        <v>0.8</v>
      </c>
      <c r="V40" s="70" t="str">
        <f t="shared" si="0"/>
        <v xml:space="preserve">Has multiple options
</v>
      </c>
      <c r="W40" s="45">
        <f t="array" ref="W40">IFERROR(AVERAGE(IF(MOD(COLUMN($M40:$S40),2)=1,IF($M40:$S40&lt;&gt;"",$M40:$S40))),"")</f>
        <v>0.9</v>
      </c>
      <c r="X40" s="69" t="str">
        <f t="shared" si="1"/>
        <v xml:space="preserve">picture scan
international data for 30 countires but no call yet
</v>
      </c>
    </row>
    <row r="41" spans="1:24" x14ac:dyDescent="0.25">
      <c r="A41" s="64"/>
      <c r="B41" s="46"/>
      <c r="C41" s="47"/>
      <c r="D41" s="48" t="s">
        <v>44</v>
      </c>
      <c r="E41" s="11" t="str">
        <f t="shared" ref="E41:X41" si="2">E4</f>
        <v>LexisNexis</v>
      </c>
      <c r="F41" s="12" t="str">
        <f t="shared" si="2"/>
        <v>LexisNexis (Notes)</v>
      </c>
      <c r="G41" s="11" t="str">
        <f t="shared" si="2"/>
        <v>LexisNexis</v>
      </c>
      <c r="H41" s="12" t="str">
        <f t="shared" si="2"/>
        <v>LexisNexis (Notes)</v>
      </c>
      <c r="I41" s="11" t="str">
        <f t="shared" si="2"/>
        <v>LexisNexis</v>
      </c>
      <c r="J41" s="12" t="str">
        <f t="shared" si="2"/>
        <v>LexisNexis (Notes)</v>
      </c>
      <c r="K41" s="11" t="str">
        <f t="shared" si="2"/>
        <v>LexisNexis</v>
      </c>
      <c r="L41" s="12" t="str">
        <f t="shared" si="2"/>
        <v>LexisNexis (Notes)</v>
      </c>
      <c r="M41" s="11" t="str">
        <f t="shared" si="2"/>
        <v xml:space="preserve">Idology </v>
      </c>
      <c r="N41" s="12" t="str">
        <f t="shared" si="2"/>
        <v>Idology  (Notes)</v>
      </c>
      <c r="O41" s="11" t="str">
        <f t="shared" si="2"/>
        <v xml:space="preserve">Idology </v>
      </c>
      <c r="P41" s="12" t="str">
        <f t="shared" si="2"/>
        <v>Idology  (Notes)</v>
      </c>
      <c r="Q41" s="11" t="str">
        <f t="shared" si="2"/>
        <v xml:space="preserve">Idology </v>
      </c>
      <c r="R41" s="12" t="str">
        <f t="shared" si="2"/>
        <v>Idology  (Notes)</v>
      </c>
      <c r="S41" s="11" t="str">
        <f t="shared" si="2"/>
        <v xml:space="preserve">Idology </v>
      </c>
      <c r="T41" s="12" t="str">
        <f t="shared" si="2"/>
        <v>Idology  (Notes)</v>
      </c>
      <c r="U41" s="14" t="str">
        <f t="shared" si="2"/>
        <v>LexisNexis</v>
      </c>
      <c r="V41" s="15" t="str">
        <f t="shared" si="2"/>
        <v>LexisNexis (Notes)</v>
      </c>
      <c r="W41" s="14" t="str">
        <f t="shared" si="2"/>
        <v xml:space="preserve">Idology </v>
      </c>
      <c r="X41" s="15" t="str">
        <f t="shared" si="2"/>
        <v>Idology  (Notes)</v>
      </c>
    </row>
    <row r="42" spans="1:24" x14ac:dyDescent="0.25">
      <c r="A42" s="64"/>
      <c r="B42" s="46"/>
      <c r="C42" s="47"/>
      <c r="D42" s="48" t="s">
        <v>44</v>
      </c>
      <c r="E42" s="18" t="str">
        <f t="shared" ref="E42:X42" si="3">E5</f>
        <v>Fred H</v>
      </c>
      <c r="F42" s="19" t="str">
        <f t="shared" si="3"/>
        <v>Fred H</v>
      </c>
      <c r="G42" s="18" t="str">
        <f t="shared" si="3"/>
        <v>Mark C</v>
      </c>
      <c r="H42" s="19" t="str">
        <f t="shared" si="3"/>
        <v>Mark C</v>
      </c>
      <c r="I42" s="18" t="str">
        <f t="shared" si="3"/>
        <v xml:space="preserve"> </v>
      </c>
      <c r="J42" s="19" t="str">
        <f t="shared" si="3"/>
        <v xml:space="preserve"> </v>
      </c>
      <c r="K42" s="18" t="str">
        <f t="shared" si="3"/>
        <v xml:space="preserve"> </v>
      </c>
      <c r="L42" s="19" t="str">
        <f t="shared" si="3"/>
        <v xml:space="preserve"> </v>
      </c>
      <c r="M42" s="18" t="str">
        <f t="shared" si="3"/>
        <v>Fred H</v>
      </c>
      <c r="N42" s="19" t="str">
        <f t="shared" si="3"/>
        <v>Fred H</v>
      </c>
      <c r="O42" s="18" t="str">
        <f t="shared" si="3"/>
        <v>Mark C</v>
      </c>
      <c r="P42" s="19" t="str">
        <f t="shared" si="3"/>
        <v>Mark C</v>
      </c>
      <c r="Q42" s="18" t="str">
        <f t="shared" si="3"/>
        <v xml:space="preserve"> </v>
      </c>
      <c r="R42" s="19" t="str">
        <f t="shared" si="3"/>
        <v xml:space="preserve"> </v>
      </c>
      <c r="S42" s="18" t="str">
        <f t="shared" si="3"/>
        <v xml:space="preserve"> </v>
      </c>
      <c r="T42" s="19" t="str">
        <f t="shared" si="3"/>
        <v xml:space="preserve"> </v>
      </c>
      <c r="U42" s="21" t="str">
        <f t="shared" si="3"/>
        <v>TOTAL</v>
      </c>
      <c r="V42" s="22" t="str">
        <f t="shared" si="3"/>
        <v>TOTAL</v>
      </c>
      <c r="W42" s="21" t="str">
        <f t="shared" si="3"/>
        <v>TOTAL</v>
      </c>
      <c r="X42" s="22" t="str">
        <f t="shared" si="3"/>
        <v>TOTAL</v>
      </c>
    </row>
    <row r="43" spans="1:24" x14ac:dyDescent="0.25">
      <c r="D43" s="49" t="s">
        <v>44</v>
      </c>
      <c r="E43" s="50">
        <f>COUNT(E$6:E$40)/(39-5+1)</f>
        <v>1</v>
      </c>
      <c r="F43" s="51" t="s">
        <v>53</v>
      </c>
      <c r="G43" s="50">
        <f>COUNT(G$6:G$40)/(39-5+1)</f>
        <v>1</v>
      </c>
      <c r="H43" s="51" t="s">
        <v>53</v>
      </c>
      <c r="I43" s="50">
        <f>COUNT(I$6:I$40)/(39-5+1)</f>
        <v>0</v>
      </c>
      <c r="J43" s="51" t="s">
        <v>53</v>
      </c>
      <c r="K43" s="50">
        <f>COUNT(K$6:K$40)/(39-5+1)</f>
        <v>0</v>
      </c>
      <c r="L43" s="51" t="s">
        <v>53</v>
      </c>
      <c r="M43" s="50">
        <f>COUNT(M$6:M$40)/(39-5+1)</f>
        <v>1</v>
      </c>
      <c r="N43" s="51" t="s">
        <v>53</v>
      </c>
      <c r="O43" s="50">
        <f>COUNT(O$6:O$40)/(39-5+1)</f>
        <v>1</v>
      </c>
      <c r="P43" s="51" t="s">
        <v>53</v>
      </c>
      <c r="Q43" s="50">
        <f>COUNT(Q$6:Q$40)/(39-5+1)</f>
        <v>8.5714285714285715E-2</v>
      </c>
      <c r="R43" s="51" t="s">
        <v>53</v>
      </c>
      <c r="S43" s="50">
        <f>COUNT(S$6:S$40)/(39-5+1)</f>
        <v>8.5714285714285715E-2</v>
      </c>
      <c r="T43" s="51" t="s">
        <v>53</v>
      </c>
      <c r="U43" s="66">
        <f>COUNT(U$6:U$40)/(39-5+1)</f>
        <v>1</v>
      </c>
      <c r="V43" s="67" t="s">
        <v>53</v>
      </c>
      <c r="W43" s="66">
        <f>COUNT(W$6:W$40)/(39-5+1)</f>
        <v>1</v>
      </c>
      <c r="X43" s="67" t="s">
        <v>53</v>
      </c>
    </row>
    <row r="44" spans="1:24" x14ac:dyDescent="0.25">
      <c r="D44" s="49" t="s">
        <v>44</v>
      </c>
      <c r="E44" s="50">
        <f>IF(E43&gt;0.79,AVERAGE(E$6:E$40),"Insufficient Info")</f>
        <v>0.77428571428571435</v>
      </c>
      <c r="F44" s="51" t="s">
        <v>49</v>
      </c>
      <c r="G44" s="50">
        <f>IF(G43&gt;0.79,AVERAGE(G$6:G$40),"Insufficient Info")</f>
        <v>0.72571428571428576</v>
      </c>
      <c r="H44" s="51" t="s">
        <v>49</v>
      </c>
      <c r="I44" s="50" t="str">
        <f>IF(I43&gt;0.79,AVERAGE(I$6:I$40),"Insufficient Info")</f>
        <v>Insufficient Info</v>
      </c>
      <c r="J44" s="51" t="s">
        <v>49</v>
      </c>
      <c r="K44" s="50" t="str">
        <f>IF(K43&gt;0.79,AVERAGE(K$6:K$40),"Insufficient Info")</f>
        <v>Insufficient Info</v>
      </c>
      <c r="L44" s="51" t="s">
        <v>49</v>
      </c>
      <c r="M44" s="50">
        <f>IF(M43&gt;0.79,AVERAGE(M$6:M$40),"Insufficient Info")</f>
        <v>0.75714285714285712</v>
      </c>
      <c r="N44" s="51" t="s">
        <v>49</v>
      </c>
      <c r="O44" s="50">
        <f>IF(O43&gt;0.79,AVERAGE(O$6:O$40),"Insufficient Info")</f>
        <v>0.75857142857142867</v>
      </c>
      <c r="P44" s="51" t="s">
        <v>49</v>
      </c>
      <c r="Q44" s="50" t="str">
        <f>IF(Q43&gt;0.79,AVERAGE(Q$6:Q$40),"Insufficient Info")</f>
        <v>Insufficient Info</v>
      </c>
      <c r="R44" s="51" t="s">
        <v>49</v>
      </c>
      <c r="S44" s="50" t="str">
        <f>IF(S43&gt;0.79,AVERAGE(S$6:S$40),"Insufficient Info")</f>
        <v>Insufficient Info</v>
      </c>
      <c r="T44" s="51" t="s">
        <v>49</v>
      </c>
      <c r="U44" s="66">
        <f>IF(U43&gt;0.79,AVERAGE(U$6:U$40),"Insufficient Info")</f>
        <v>0.74999999999999989</v>
      </c>
      <c r="V44" s="67" t="s">
        <v>49</v>
      </c>
      <c r="W44" s="66">
        <f>IF(W43&gt;0.79,AVERAGE(W$6:W$40),"Insufficient Info")</f>
        <v>0.7649999999999999</v>
      </c>
      <c r="X44" s="67" t="s">
        <v>49</v>
      </c>
    </row>
    <row r="45" spans="1:24" ht="16.5" thickBot="1" x14ac:dyDescent="0.3">
      <c r="D45" s="49" t="s">
        <v>44</v>
      </c>
      <c r="E45" s="52">
        <f>IF(E43&gt;0.79,SUMPRODUCT($C$6:$C$40,E$6:E$40)/SUM($C$6:$C$40),"Insufficeint Info")</f>
        <v>0.80545454545454553</v>
      </c>
      <c r="F45" s="53" t="s">
        <v>50</v>
      </c>
      <c r="G45" s="52">
        <f>IF(G43&gt;0.79,SUMPRODUCT($C$6:$C$40,G$6:G$40)/SUM($C$6:$C$40),"Insufficeint Info")</f>
        <v>0.76000000000000012</v>
      </c>
      <c r="H45" s="53" t="s">
        <v>50</v>
      </c>
      <c r="I45" s="52" t="str">
        <f>IF(I43&gt;0.79,SUMPRODUCT($C$6:$C$40,I$6:I$40)/SUM($C$6:$C$40),"Insufficeint Info")</f>
        <v>Insufficeint Info</v>
      </c>
      <c r="J45" s="53" t="s">
        <v>50</v>
      </c>
      <c r="K45" s="52" t="str">
        <f>IF(K43&gt;0.79,SUMPRODUCT($C$6:$C$40,K$6:K$40)/SUM($C$6:$C$40),"Insufficeint Info")</f>
        <v>Insufficeint Info</v>
      </c>
      <c r="L45" s="53" t="s">
        <v>50</v>
      </c>
      <c r="M45" s="52">
        <f>IF(M43&gt;0.79,SUMPRODUCT($C$6:$C$40,M$6:M$40)/SUM($C$6:$C$40),"Insufficeint Info")</f>
        <v>0.75</v>
      </c>
      <c r="N45" s="53" t="s">
        <v>50</v>
      </c>
      <c r="O45" s="52">
        <f>IF(O43&gt;0.79,SUMPRODUCT($C$6:$C$40,O$6:O$40)/SUM($C$6:$C$40),"Insufficeint Info")</f>
        <v>0.77636363636363659</v>
      </c>
      <c r="P45" s="53" t="s">
        <v>50</v>
      </c>
      <c r="Q45" s="52" t="str">
        <f>IF(Q43&gt;0.79,SUMPRODUCT($C$6:$C$40,Q$6:Q$40)/SUM($C$6:$C$40),"Insufficeint Info")</f>
        <v>Insufficeint Info</v>
      </c>
      <c r="R45" s="53" t="s">
        <v>50</v>
      </c>
      <c r="S45" s="52" t="str">
        <f>IF(S43&gt;0.79,SUMPRODUCT($C$6:$C$40,S$6:S$40)/SUM($C$6:$C$40),"Insufficeint Info")</f>
        <v>Insufficeint Info</v>
      </c>
      <c r="T45" s="53" t="s">
        <v>50</v>
      </c>
      <c r="U45" s="65">
        <f>IF(U43&gt;0.79,SUMPRODUCT($C$6:$C$40,U$6:U$40)/SUM($C$6:$C$40),"Insufficeint Info")</f>
        <v>0.78272727272727283</v>
      </c>
      <c r="V45" s="68" t="s">
        <v>50</v>
      </c>
      <c r="W45" s="65">
        <f>IF(W43&gt;0.79,SUMPRODUCT($C$6:$C$40,W$6:W$40)/SUM($C$6:$C$40),"Insufficeint Info")</f>
        <v>0.76318181818181829</v>
      </c>
      <c r="X45" s="68" t="s">
        <v>50</v>
      </c>
    </row>
    <row r="46" spans="1:24" x14ac:dyDescent="0.25">
      <c r="M46" s="54"/>
      <c r="O46" s="54"/>
      <c r="Q46" s="54"/>
      <c r="S46" s="54"/>
      <c r="W46" s="54"/>
    </row>
    <row r="47" spans="1:24" x14ac:dyDescent="0.25">
      <c r="M47" s="55"/>
      <c r="O47" s="55"/>
      <c r="Q47" s="55"/>
      <c r="S47" s="55"/>
      <c r="W47" s="55"/>
    </row>
    <row r="48" spans="1:24" x14ac:dyDescent="0.25">
      <c r="M48" s="7" t="s">
        <v>44</v>
      </c>
      <c r="O48" s="7" t="s">
        <v>44</v>
      </c>
      <c r="Q48" s="7" t="s">
        <v>44</v>
      </c>
      <c r="S48" s="7" t="s">
        <v>44</v>
      </c>
      <c r="W48" s="7" t="s">
        <v>44</v>
      </c>
    </row>
  </sheetData>
  <hyperlinks>
    <hyperlink ref="A28" r:id="rId1"/>
  </hyperlinks>
  <pageMargins left="0.75" right="0.75" top="1" bottom="1" header="0.5" footer="0.5"/>
  <pageSetup scale="66" fitToHeight="0" orientation="landscape" horizontalDpi="4294967292" verticalDpi="4294967292" r:id="rId2"/>
  <headerFooter>
    <oddFooter>&amp;L&amp;B Confidential&amp;B&amp;C&amp;D&amp;RPage &amp;P</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302A114737F942AD3846B0908F01A8" ma:contentTypeVersion="0" ma:contentTypeDescription="Create a new document." ma:contentTypeScope="" ma:versionID="31d70fedd917bd3a17cb5fc6bbf557e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68ACF9-53D3-4244-9991-B83C09726354}"/>
</file>

<file path=customXml/itemProps2.xml><?xml version="1.0" encoding="utf-8"?>
<ds:datastoreItem xmlns:ds="http://schemas.openxmlformats.org/officeDocument/2006/customXml" ds:itemID="{6A76A696-A24E-4F3E-B3C8-BE9B1C7720E5}"/>
</file>

<file path=customXml/itemProps3.xml><?xml version="1.0" encoding="utf-8"?>
<ds:datastoreItem xmlns:ds="http://schemas.openxmlformats.org/officeDocument/2006/customXml" ds:itemID="{D5BCA99E-F1C4-4727-BA72-39E5F37A8B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Globally Secure IT,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Hazan</dc:creator>
  <cp:lastModifiedBy>John Clay</cp:lastModifiedBy>
  <cp:lastPrinted>2016-05-11T11:17:03Z</cp:lastPrinted>
  <dcterms:created xsi:type="dcterms:W3CDTF">2016-05-09T19:04:22Z</dcterms:created>
  <dcterms:modified xsi:type="dcterms:W3CDTF">2016-05-13T14:01:23Z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0x01010027302A114737F942AD3846B0908F01A8</vt:lpwstr>
  </property>
</Properties>
</file>