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sturm/Documents/GitHub/Cellular_Lifespan_Study/cytokines/"/>
    </mc:Choice>
  </mc:AlternateContent>
  <xr:revisionPtr revIDLastSave="0" documentId="13_ncr:1_{4B398C74-1B08-9B4D-9440-CA9557542F26}" xr6:coauthVersionLast="47" xr6:coauthVersionMax="47" xr10:uidLastSave="{00000000-0000-0000-0000-000000000000}"/>
  <bookViews>
    <workbookView xWindow="0" yWindow="500" windowWidth="32720" windowHeight="19880" activeTab="1" xr2:uid="{F7DC8B4E-8888-D943-8FA5-F9D5DFD48741}"/>
  </bookViews>
  <sheets>
    <sheet name="Results" sheetId="2" r:id="rId1"/>
    <sheet name="Analytes" sheetId="3" r:id="rId2"/>
    <sheet name="Plate_map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92" i="2" l="1"/>
  <c r="BO91" i="2"/>
  <c r="BO90" i="2"/>
  <c r="BO16" i="2"/>
  <c r="BO17" i="2"/>
  <c r="BO18" i="2"/>
  <c r="BO19" i="2"/>
  <c r="BO20" i="2"/>
  <c r="BO22" i="2"/>
  <c r="BO23" i="2"/>
  <c r="BO24" i="2"/>
  <c r="BO25" i="2"/>
  <c r="BO26" i="2"/>
  <c r="BO27" i="2"/>
  <c r="BO28" i="2"/>
  <c r="BO30" i="2"/>
  <c r="BO31" i="2"/>
  <c r="BO32" i="2"/>
  <c r="BO33" i="2"/>
  <c r="BO34" i="2"/>
  <c r="BO36" i="2"/>
  <c r="BO37" i="2"/>
  <c r="BO38" i="2"/>
  <c r="BO39" i="2"/>
  <c r="BO40" i="2"/>
  <c r="BO41" i="2"/>
  <c r="BO42" i="2"/>
  <c r="BO43" i="2"/>
  <c r="BO44" i="2"/>
  <c r="BO46" i="2"/>
  <c r="BO47" i="2"/>
  <c r="BO48" i="2"/>
  <c r="BO49" i="2"/>
  <c r="BO50" i="2"/>
  <c r="BO51" i="2"/>
  <c r="BO52" i="2"/>
  <c r="BO53" i="2"/>
  <c r="BO54" i="2"/>
  <c r="BO56" i="2"/>
  <c r="BO57" i="2"/>
  <c r="BO58" i="2"/>
  <c r="BO59" i="2"/>
  <c r="BO60" i="2"/>
  <c r="BO61" i="2"/>
  <c r="BO62" i="2"/>
  <c r="BO64" i="2"/>
  <c r="BO65" i="2"/>
  <c r="BO66" i="2"/>
  <c r="BO67" i="2"/>
  <c r="BO68" i="2"/>
  <c r="BO69" i="2"/>
  <c r="BO70" i="2"/>
  <c r="BO71" i="2"/>
  <c r="BO72" i="2"/>
  <c r="BO74" i="2"/>
  <c r="BO75" i="2"/>
  <c r="BO76" i="2"/>
  <c r="BO77" i="2"/>
  <c r="BO78" i="2"/>
  <c r="BO79" i="2"/>
  <c r="BO80" i="2"/>
  <c r="BO81" i="2"/>
  <c r="BO82" i="2"/>
  <c r="BO84" i="2"/>
  <c r="BO85" i="2"/>
  <c r="BO86" i="2"/>
  <c r="BO87" i="2"/>
  <c r="BO88" i="2"/>
  <c r="BO89" i="2"/>
  <c r="BO15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14" i="2"/>
  <c r="CA8" i="2" l="1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BZ8" i="2"/>
  <c r="BZ9" i="2"/>
  <c r="BZ10" i="2"/>
  <c r="BZ11" i="2"/>
  <c r="BZ12" i="2"/>
  <c r="BZ13" i="2"/>
  <c r="BY9" i="2"/>
  <c r="BY10" i="2"/>
  <c r="BY11" i="2"/>
  <c r="BY12" i="2"/>
  <c r="BY13" i="2"/>
  <c r="BY8" i="2"/>
  <c r="Q15" i="2"/>
  <c r="B15" i="2" s="1"/>
  <c r="N15" i="2" s="1"/>
  <c r="BZ15" i="2" s="1"/>
  <c r="Q16" i="2"/>
  <c r="B16" i="2" s="1"/>
  <c r="N16" i="2" s="1"/>
  <c r="BZ16" i="2" s="1"/>
  <c r="Q17" i="2"/>
  <c r="B17" i="2" s="1"/>
  <c r="N17" i="2" s="1"/>
  <c r="BZ17" i="2" s="1"/>
  <c r="Q18" i="2"/>
  <c r="B18" i="2" s="1"/>
  <c r="N18" i="2" s="1"/>
  <c r="Q19" i="2"/>
  <c r="B19" i="2" s="1"/>
  <c r="N19" i="2" s="1"/>
  <c r="BZ19" i="2" s="1"/>
  <c r="Q20" i="2"/>
  <c r="B20" i="2" s="1"/>
  <c r="N20" i="2" s="1"/>
  <c r="BZ20" i="2" s="1"/>
  <c r="Q21" i="2"/>
  <c r="B21" i="2" s="1"/>
  <c r="N21" i="2" s="1"/>
  <c r="BZ21" i="2" s="1"/>
  <c r="Q22" i="2"/>
  <c r="B22" i="2" s="1"/>
  <c r="N22" i="2" s="1"/>
  <c r="BY22" i="2" s="1"/>
  <c r="Q23" i="2"/>
  <c r="B23" i="2" s="1"/>
  <c r="N23" i="2" s="1"/>
  <c r="BZ23" i="2" s="1"/>
  <c r="Q24" i="2"/>
  <c r="B24" i="2" s="1"/>
  <c r="N24" i="2" s="1"/>
  <c r="BZ24" i="2" s="1"/>
  <c r="Q25" i="2"/>
  <c r="B25" i="2" s="1"/>
  <c r="N25" i="2" s="1"/>
  <c r="BZ25" i="2" s="1"/>
  <c r="Q26" i="2"/>
  <c r="B26" i="2" s="1"/>
  <c r="N26" i="2" s="1"/>
  <c r="BY26" i="2" s="1"/>
  <c r="Q27" i="2"/>
  <c r="B27" i="2" s="1"/>
  <c r="N27" i="2" s="1"/>
  <c r="BZ27" i="2" s="1"/>
  <c r="Q28" i="2"/>
  <c r="B28" i="2" s="1"/>
  <c r="N28" i="2" s="1"/>
  <c r="CU28" i="2" s="1"/>
  <c r="Q29" i="2"/>
  <c r="B29" i="2" s="1"/>
  <c r="N29" i="2" s="1"/>
  <c r="BZ29" i="2" s="1"/>
  <c r="Q30" i="2"/>
  <c r="B30" i="2" s="1"/>
  <c r="N30" i="2" s="1"/>
  <c r="Q31" i="2"/>
  <c r="B31" i="2" s="1"/>
  <c r="N31" i="2" s="1"/>
  <c r="BZ31" i="2" s="1"/>
  <c r="Q32" i="2"/>
  <c r="B32" i="2" s="1"/>
  <c r="N32" i="2" s="1"/>
  <c r="BZ32" i="2" s="1"/>
  <c r="Q33" i="2"/>
  <c r="B33" i="2" s="1"/>
  <c r="N33" i="2" s="1"/>
  <c r="BZ33" i="2" s="1"/>
  <c r="Q34" i="2"/>
  <c r="B34" i="2" s="1"/>
  <c r="N34" i="2" s="1"/>
  <c r="BY34" i="2" s="1"/>
  <c r="Q35" i="2"/>
  <c r="B35" i="2" s="1"/>
  <c r="N35" i="2" s="1"/>
  <c r="BZ35" i="2" s="1"/>
  <c r="Q36" i="2"/>
  <c r="B36" i="2" s="1"/>
  <c r="N36" i="2" s="1"/>
  <c r="BZ36" i="2" s="1"/>
  <c r="Q37" i="2"/>
  <c r="B37" i="2" s="1"/>
  <c r="N37" i="2" s="1"/>
  <c r="BZ37" i="2" s="1"/>
  <c r="Q38" i="2"/>
  <c r="B38" i="2" s="1"/>
  <c r="N38" i="2" s="1"/>
  <c r="Q39" i="2"/>
  <c r="B39" i="2" s="1"/>
  <c r="N39" i="2" s="1"/>
  <c r="BZ39" i="2" s="1"/>
  <c r="Q40" i="2"/>
  <c r="B40" i="2" s="1"/>
  <c r="N40" i="2" s="1"/>
  <c r="BZ40" i="2" s="1"/>
  <c r="Q41" i="2"/>
  <c r="B41" i="2" s="1"/>
  <c r="N41" i="2" s="1"/>
  <c r="BZ41" i="2" s="1"/>
  <c r="Q42" i="2"/>
  <c r="B42" i="2" s="1"/>
  <c r="N42" i="2" s="1"/>
  <c r="CF42" i="2" s="1"/>
  <c r="Q43" i="2"/>
  <c r="B43" i="2" s="1"/>
  <c r="N43" i="2" s="1"/>
  <c r="BZ43" i="2" s="1"/>
  <c r="Q44" i="2"/>
  <c r="B44" i="2" s="1"/>
  <c r="N44" i="2" s="1"/>
  <c r="BZ44" i="2" s="1"/>
  <c r="Q45" i="2"/>
  <c r="B45" i="2" s="1"/>
  <c r="N45" i="2" s="1"/>
  <c r="BZ45" i="2" s="1"/>
  <c r="Q46" i="2"/>
  <c r="B46" i="2" s="1"/>
  <c r="N46" i="2" s="1"/>
  <c r="BY46" i="2" s="1"/>
  <c r="Q47" i="2"/>
  <c r="B47" i="2" s="1"/>
  <c r="N47" i="2" s="1"/>
  <c r="BZ47" i="2" s="1"/>
  <c r="Q48" i="2"/>
  <c r="B48" i="2" s="1"/>
  <c r="N48" i="2" s="1"/>
  <c r="BZ48" i="2" s="1"/>
  <c r="Q49" i="2"/>
  <c r="B49" i="2" s="1"/>
  <c r="N49" i="2" s="1"/>
  <c r="BZ49" i="2" s="1"/>
  <c r="Q50" i="2"/>
  <c r="B50" i="2" s="1"/>
  <c r="N50" i="2" s="1"/>
  <c r="CF50" i="2" s="1"/>
  <c r="Q51" i="2"/>
  <c r="B51" i="2" s="1"/>
  <c r="N51" i="2" s="1"/>
  <c r="CS51" i="2" s="1"/>
  <c r="Q52" i="2"/>
  <c r="B52" i="2" s="1"/>
  <c r="N52" i="2" s="1"/>
  <c r="BY52" i="2" s="1"/>
  <c r="Q53" i="2"/>
  <c r="B53" i="2" s="1"/>
  <c r="N53" i="2" s="1"/>
  <c r="BZ53" i="2" s="1"/>
  <c r="Q54" i="2"/>
  <c r="B54" i="2" s="1"/>
  <c r="N54" i="2" s="1"/>
  <c r="Q55" i="2"/>
  <c r="B55" i="2" s="1"/>
  <c r="N55" i="2" s="1"/>
  <c r="CG55" i="2" s="1"/>
  <c r="Q56" i="2"/>
  <c r="B56" i="2" s="1"/>
  <c r="N56" i="2" s="1"/>
  <c r="CT56" i="2" s="1"/>
  <c r="Q57" i="2"/>
  <c r="B57" i="2" s="1"/>
  <c r="N57" i="2" s="1"/>
  <c r="CA57" i="2" s="1"/>
  <c r="Q58" i="2"/>
  <c r="B58" i="2" s="1"/>
  <c r="N58" i="2" s="1"/>
  <c r="CN58" i="2" s="1"/>
  <c r="Q59" i="2"/>
  <c r="B59" i="2" s="1"/>
  <c r="N59" i="2" s="1"/>
  <c r="DY59" i="2" s="1"/>
  <c r="Q60" i="2"/>
  <c r="B60" i="2" s="1"/>
  <c r="N60" i="2" s="1"/>
  <c r="Q61" i="2"/>
  <c r="B61" i="2" s="1"/>
  <c r="N61" i="2" s="1"/>
  <c r="CU61" i="2" s="1"/>
  <c r="Q62" i="2"/>
  <c r="B62" i="2" s="1"/>
  <c r="N62" i="2" s="1"/>
  <c r="CU62" i="2" s="1"/>
  <c r="Q63" i="2"/>
  <c r="B63" i="2" s="1"/>
  <c r="N63" i="2" s="1"/>
  <c r="CK63" i="2" s="1"/>
  <c r="Q64" i="2"/>
  <c r="B64" i="2" s="1"/>
  <c r="N64" i="2" s="1"/>
  <c r="Q65" i="2"/>
  <c r="B65" i="2" s="1"/>
  <c r="N65" i="2" s="1"/>
  <c r="BZ65" i="2" s="1"/>
  <c r="Q66" i="2"/>
  <c r="B66" i="2" s="1"/>
  <c r="N66" i="2" s="1"/>
  <c r="Q67" i="2"/>
  <c r="B67" i="2" s="1"/>
  <c r="N67" i="2" s="1"/>
  <c r="CO67" i="2" s="1"/>
  <c r="Q68" i="2"/>
  <c r="B68" i="2" s="1"/>
  <c r="N68" i="2" s="1"/>
  <c r="CT68" i="2" s="1"/>
  <c r="Q69" i="2"/>
  <c r="B69" i="2" s="1"/>
  <c r="N69" i="2" s="1"/>
  <c r="CM69" i="2" s="1"/>
  <c r="Q70" i="2"/>
  <c r="B70" i="2" s="1"/>
  <c r="N70" i="2" s="1"/>
  <c r="CF70" i="2" s="1"/>
  <c r="Q71" i="2"/>
  <c r="B71" i="2" s="1"/>
  <c r="N71" i="2" s="1"/>
  <c r="CC71" i="2" s="1"/>
  <c r="Q72" i="2"/>
  <c r="B72" i="2" s="1"/>
  <c r="N72" i="2" s="1"/>
  <c r="Q73" i="2"/>
  <c r="B73" i="2" s="1"/>
  <c r="N73" i="2" s="1"/>
  <c r="Q74" i="2"/>
  <c r="B74" i="2" s="1"/>
  <c r="N74" i="2" s="1"/>
  <c r="Q75" i="2"/>
  <c r="B75" i="2" s="1"/>
  <c r="N75" i="2" s="1"/>
  <c r="CG75" i="2" s="1"/>
  <c r="Q76" i="2"/>
  <c r="B76" i="2" s="1"/>
  <c r="N76" i="2" s="1"/>
  <c r="Q77" i="2"/>
  <c r="B77" i="2" s="1"/>
  <c r="N77" i="2" s="1"/>
  <c r="CE77" i="2" s="1"/>
  <c r="Q78" i="2"/>
  <c r="B78" i="2" s="1"/>
  <c r="N78" i="2" s="1"/>
  <c r="Q79" i="2"/>
  <c r="B79" i="2" s="1"/>
  <c r="N79" i="2" s="1"/>
  <c r="CK79" i="2" s="1"/>
  <c r="Q80" i="2"/>
  <c r="B80" i="2" s="1"/>
  <c r="N80" i="2" s="1"/>
  <c r="Q81" i="2"/>
  <c r="B81" i="2" s="1"/>
  <c r="N81" i="2" s="1"/>
  <c r="CE81" i="2" s="1"/>
  <c r="Q82" i="2"/>
  <c r="B82" i="2" s="1"/>
  <c r="N82" i="2" s="1"/>
  <c r="CE82" i="2" s="1"/>
  <c r="Q83" i="2"/>
  <c r="B83" i="2" s="1"/>
  <c r="N83" i="2" s="1"/>
  <c r="CB83" i="2" s="1"/>
  <c r="Q84" i="2"/>
  <c r="B84" i="2" s="1"/>
  <c r="N84" i="2" s="1"/>
  <c r="CT84" i="2" s="1"/>
  <c r="Q85" i="2"/>
  <c r="B85" i="2" s="1"/>
  <c r="N85" i="2" s="1"/>
  <c r="CB85" i="2" s="1"/>
  <c r="Q86" i="2"/>
  <c r="B86" i="2" s="1"/>
  <c r="N86" i="2" s="1"/>
  <c r="CC86" i="2" s="1"/>
  <c r="Q87" i="2"/>
  <c r="B87" i="2" s="1"/>
  <c r="N87" i="2" s="1"/>
  <c r="CD87" i="2" s="1"/>
  <c r="Q88" i="2"/>
  <c r="B88" i="2" s="1"/>
  <c r="N88" i="2" s="1"/>
  <c r="CA88" i="2" s="1"/>
  <c r="Q89" i="2"/>
  <c r="B89" i="2" s="1"/>
  <c r="N89" i="2" s="1"/>
  <c r="CB89" i="2" s="1"/>
  <c r="Q14" i="2"/>
  <c r="B14" i="2" s="1"/>
  <c r="N14" i="2" s="1"/>
  <c r="DM55" i="2" l="1"/>
  <c r="CS43" i="2"/>
  <c r="BY20" i="2"/>
  <c r="BY36" i="2"/>
  <c r="DF60" i="2"/>
  <c r="DV60" i="2"/>
  <c r="BY60" i="2"/>
  <c r="CP60" i="2"/>
  <c r="CL80" i="2"/>
  <c r="DF80" i="2"/>
  <c r="BY80" i="2"/>
  <c r="DV80" i="2"/>
  <c r="CP80" i="2"/>
  <c r="CD76" i="2"/>
  <c r="CL76" i="2"/>
  <c r="DB76" i="2"/>
  <c r="DR76" i="2"/>
  <c r="BY76" i="2"/>
  <c r="CL64" i="2"/>
  <c r="DV64" i="2"/>
  <c r="BY64" i="2"/>
  <c r="CP64" i="2"/>
  <c r="DF64" i="2"/>
  <c r="BZ85" i="2"/>
  <c r="BZ61" i="2"/>
  <c r="DO89" i="2"/>
  <c r="CY89" i="2"/>
  <c r="CI89" i="2"/>
  <c r="DU87" i="2"/>
  <c r="DE87" i="2"/>
  <c r="CO87" i="2"/>
  <c r="DW85" i="2"/>
  <c r="DG85" i="2"/>
  <c r="CQ85" i="2"/>
  <c r="CA85" i="2"/>
  <c r="DJ84" i="2"/>
  <c r="CO84" i="2"/>
  <c r="DS83" i="2"/>
  <c r="CV83" i="2"/>
  <c r="DC81" i="2"/>
  <c r="CC79" i="2"/>
  <c r="DU75" i="2"/>
  <c r="DA71" i="2"/>
  <c r="CQ69" i="2"/>
  <c r="CD68" i="2"/>
  <c r="DS65" i="2"/>
  <c r="CS63" i="2"/>
  <c r="BY68" i="2"/>
  <c r="BY48" i="2"/>
  <c r="BY32" i="2"/>
  <c r="BY16" i="2"/>
  <c r="BZ81" i="2"/>
  <c r="BZ57" i="2"/>
  <c r="DK89" i="2"/>
  <c r="CU89" i="2"/>
  <c r="CE89" i="2"/>
  <c r="DQ87" i="2"/>
  <c r="DA87" i="2"/>
  <c r="CK87" i="2"/>
  <c r="DS85" i="2"/>
  <c r="DC85" i="2"/>
  <c r="CM85" i="2"/>
  <c r="DV84" i="2"/>
  <c r="DE84" i="2"/>
  <c r="CJ84" i="2"/>
  <c r="DM83" i="2"/>
  <c r="CN83" i="2"/>
  <c r="CM81" i="2"/>
  <c r="DY79" i="2"/>
  <c r="DE75" i="2"/>
  <c r="CK71" i="2"/>
  <c r="CA69" i="2"/>
  <c r="DM67" i="2"/>
  <c r="DC65" i="2"/>
  <c r="CB63" i="2"/>
  <c r="DA59" i="2"/>
  <c r="CM53" i="2"/>
  <c r="CW35" i="2"/>
  <c r="BY84" i="2"/>
  <c r="BY44" i="2"/>
  <c r="BY28" i="2"/>
  <c r="BZ69" i="2"/>
  <c r="DW89" i="2"/>
  <c r="DG89" i="2"/>
  <c r="CQ89" i="2"/>
  <c r="CA89" i="2"/>
  <c r="DM87" i="2"/>
  <c r="CW87" i="2"/>
  <c r="CG87" i="2"/>
  <c r="DO85" i="2"/>
  <c r="CY85" i="2"/>
  <c r="CI85" i="2"/>
  <c r="DR84" i="2"/>
  <c r="CZ84" i="2"/>
  <c r="CD84" i="2"/>
  <c r="DH83" i="2"/>
  <c r="CF83" i="2"/>
  <c r="DI79" i="2"/>
  <c r="CO75" i="2"/>
  <c r="DW69" i="2"/>
  <c r="DJ68" i="2"/>
  <c r="CW67" i="2"/>
  <c r="CM65" i="2"/>
  <c r="DY63" i="2"/>
  <c r="DC61" i="2"/>
  <c r="DY51" i="2"/>
  <c r="BY40" i="2"/>
  <c r="BY24" i="2"/>
  <c r="BZ89" i="2"/>
  <c r="DS89" i="2"/>
  <c r="DC89" i="2"/>
  <c r="CM89" i="2"/>
  <c r="DY87" i="2"/>
  <c r="DI87" i="2"/>
  <c r="CS87" i="2"/>
  <c r="CC87" i="2"/>
  <c r="DK85" i="2"/>
  <c r="CU85" i="2"/>
  <c r="CE85" i="2"/>
  <c r="DN84" i="2"/>
  <c r="DX83" i="2"/>
  <c r="DC83" i="2"/>
  <c r="DR81" i="2"/>
  <c r="CS79" i="2"/>
  <c r="DQ71" i="2"/>
  <c r="DG69" i="2"/>
  <c r="CG67" i="2"/>
  <c r="DI63" i="2"/>
  <c r="CT48" i="2"/>
  <c r="CC14" i="2"/>
  <c r="CG14" i="2"/>
  <c r="CK14" i="2"/>
  <c r="CO14" i="2"/>
  <c r="CS14" i="2"/>
  <c r="CW14" i="2"/>
  <c r="DA14" i="2"/>
  <c r="DE14" i="2"/>
  <c r="DI14" i="2"/>
  <c r="DM14" i="2"/>
  <c r="DQ14" i="2"/>
  <c r="DU14" i="2"/>
  <c r="DY14" i="2"/>
  <c r="CD14" i="2"/>
  <c r="CH14" i="2"/>
  <c r="CL14" i="2"/>
  <c r="CP14" i="2"/>
  <c r="CT14" i="2"/>
  <c r="CX14" i="2"/>
  <c r="DB14" i="2"/>
  <c r="DF14" i="2"/>
  <c r="DJ14" i="2"/>
  <c r="DN14" i="2"/>
  <c r="DR14" i="2"/>
  <c r="DV14" i="2"/>
  <c r="CE14" i="2"/>
  <c r="CM14" i="2"/>
  <c r="CU14" i="2"/>
  <c r="DC14" i="2"/>
  <c r="DK14" i="2"/>
  <c r="DS14" i="2"/>
  <c r="CF14" i="2"/>
  <c r="CN14" i="2"/>
  <c r="CV14" i="2"/>
  <c r="DD14" i="2"/>
  <c r="DL14" i="2"/>
  <c r="DT14" i="2"/>
  <c r="CA14" i="2"/>
  <c r="CI14" i="2"/>
  <c r="CQ14" i="2"/>
  <c r="CY14" i="2"/>
  <c r="DG14" i="2"/>
  <c r="DO14" i="2"/>
  <c r="DW14" i="2"/>
  <c r="CR14" i="2"/>
  <c r="DX14" i="2"/>
  <c r="CZ14" i="2"/>
  <c r="CB14" i="2"/>
  <c r="DH14" i="2"/>
  <c r="CJ14" i="2"/>
  <c r="DP14" i="2"/>
  <c r="CC78" i="2"/>
  <c r="CG78" i="2"/>
  <c r="CK78" i="2"/>
  <c r="CO78" i="2"/>
  <c r="CS78" i="2"/>
  <c r="CW78" i="2"/>
  <c r="DA78" i="2"/>
  <c r="DE78" i="2"/>
  <c r="DI78" i="2"/>
  <c r="DM78" i="2"/>
  <c r="DQ78" i="2"/>
  <c r="DU78" i="2"/>
  <c r="DY78" i="2"/>
  <c r="CD78" i="2"/>
  <c r="CH78" i="2"/>
  <c r="CL78" i="2"/>
  <c r="CP78" i="2"/>
  <c r="CT78" i="2"/>
  <c r="CX78" i="2"/>
  <c r="DB78" i="2"/>
  <c r="DF78" i="2"/>
  <c r="DJ78" i="2"/>
  <c r="DN78" i="2"/>
  <c r="DR78" i="2"/>
  <c r="DV78" i="2"/>
  <c r="CA78" i="2"/>
  <c r="CE78" i="2"/>
  <c r="CI78" i="2"/>
  <c r="CM78" i="2"/>
  <c r="CQ78" i="2"/>
  <c r="CU78" i="2"/>
  <c r="CY78" i="2"/>
  <c r="DC78" i="2"/>
  <c r="DG78" i="2"/>
  <c r="DK78" i="2"/>
  <c r="DO78" i="2"/>
  <c r="DS78" i="2"/>
  <c r="DW78" i="2"/>
  <c r="CC66" i="2"/>
  <c r="CG66" i="2"/>
  <c r="CK66" i="2"/>
  <c r="CO66" i="2"/>
  <c r="CS66" i="2"/>
  <c r="CW66" i="2"/>
  <c r="DA66" i="2"/>
  <c r="DE66" i="2"/>
  <c r="DI66" i="2"/>
  <c r="DM66" i="2"/>
  <c r="DQ66" i="2"/>
  <c r="DU66" i="2"/>
  <c r="DY66" i="2"/>
  <c r="CD66" i="2"/>
  <c r="CH66" i="2"/>
  <c r="CL66" i="2"/>
  <c r="CP66" i="2"/>
  <c r="CT66" i="2"/>
  <c r="CX66" i="2"/>
  <c r="DB66" i="2"/>
  <c r="DF66" i="2"/>
  <c r="DJ66" i="2"/>
  <c r="DN66" i="2"/>
  <c r="DR66" i="2"/>
  <c r="DV66" i="2"/>
  <c r="CA66" i="2"/>
  <c r="CE66" i="2"/>
  <c r="CI66" i="2"/>
  <c r="CM66" i="2"/>
  <c r="CQ66" i="2"/>
  <c r="CU66" i="2"/>
  <c r="CY66" i="2"/>
  <c r="DC66" i="2"/>
  <c r="DG66" i="2"/>
  <c r="DK66" i="2"/>
  <c r="DO66" i="2"/>
  <c r="DS66" i="2"/>
  <c r="DW66" i="2"/>
  <c r="CC54" i="2"/>
  <c r="CG54" i="2"/>
  <c r="CK54" i="2"/>
  <c r="CO54" i="2"/>
  <c r="CS54" i="2"/>
  <c r="CW54" i="2"/>
  <c r="DA54" i="2"/>
  <c r="DE54" i="2"/>
  <c r="DI54" i="2"/>
  <c r="DM54" i="2"/>
  <c r="DQ54" i="2"/>
  <c r="DU54" i="2"/>
  <c r="DY54" i="2"/>
  <c r="CD54" i="2"/>
  <c r="CH54" i="2"/>
  <c r="CL54" i="2"/>
  <c r="CP54" i="2"/>
  <c r="CT54" i="2"/>
  <c r="CX54" i="2"/>
  <c r="DB54" i="2"/>
  <c r="DF54" i="2"/>
  <c r="DJ54" i="2"/>
  <c r="DN54" i="2"/>
  <c r="DR54" i="2"/>
  <c r="DV54" i="2"/>
  <c r="CA54" i="2"/>
  <c r="CE54" i="2"/>
  <c r="CI54" i="2"/>
  <c r="CM54" i="2"/>
  <c r="CQ54" i="2"/>
  <c r="CU54" i="2"/>
  <c r="CY54" i="2"/>
  <c r="DC54" i="2"/>
  <c r="DG54" i="2"/>
  <c r="DK54" i="2"/>
  <c r="DO54" i="2"/>
  <c r="DS54" i="2"/>
  <c r="DW54" i="2"/>
  <c r="CN54" i="2"/>
  <c r="DD54" i="2"/>
  <c r="DT54" i="2"/>
  <c r="CB54" i="2"/>
  <c r="CR54" i="2"/>
  <c r="DH54" i="2"/>
  <c r="DX54" i="2"/>
  <c r="CF54" i="2"/>
  <c r="CV54" i="2"/>
  <c r="DL54" i="2"/>
  <c r="CC38" i="2"/>
  <c r="CG38" i="2"/>
  <c r="CK38" i="2"/>
  <c r="CO38" i="2"/>
  <c r="CS38" i="2"/>
  <c r="CW38" i="2"/>
  <c r="DA38" i="2"/>
  <c r="DE38" i="2"/>
  <c r="DI38" i="2"/>
  <c r="DM38" i="2"/>
  <c r="DQ38" i="2"/>
  <c r="DU38" i="2"/>
  <c r="DY38" i="2"/>
  <c r="CD38" i="2"/>
  <c r="CH38" i="2"/>
  <c r="CL38" i="2"/>
  <c r="CP38" i="2"/>
  <c r="CT38" i="2"/>
  <c r="CX38" i="2"/>
  <c r="DB38" i="2"/>
  <c r="DF38" i="2"/>
  <c r="DJ38" i="2"/>
  <c r="DN38" i="2"/>
  <c r="DR38" i="2"/>
  <c r="DV38" i="2"/>
  <c r="CA38" i="2"/>
  <c r="CI38" i="2"/>
  <c r="CQ38" i="2"/>
  <c r="CY38" i="2"/>
  <c r="DG38" i="2"/>
  <c r="DO38" i="2"/>
  <c r="DW38" i="2"/>
  <c r="CB38" i="2"/>
  <c r="CJ38" i="2"/>
  <c r="CR38" i="2"/>
  <c r="CZ38" i="2"/>
  <c r="DH38" i="2"/>
  <c r="DP38" i="2"/>
  <c r="DX38" i="2"/>
  <c r="CE38" i="2"/>
  <c r="CM38" i="2"/>
  <c r="CU38" i="2"/>
  <c r="DC38" i="2"/>
  <c r="DK38" i="2"/>
  <c r="DS38" i="2"/>
  <c r="CF38" i="2"/>
  <c r="DL38" i="2"/>
  <c r="CN38" i="2"/>
  <c r="DT38" i="2"/>
  <c r="CV38" i="2"/>
  <c r="DD38" i="2"/>
  <c r="CA30" i="2"/>
  <c r="CE30" i="2"/>
  <c r="CI30" i="2"/>
  <c r="CM30" i="2"/>
  <c r="CQ30" i="2"/>
  <c r="CU30" i="2"/>
  <c r="CY30" i="2"/>
  <c r="DC30" i="2"/>
  <c r="DG30" i="2"/>
  <c r="DK30" i="2"/>
  <c r="DO30" i="2"/>
  <c r="DS30" i="2"/>
  <c r="DW30" i="2"/>
  <c r="CB30" i="2"/>
  <c r="CF30" i="2"/>
  <c r="CJ30" i="2"/>
  <c r="CN30" i="2"/>
  <c r="CR30" i="2"/>
  <c r="CV30" i="2"/>
  <c r="CZ30" i="2"/>
  <c r="DD30" i="2"/>
  <c r="DH30" i="2"/>
  <c r="DL30" i="2"/>
  <c r="DP30" i="2"/>
  <c r="DT30" i="2"/>
  <c r="DX30" i="2"/>
  <c r="CH30" i="2"/>
  <c r="CP30" i="2"/>
  <c r="CX30" i="2"/>
  <c r="DF30" i="2"/>
  <c r="DN30" i="2"/>
  <c r="DV30" i="2"/>
  <c r="CC30" i="2"/>
  <c r="CK30" i="2"/>
  <c r="CS30" i="2"/>
  <c r="DA30" i="2"/>
  <c r="DI30" i="2"/>
  <c r="DQ30" i="2"/>
  <c r="DY30" i="2"/>
  <c r="CD30" i="2"/>
  <c r="CL30" i="2"/>
  <c r="CT30" i="2"/>
  <c r="DB30" i="2"/>
  <c r="DJ30" i="2"/>
  <c r="DR30" i="2"/>
  <c r="CW30" i="2"/>
  <c r="DE30" i="2"/>
  <c r="CG30" i="2"/>
  <c r="DM30" i="2"/>
  <c r="CO30" i="2"/>
  <c r="DU30" i="2"/>
  <c r="CC18" i="2"/>
  <c r="CG18" i="2"/>
  <c r="CK18" i="2"/>
  <c r="CO18" i="2"/>
  <c r="CS18" i="2"/>
  <c r="CW18" i="2"/>
  <c r="DA18" i="2"/>
  <c r="DE18" i="2"/>
  <c r="DI18" i="2"/>
  <c r="DM18" i="2"/>
  <c r="DQ18" i="2"/>
  <c r="DU18" i="2"/>
  <c r="DY18" i="2"/>
  <c r="CD18" i="2"/>
  <c r="CH18" i="2"/>
  <c r="CL18" i="2"/>
  <c r="CP18" i="2"/>
  <c r="CT18" i="2"/>
  <c r="CX18" i="2"/>
  <c r="DB18" i="2"/>
  <c r="DF18" i="2"/>
  <c r="DJ18" i="2"/>
  <c r="DN18" i="2"/>
  <c r="DR18" i="2"/>
  <c r="DV18" i="2"/>
  <c r="CA18" i="2"/>
  <c r="CI18" i="2"/>
  <c r="CQ18" i="2"/>
  <c r="CY18" i="2"/>
  <c r="DG18" i="2"/>
  <c r="DO18" i="2"/>
  <c r="DW18" i="2"/>
  <c r="CB18" i="2"/>
  <c r="CJ18" i="2"/>
  <c r="CR18" i="2"/>
  <c r="CZ18" i="2"/>
  <c r="DH18" i="2"/>
  <c r="DP18" i="2"/>
  <c r="DX18" i="2"/>
  <c r="CE18" i="2"/>
  <c r="CM18" i="2"/>
  <c r="CU18" i="2"/>
  <c r="DC18" i="2"/>
  <c r="DK18" i="2"/>
  <c r="DS18" i="2"/>
  <c r="CF18" i="2"/>
  <c r="DL18" i="2"/>
  <c r="CN18" i="2"/>
  <c r="DT18" i="2"/>
  <c r="CV18" i="2"/>
  <c r="DD18" i="2"/>
  <c r="CC74" i="2"/>
  <c r="CG74" i="2"/>
  <c r="CK74" i="2"/>
  <c r="CO74" i="2"/>
  <c r="CS74" i="2"/>
  <c r="CW74" i="2"/>
  <c r="DA74" i="2"/>
  <c r="DE74" i="2"/>
  <c r="DI74" i="2"/>
  <c r="DM74" i="2"/>
  <c r="DQ74" i="2"/>
  <c r="DU74" i="2"/>
  <c r="DY74" i="2"/>
  <c r="CD74" i="2"/>
  <c r="CH74" i="2"/>
  <c r="CL74" i="2"/>
  <c r="CP74" i="2"/>
  <c r="CT74" i="2"/>
  <c r="CX74" i="2"/>
  <c r="DB74" i="2"/>
  <c r="DF74" i="2"/>
  <c r="DJ74" i="2"/>
  <c r="DN74" i="2"/>
  <c r="DR74" i="2"/>
  <c r="DV74" i="2"/>
  <c r="CA74" i="2"/>
  <c r="CE74" i="2"/>
  <c r="CI74" i="2"/>
  <c r="CM74" i="2"/>
  <c r="CQ74" i="2"/>
  <c r="CU74" i="2"/>
  <c r="CY74" i="2"/>
  <c r="DC74" i="2"/>
  <c r="DG74" i="2"/>
  <c r="DK74" i="2"/>
  <c r="DO74" i="2"/>
  <c r="DS74" i="2"/>
  <c r="DW74" i="2"/>
  <c r="CA72" i="2"/>
  <c r="CE72" i="2"/>
  <c r="CI72" i="2"/>
  <c r="CM72" i="2"/>
  <c r="CQ72" i="2"/>
  <c r="CU72" i="2"/>
  <c r="CY72" i="2"/>
  <c r="DC72" i="2"/>
  <c r="DG72" i="2"/>
  <c r="DK72" i="2"/>
  <c r="DO72" i="2"/>
  <c r="DS72" i="2"/>
  <c r="DW72" i="2"/>
  <c r="CB72" i="2"/>
  <c r="CF72" i="2"/>
  <c r="CJ72" i="2"/>
  <c r="CN72" i="2"/>
  <c r="CR72" i="2"/>
  <c r="CV72" i="2"/>
  <c r="CZ72" i="2"/>
  <c r="DD72" i="2"/>
  <c r="DH72" i="2"/>
  <c r="DL72" i="2"/>
  <c r="DP72" i="2"/>
  <c r="DT72" i="2"/>
  <c r="DX72" i="2"/>
  <c r="CC72" i="2"/>
  <c r="CG72" i="2"/>
  <c r="CK72" i="2"/>
  <c r="CO72" i="2"/>
  <c r="CS72" i="2"/>
  <c r="CW72" i="2"/>
  <c r="DA72" i="2"/>
  <c r="DE72" i="2"/>
  <c r="DI72" i="2"/>
  <c r="DM72" i="2"/>
  <c r="DQ72" i="2"/>
  <c r="DU72" i="2"/>
  <c r="DY72" i="2"/>
  <c r="CB73" i="2"/>
  <c r="CF73" i="2"/>
  <c r="CJ73" i="2"/>
  <c r="CN73" i="2"/>
  <c r="CR73" i="2"/>
  <c r="CV73" i="2"/>
  <c r="CZ73" i="2"/>
  <c r="DD73" i="2"/>
  <c r="DH73" i="2"/>
  <c r="DL73" i="2"/>
  <c r="DP73" i="2"/>
  <c r="DT73" i="2"/>
  <c r="DX73" i="2"/>
  <c r="CC73" i="2"/>
  <c r="CG73" i="2"/>
  <c r="CK73" i="2"/>
  <c r="CO73" i="2"/>
  <c r="CS73" i="2"/>
  <c r="CW73" i="2"/>
  <c r="DA73" i="2"/>
  <c r="DE73" i="2"/>
  <c r="DI73" i="2"/>
  <c r="DM73" i="2"/>
  <c r="DQ73" i="2"/>
  <c r="DU73" i="2"/>
  <c r="DY73" i="2"/>
  <c r="CD73" i="2"/>
  <c r="CH73" i="2"/>
  <c r="CL73" i="2"/>
  <c r="CP73" i="2"/>
  <c r="CT73" i="2"/>
  <c r="CX73" i="2"/>
  <c r="DB73" i="2"/>
  <c r="DF73" i="2"/>
  <c r="DJ73" i="2"/>
  <c r="DN73" i="2"/>
  <c r="DR73" i="2"/>
  <c r="DV73" i="2"/>
  <c r="CB65" i="2"/>
  <c r="CF65" i="2"/>
  <c r="CJ65" i="2"/>
  <c r="CN65" i="2"/>
  <c r="CR65" i="2"/>
  <c r="CV65" i="2"/>
  <c r="CZ65" i="2"/>
  <c r="DD65" i="2"/>
  <c r="DH65" i="2"/>
  <c r="DL65" i="2"/>
  <c r="DP65" i="2"/>
  <c r="DT65" i="2"/>
  <c r="DX65" i="2"/>
  <c r="CC65" i="2"/>
  <c r="CG65" i="2"/>
  <c r="CK65" i="2"/>
  <c r="CO65" i="2"/>
  <c r="CS65" i="2"/>
  <c r="CW65" i="2"/>
  <c r="DA65" i="2"/>
  <c r="DE65" i="2"/>
  <c r="DI65" i="2"/>
  <c r="DM65" i="2"/>
  <c r="DQ65" i="2"/>
  <c r="DU65" i="2"/>
  <c r="DY65" i="2"/>
  <c r="CD65" i="2"/>
  <c r="CH65" i="2"/>
  <c r="CL65" i="2"/>
  <c r="CP65" i="2"/>
  <c r="CT65" i="2"/>
  <c r="CX65" i="2"/>
  <c r="DB65" i="2"/>
  <c r="DF65" i="2"/>
  <c r="DJ65" i="2"/>
  <c r="DN65" i="2"/>
  <c r="DR65" i="2"/>
  <c r="DV65" i="2"/>
  <c r="CB57" i="2"/>
  <c r="CF57" i="2"/>
  <c r="CJ57" i="2"/>
  <c r="CN57" i="2"/>
  <c r="CR57" i="2"/>
  <c r="CV57" i="2"/>
  <c r="CZ57" i="2"/>
  <c r="DD57" i="2"/>
  <c r="DH57" i="2"/>
  <c r="DL57" i="2"/>
  <c r="DP57" i="2"/>
  <c r="DT57" i="2"/>
  <c r="DX57" i="2"/>
  <c r="CC57" i="2"/>
  <c r="CG57" i="2"/>
  <c r="CK57" i="2"/>
  <c r="CO57" i="2"/>
  <c r="CS57" i="2"/>
  <c r="CW57" i="2"/>
  <c r="DA57" i="2"/>
  <c r="DE57" i="2"/>
  <c r="DI57" i="2"/>
  <c r="DM57" i="2"/>
  <c r="DQ57" i="2"/>
  <c r="DU57" i="2"/>
  <c r="DY57" i="2"/>
  <c r="CD57" i="2"/>
  <c r="CH57" i="2"/>
  <c r="CL57" i="2"/>
  <c r="CP57" i="2"/>
  <c r="CT57" i="2"/>
  <c r="CX57" i="2"/>
  <c r="DB57" i="2"/>
  <c r="DF57" i="2"/>
  <c r="DJ57" i="2"/>
  <c r="DN57" i="2"/>
  <c r="DR57" i="2"/>
  <c r="DV57" i="2"/>
  <c r="CE57" i="2"/>
  <c r="CU57" i="2"/>
  <c r="DK57" i="2"/>
  <c r="CI57" i="2"/>
  <c r="CY57" i="2"/>
  <c r="DO57" i="2"/>
  <c r="CM57" i="2"/>
  <c r="DC57" i="2"/>
  <c r="DS57" i="2"/>
  <c r="CB49" i="2"/>
  <c r="CF49" i="2"/>
  <c r="CJ49" i="2"/>
  <c r="CN49" i="2"/>
  <c r="CR49" i="2"/>
  <c r="CV49" i="2"/>
  <c r="CZ49" i="2"/>
  <c r="DD49" i="2"/>
  <c r="DH49" i="2"/>
  <c r="DL49" i="2"/>
  <c r="CC49" i="2"/>
  <c r="CG49" i="2"/>
  <c r="CK49" i="2"/>
  <c r="CO49" i="2"/>
  <c r="CS49" i="2"/>
  <c r="CW49" i="2"/>
  <c r="DA49" i="2"/>
  <c r="DE49" i="2"/>
  <c r="DI49" i="2"/>
  <c r="DM49" i="2"/>
  <c r="DQ49" i="2"/>
  <c r="DU49" i="2"/>
  <c r="DY49" i="2"/>
  <c r="CD49" i="2"/>
  <c r="CH49" i="2"/>
  <c r="CL49" i="2"/>
  <c r="CP49" i="2"/>
  <c r="CT49" i="2"/>
  <c r="CX49" i="2"/>
  <c r="DB49" i="2"/>
  <c r="DF49" i="2"/>
  <c r="DJ49" i="2"/>
  <c r="CE49" i="2"/>
  <c r="CU49" i="2"/>
  <c r="DK49" i="2"/>
  <c r="DR49" i="2"/>
  <c r="DW49" i="2"/>
  <c r="CI49" i="2"/>
  <c r="CY49" i="2"/>
  <c r="DN49" i="2"/>
  <c r="DS49" i="2"/>
  <c r="DX49" i="2"/>
  <c r="CM49" i="2"/>
  <c r="DC49" i="2"/>
  <c r="DO49" i="2"/>
  <c r="DT49" i="2"/>
  <c r="DP49" i="2"/>
  <c r="CA49" i="2"/>
  <c r="DV49" i="2"/>
  <c r="CQ49" i="2"/>
  <c r="CB45" i="2"/>
  <c r="CF45" i="2"/>
  <c r="CJ45" i="2"/>
  <c r="CN45" i="2"/>
  <c r="CR45" i="2"/>
  <c r="CV45" i="2"/>
  <c r="CZ45" i="2"/>
  <c r="DD45" i="2"/>
  <c r="DH45" i="2"/>
  <c r="DL45" i="2"/>
  <c r="DP45" i="2"/>
  <c r="DT45" i="2"/>
  <c r="DX45" i="2"/>
  <c r="CC45" i="2"/>
  <c r="CG45" i="2"/>
  <c r="CK45" i="2"/>
  <c r="CO45" i="2"/>
  <c r="CS45" i="2"/>
  <c r="CW45" i="2"/>
  <c r="DA45" i="2"/>
  <c r="DE45" i="2"/>
  <c r="DI45" i="2"/>
  <c r="DM45" i="2"/>
  <c r="DQ45" i="2"/>
  <c r="DU45" i="2"/>
  <c r="DY45" i="2"/>
  <c r="CD45" i="2"/>
  <c r="CH45" i="2"/>
  <c r="CL45" i="2"/>
  <c r="CP45" i="2"/>
  <c r="CT45" i="2"/>
  <c r="CX45" i="2"/>
  <c r="DB45" i="2"/>
  <c r="DF45" i="2"/>
  <c r="DJ45" i="2"/>
  <c r="DN45" i="2"/>
  <c r="DR45" i="2"/>
  <c r="DV45" i="2"/>
  <c r="CA45" i="2"/>
  <c r="CQ45" i="2"/>
  <c r="DG45" i="2"/>
  <c r="DW45" i="2"/>
  <c r="CE45" i="2"/>
  <c r="CU45" i="2"/>
  <c r="DK45" i="2"/>
  <c r="CI45" i="2"/>
  <c r="CY45" i="2"/>
  <c r="DO45" i="2"/>
  <c r="CM45" i="2"/>
  <c r="DC45" i="2"/>
  <c r="CB41" i="2"/>
  <c r="CF41" i="2"/>
  <c r="CJ41" i="2"/>
  <c r="CN41" i="2"/>
  <c r="CR41" i="2"/>
  <c r="CV41" i="2"/>
  <c r="CZ41" i="2"/>
  <c r="DD41" i="2"/>
  <c r="DH41" i="2"/>
  <c r="DL41" i="2"/>
  <c r="DP41" i="2"/>
  <c r="DT41" i="2"/>
  <c r="DX41" i="2"/>
  <c r="CE41" i="2"/>
  <c r="CK41" i="2"/>
  <c r="CP41" i="2"/>
  <c r="CU41" i="2"/>
  <c r="DA41" i="2"/>
  <c r="DF41" i="2"/>
  <c r="DK41" i="2"/>
  <c r="DQ41" i="2"/>
  <c r="DV41" i="2"/>
  <c r="CA41" i="2"/>
  <c r="CG41" i="2"/>
  <c r="CL41" i="2"/>
  <c r="CQ41" i="2"/>
  <c r="CW41" i="2"/>
  <c r="DB41" i="2"/>
  <c r="DG41" i="2"/>
  <c r="DM41" i="2"/>
  <c r="DR41" i="2"/>
  <c r="DW41" i="2"/>
  <c r="CC41" i="2"/>
  <c r="CH41" i="2"/>
  <c r="CM41" i="2"/>
  <c r="CS41" i="2"/>
  <c r="CX41" i="2"/>
  <c r="DC41" i="2"/>
  <c r="DI41" i="2"/>
  <c r="DN41" i="2"/>
  <c r="DS41" i="2"/>
  <c r="DY41" i="2"/>
  <c r="CT41" i="2"/>
  <c r="DO41" i="2"/>
  <c r="CD41" i="2"/>
  <c r="CY41" i="2"/>
  <c r="DU41" i="2"/>
  <c r="CI41" i="2"/>
  <c r="DE41" i="2"/>
  <c r="CO41" i="2"/>
  <c r="DJ41" i="2"/>
  <c r="CB37" i="2"/>
  <c r="CF37" i="2"/>
  <c r="CJ37" i="2"/>
  <c r="CN37" i="2"/>
  <c r="CR37" i="2"/>
  <c r="CV37" i="2"/>
  <c r="CZ37" i="2"/>
  <c r="DD37" i="2"/>
  <c r="DH37" i="2"/>
  <c r="DL37" i="2"/>
  <c r="DP37" i="2"/>
  <c r="DT37" i="2"/>
  <c r="DX37" i="2"/>
  <c r="CC37" i="2"/>
  <c r="CG37" i="2"/>
  <c r="CK37" i="2"/>
  <c r="CO37" i="2"/>
  <c r="CS37" i="2"/>
  <c r="CW37" i="2"/>
  <c r="DA37" i="2"/>
  <c r="DE37" i="2"/>
  <c r="DI37" i="2"/>
  <c r="DM37" i="2"/>
  <c r="DQ37" i="2"/>
  <c r="DU37" i="2"/>
  <c r="DY37" i="2"/>
  <c r="CD37" i="2"/>
  <c r="CL37" i="2"/>
  <c r="CT37" i="2"/>
  <c r="DB37" i="2"/>
  <c r="DJ37" i="2"/>
  <c r="DR37" i="2"/>
  <c r="CE37" i="2"/>
  <c r="CM37" i="2"/>
  <c r="CU37" i="2"/>
  <c r="DC37" i="2"/>
  <c r="DK37" i="2"/>
  <c r="DS37" i="2"/>
  <c r="CH37" i="2"/>
  <c r="CP37" i="2"/>
  <c r="CX37" i="2"/>
  <c r="DF37" i="2"/>
  <c r="DN37" i="2"/>
  <c r="DV37" i="2"/>
  <c r="CY37" i="2"/>
  <c r="CA37" i="2"/>
  <c r="DG37" i="2"/>
  <c r="CI37" i="2"/>
  <c r="DO37" i="2"/>
  <c r="CQ37" i="2"/>
  <c r="CD33" i="2"/>
  <c r="CH33" i="2"/>
  <c r="CL33" i="2"/>
  <c r="CP33" i="2"/>
  <c r="CB33" i="2"/>
  <c r="CG33" i="2"/>
  <c r="CM33" i="2"/>
  <c r="CR33" i="2"/>
  <c r="CV33" i="2"/>
  <c r="CZ33" i="2"/>
  <c r="DD33" i="2"/>
  <c r="DH33" i="2"/>
  <c r="DL33" i="2"/>
  <c r="DP33" i="2"/>
  <c r="DT33" i="2"/>
  <c r="DX33" i="2"/>
  <c r="CC33" i="2"/>
  <c r="CI33" i="2"/>
  <c r="CN33" i="2"/>
  <c r="CS33" i="2"/>
  <c r="CW33" i="2"/>
  <c r="DA33" i="2"/>
  <c r="DE33" i="2"/>
  <c r="DI33" i="2"/>
  <c r="DM33" i="2"/>
  <c r="DQ33" i="2"/>
  <c r="DU33" i="2"/>
  <c r="DY33" i="2"/>
  <c r="CE33" i="2"/>
  <c r="CJ33" i="2"/>
  <c r="CO33" i="2"/>
  <c r="CT33" i="2"/>
  <c r="CX33" i="2"/>
  <c r="DB33" i="2"/>
  <c r="DF33" i="2"/>
  <c r="DJ33" i="2"/>
  <c r="DN33" i="2"/>
  <c r="DR33" i="2"/>
  <c r="DV33" i="2"/>
  <c r="CQ33" i="2"/>
  <c r="DG33" i="2"/>
  <c r="DW33" i="2"/>
  <c r="CA33" i="2"/>
  <c r="CU33" i="2"/>
  <c r="DK33" i="2"/>
  <c r="CF33" i="2"/>
  <c r="CY33" i="2"/>
  <c r="DO33" i="2"/>
  <c r="CK33" i="2"/>
  <c r="DC33" i="2"/>
  <c r="DS33" i="2"/>
  <c r="CD29" i="2"/>
  <c r="CH29" i="2"/>
  <c r="CL29" i="2"/>
  <c r="CP29" i="2"/>
  <c r="CT29" i="2"/>
  <c r="CX29" i="2"/>
  <c r="DB29" i="2"/>
  <c r="DF29" i="2"/>
  <c r="DJ29" i="2"/>
  <c r="DN29" i="2"/>
  <c r="DR29" i="2"/>
  <c r="DV29" i="2"/>
  <c r="CA29" i="2"/>
  <c r="CE29" i="2"/>
  <c r="CI29" i="2"/>
  <c r="CM29" i="2"/>
  <c r="CQ29" i="2"/>
  <c r="CU29" i="2"/>
  <c r="CY29" i="2"/>
  <c r="DC29" i="2"/>
  <c r="DG29" i="2"/>
  <c r="DK29" i="2"/>
  <c r="DO29" i="2"/>
  <c r="DS29" i="2"/>
  <c r="DW29" i="2"/>
  <c r="CC29" i="2"/>
  <c r="CK29" i="2"/>
  <c r="CS29" i="2"/>
  <c r="DA29" i="2"/>
  <c r="DI29" i="2"/>
  <c r="DQ29" i="2"/>
  <c r="DY29" i="2"/>
  <c r="CF29" i="2"/>
  <c r="CN29" i="2"/>
  <c r="CV29" i="2"/>
  <c r="DD29" i="2"/>
  <c r="DL29" i="2"/>
  <c r="DT29" i="2"/>
  <c r="CG29" i="2"/>
  <c r="CO29" i="2"/>
  <c r="CW29" i="2"/>
  <c r="DE29" i="2"/>
  <c r="DM29" i="2"/>
  <c r="DU29" i="2"/>
  <c r="CJ29" i="2"/>
  <c r="DP29" i="2"/>
  <c r="CR29" i="2"/>
  <c r="DX29" i="2"/>
  <c r="CZ29" i="2"/>
  <c r="CB29" i="2"/>
  <c r="DH29" i="2"/>
  <c r="CD25" i="2"/>
  <c r="CH25" i="2"/>
  <c r="CL25" i="2"/>
  <c r="CP25" i="2"/>
  <c r="CT25" i="2"/>
  <c r="CX25" i="2"/>
  <c r="DB25" i="2"/>
  <c r="DF25" i="2"/>
  <c r="DJ25" i="2"/>
  <c r="DN25" i="2"/>
  <c r="DR25" i="2"/>
  <c r="DV25" i="2"/>
  <c r="CA25" i="2"/>
  <c r="CE25" i="2"/>
  <c r="CI25" i="2"/>
  <c r="CM25" i="2"/>
  <c r="CQ25" i="2"/>
  <c r="CU25" i="2"/>
  <c r="CY25" i="2"/>
  <c r="DC25" i="2"/>
  <c r="DG25" i="2"/>
  <c r="DK25" i="2"/>
  <c r="DO25" i="2"/>
  <c r="DS25" i="2"/>
  <c r="DW25" i="2"/>
  <c r="CB25" i="2"/>
  <c r="CF25" i="2"/>
  <c r="CJ25" i="2"/>
  <c r="CN25" i="2"/>
  <c r="CR25" i="2"/>
  <c r="CV25" i="2"/>
  <c r="CZ25" i="2"/>
  <c r="DD25" i="2"/>
  <c r="DH25" i="2"/>
  <c r="DL25" i="2"/>
  <c r="DP25" i="2"/>
  <c r="DT25" i="2"/>
  <c r="DX25" i="2"/>
  <c r="CC25" i="2"/>
  <c r="CS25" i="2"/>
  <c r="DI25" i="2"/>
  <c r="DY25" i="2"/>
  <c r="CG25" i="2"/>
  <c r="CW25" i="2"/>
  <c r="DM25" i="2"/>
  <c r="CK25" i="2"/>
  <c r="DA25" i="2"/>
  <c r="DQ25" i="2"/>
  <c r="CO25" i="2"/>
  <c r="DE25" i="2"/>
  <c r="DU25" i="2"/>
  <c r="CC21" i="2"/>
  <c r="CG21" i="2"/>
  <c r="CK21" i="2"/>
  <c r="CO21" i="2"/>
  <c r="CS21" i="2"/>
  <c r="CW21" i="2"/>
  <c r="DA21" i="2"/>
  <c r="DE21" i="2"/>
  <c r="DI21" i="2"/>
  <c r="DM21" i="2"/>
  <c r="DQ21" i="2"/>
  <c r="DU21" i="2"/>
  <c r="DY21" i="2"/>
  <c r="CD21" i="2"/>
  <c r="CH21" i="2"/>
  <c r="CL21" i="2"/>
  <c r="CP21" i="2"/>
  <c r="CT21" i="2"/>
  <c r="CX21" i="2"/>
  <c r="DB21" i="2"/>
  <c r="DF21" i="2"/>
  <c r="DJ21" i="2"/>
  <c r="DN21" i="2"/>
  <c r="DR21" i="2"/>
  <c r="DV21" i="2"/>
  <c r="CA21" i="2"/>
  <c r="CB21" i="2"/>
  <c r="CJ21" i="2"/>
  <c r="CR21" i="2"/>
  <c r="CZ21" i="2"/>
  <c r="DH21" i="2"/>
  <c r="DP21" i="2"/>
  <c r="DX21" i="2"/>
  <c r="CE21" i="2"/>
  <c r="CM21" i="2"/>
  <c r="CU21" i="2"/>
  <c r="DC21" i="2"/>
  <c r="DK21" i="2"/>
  <c r="DS21" i="2"/>
  <c r="CF21" i="2"/>
  <c r="CN21" i="2"/>
  <c r="CV21" i="2"/>
  <c r="DD21" i="2"/>
  <c r="DL21" i="2"/>
  <c r="DT21" i="2"/>
  <c r="CQ21" i="2"/>
  <c r="DW21" i="2"/>
  <c r="CY21" i="2"/>
  <c r="DG21" i="2"/>
  <c r="CI21" i="2"/>
  <c r="DO21" i="2"/>
  <c r="CB17" i="2"/>
  <c r="CF17" i="2"/>
  <c r="CJ17" i="2"/>
  <c r="CN17" i="2"/>
  <c r="CR17" i="2"/>
  <c r="CV17" i="2"/>
  <c r="CZ17" i="2"/>
  <c r="DD17" i="2"/>
  <c r="DH17" i="2"/>
  <c r="DL17" i="2"/>
  <c r="DP17" i="2"/>
  <c r="DT17" i="2"/>
  <c r="DX17" i="2"/>
  <c r="CC17" i="2"/>
  <c r="CG17" i="2"/>
  <c r="CK17" i="2"/>
  <c r="CO17" i="2"/>
  <c r="CS17" i="2"/>
  <c r="CW17" i="2"/>
  <c r="DA17" i="2"/>
  <c r="DE17" i="2"/>
  <c r="DI17" i="2"/>
  <c r="DM17" i="2"/>
  <c r="DQ17" i="2"/>
  <c r="DU17" i="2"/>
  <c r="DY17" i="2"/>
  <c r="CD17" i="2"/>
  <c r="CL17" i="2"/>
  <c r="CT17" i="2"/>
  <c r="DB17" i="2"/>
  <c r="DJ17" i="2"/>
  <c r="DR17" i="2"/>
  <c r="CE17" i="2"/>
  <c r="CM17" i="2"/>
  <c r="CU17" i="2"/>
  <c r="DC17" i="2"/>
  <c r="DK17" i="2"/>
  <c r="DS17" i="2"/>
  <c r="CH17" i="2"/>
  <c r="CP17" i="2"/>
  <c r="CX17" i="2"/>
  <c r="DF17" i="2"/>
  <c r="DN17" i="2"/>
  <c r="DV17" i="2"/>
  <c r="CY17" i="2"/>
  <c r="CA17" i="2"/>
  <c r="DG17" i="2"/>
  <c r="CI17" i="2"/>
  <c r="DO17" i="2"/>
  <c r="DW17" i="2"/>
  <c r="CQ17" i="2"/>
  <c r="CC58" i="2"/>
  <c r="CG58" i="2"/>
  <c r="CK58" i="2"/>
  <c r="CO58" i="2"/>
  <c r="CS58" i="2"/>
  <c r="CW58" i="2"/>
  <c r="DA58" i="2"/>
  <c r="DE58" i="2"/>
  <c r="DI58" i="2"/>
  <c r="DM58" i="2"/>
  <c r="DQ58" i="2"/>
  <c r="DU58" i="2"/>
  <c r="DY58" i="2"/>
  <c r="CD58" i="2"/>
  <c r="CH58" i="2"/>
  <c r="CL58" i="2"/>
  <c r="CP58" i="2"/>
  <c r="CT58" i="2"/>
  <c r="CX58" i="2"/>
  <c r="DB58" i="2"/>
  <c r="DF58" i="2"/>
  <c r="DJ58" i="2"/>
  <c r="DN58" i="2"/>
  <c r="DR58" i="2"/>
  <c r="DV58" i="2"/>
  <c r="CA58" i="2"/>
  <c r="CE58" i="2"/>
  <c r="CI58" i="2"/>
  <c r="CM58" i="2"/>
  <c r="CQ58" i="2"/>
  <c r="CU58" i="2"/>
  <c r="CY58" i="2"/>
  <c r="DC58" i="2"/>
  <c r="DG58" i="2"/>
  <c r="DK58" i="2"/>
  <c r="DO58" i="2"/>
  <c r="DS58" i="2"/>
  <c r="DW58" i="2"/>
  <c r="CB58" i="2"/>
  <c r="CR58" i="2"/>
  <c r="DH58" i="2"/>
  <c r="DX58" i="2"/>
  <c r="CF58" i="2"/>
  <c r="CV58" i="2"/>
  <c r="DL58" i="2"/>
  <c r="CJ58" i="2"/>
  <c r="CZ58" i="2"/>
  <c r="DP58" i="2"/>
  <c r="CA84" i="2"/>
  <c r="CE84" i="2"/>
  <c r="CI84" i="2"/>
  <c r="CM84" i="2"/>
  <c r="CQ84" i="2"/>
  <c r="CU84" i="2"/>
  <c r="CY84" i="2"/>
  <c r="DC84" i="2"/>
  <c r="DG84" i="2"/>
  <c r="CA68" i="2"/>
  <c r="CE68" i="2"/>
  <c r="CI68" i="2"/>
  <c r="CM68" i="2"/>
  <c r="CQ68" i="2"/>
  <c r="CU68" i="2"/>
  <c r="CY68" i="2"/>
  <c r="DC68" i="2"/>
  <c r="DG68" i="2"/>
  <c r="DK68" i="2"/>
  <c r="DO68" i="2"/>
  <c r="DS68" i="2"/>
  <c r="DW68" i="2"/>
  <c r="CB68" i="2"/>
  <c r="CF68" i="2"/>
  <c r="CJ68" i="2"/>
  <c r="CN68" i="2"/>
  <c r="CR68" i="2"/>
  <c r="CV68" i="2"/>
  <c r="CZ68" i="2"/>
  <c r="DD68" i="2"/>
  <c r="DH68" i="2"/>
  <c r="DL68" i="2"/>
  <c r="DP68" i="2"/>
  <c r="DT68" i="2"/>
  <c r="DX68" i="2"/>
  <c r="CC68" i="2"/>
  <c r="CG68" i="2"/>
  <c r="CK68" i="2"/>
  <c r="CO68" i="2"/>
  <c r="CS68" i="2"/>
  <c r="CW68" i="2"/>
  <c r="DA68" i="2"/>
  <c r="DE68" i="2"/>
  <c r="DI68" i="2"/>
  <c r="DM68" i="2"/>
  <c r="DQ68" i="2"/>
  <c r="DU68" i="2"/>
  <c r="DY68" i="2"/>
  <c r="CA52" i="2"/>
  <c r="CE52" i="2"/>
  <c r="CI52" i="2"/>
  <c r="CM52" i="2"/>
  <c r="CQ52" i="2"/>
  <c r="CU52" i="2"/>
  <c r="CY52" i="2"/>
  <c r="DC52" i="2"/>
  <c r="DG52" i="2"/>
  <c r="DK52" i="2"/>
  <c r="DO52" i="2"/>
  <c r="DS52" i="2"/>
  <c r="DW52" i="2"/>
  <c r="CB52" i="2"/>
  <c r="CF52" i="2"/>
  <c r="CJ52" i="2"/>
  <c r="CN52" i="2"/>
  <c r="CR52" i="2"/>
  <c r="CV52" i="2"/>
  <c r="CZ52" i="2"/>
  <c r="DD52" i="2"/>
  <c r="DH52" i="2"/>
  <c r="DL52" i="2"/>
  <c r="DP52" i="2"/>
  <c r="DT52" i="2"/>
  <c r="DX52" i="2"/>
  <c r="CC52" i="2"/>
  <c r="CG52" i="2"/>
  <c r="CK52" i="2"/>
  <c r="CO52" i="2"/>
  <c r="CS52" i="2"/>
  <c r="CW52" i="2"/>
  <c r="DA52" i="2"/>
  <c r="DE52" i="2"/>
  <c r="DI52" i="2"/>
  <c r="DM52" i="2"/>
  <c r="DQ52" i="2"/>
  <c r="DU52" i="2"/>
  <c r="DY52" i="2"/>
  <c r="CD52" i="2"/>
  <c r="CT52" i="2"/>
  <c r="DJ52" i="2"/>
  <c r="CH52" i="2"/>
  <c r="CX52" i="2"/>
  <c r="DN52" i="2"/>
  <c r="CL52" i="2"/>
  <c r="DB52" i="2"/>
  <c r="DR52" i="2"/>
  <c r="BY87" i="2"/>
  <c r="BY83" i="2"/>
  <c r="BY79" i="2"/>
  <c r="BY75" i="2"/>
  <c r="BY71" i="2"/>
  <c r="BY67" i="2"/>
  <c r="BY63" i="2"/>
  <c r="BY59" i="2"/>
  <c r="BY55" i="2"/>
  <c r="BY51" i="2"/>
  <c r="BY47" i="2"/>
  <c r="BY43" i="2"/>
  <c r="BY39" i="2"/>
  <c r="BY35" i="2"/>
  <c r="BY31" i="2"/>
  <c r="BY27" i="2"/>
  <c r="BY23" i="2"/>
  <c r="BY19" i="2"/>
  <c r="BY15" i="2"/>
  <c r="BZ88" i="2"/>
  <c r="BZ84" i="2"/>
  <c r="BZ80" i="2"/>
  <c r="BZ76" i="2"/>
  <c r="BZ72" i="2"/>
  <c r="BZ68" i="2"/>
  <c r="BZ64" i="2"/>
  <c r="BZ60" i="2"/>
  <c r="BZ56" i="2"/>
  <c r="BZ52" i="2"/>
  <c r="BZ28" i="2"/>
  <c r="DV89" i="2"/>
  <c r="DR89" i="2"/>
  <c r="DN89" i="2"/>
  <c r="DJ89" i="2"/>
  <c r="DF89" i="2"/>
  <c r="DB89" i="2"/>
  <c r="CX89" i="2"/>
  <c r="CT89" i="2"/>
  <c r="CP89" i="2"/>
  <c r="CL89" i="2"/>
  <c r="CH89" i="2"/>
  <c r="CD89" i="2"/>
  <c r="DY88" i="2"/>
  <c r="DU88" i="2"/>
  <c r="DQ88" i="2"/>
  <c r="DM88" i="2"/>
  <c r="DI88" i="2"/>
  <c r="DE88" i="2"/>
  <c r="DA88" i="2"/>
  <c r="CW88" i="2"/>
  <c r="CS88" i="2"/>
  <c r="CO88" i="2"/>
  <c r="CK88" i="2"/>
  <c r="CG88" i="2"/>
  <c r="CC88" i="2"/>
  <c r="DX87" i="2"/>
  <c r="DT87" i="2"/>
  <c r="DP87" i="2"/>
  <c r="DL87" i="2"/>
  <c r="DH87" i="2"/>
  <c r="DD87" i="2"/>
  <c r="CZ87" i="2"/>
  <c r="CV87" i="2"/>
  <c r="CR87" i="2"/>
  <c r="CN87" i="2"/>
  <c r="CJ87" i="2"/>
  <c r="CF87" i="2"/>
  <c r="CB87" i="2"/>
  <c r="DW86" i="2"/>
  <c r="DS86" i="2"/>
  <c r="DO86" i="2"/>
  <c r="DK86" i="2"/>
  <c r="DG86" i="2"/>
  <c r="DC86" i="2"/>
  <c r="CY86" i="2"/>
  <c r="CU86" i="2"/>
  <c r="CQ86" i="2"/>
  <c r="CM86" i="2"/>
  <c r="CI86" i="2"/>
  <c r="CE86" i="2"/>
  <c r="CA86" i="2"/>
  <c r="DV85" i="2"/>
  <c r="DR85" i="2"/>
  <c r="DN85" i="2"/>
  <c r="DJ85" i="2"/>
  <c r="DF85" i="2"/>
  <c r="DB85" i="2"/>
  <c r="CX85" i="2"/>
  <c r="CT85" i="2"/>
  <c r="CP85" i="2"/>
  <c r="CL85" i="2"/>
  <c r="CH85" i="2"/>
  <c r="CD85" i="2"/>
  <c r="DY84" i="2"/>
  <c r="DU84" i="2"/>
  <c r="DQ84" i="2"/>
  <c r="DM84" i="2"/>
  <c r="DI84" i="2"/>
  <c r="DD84" i="2"/>
  <c r="CX84" i="2"/>
  <c r="CS84" i="2"/>
  <c r="CN84" i="2"/>
  <c r="CH84" i="2"/>
  <c r="CC84" i="2"/>
  <c r="DW83" i="2"/>
  <c r="DQ83" i="2"/>
  <c r="DL83" i="2"/>
  <c r="DG83" i="2"/>
  <c r="DA83" i="2"/>
  <c r="CS83" i="2"/>
  <c r="CK83" i="2"/>
  <c r="CC83" i="2"/>
  <c r="DT82" i="2"/>
  <c r="DL82" i="2"/>
  <c r="DD82" i="2"/>
  <c r="CV82" i="2"/>
  <c r="CN82" i="2"/>
  <c r="CF82" i="2"/>
  <c r="DW81" i="2"/>
  <c r="DO81" i="2"/>
  <c r="CY81" i="2"/>
  <c r="CI81" i="2"/>
  <c r="DR80" i="2"/>
  <c r="DB80" i="2"/>
  <c r="DU79" i="2"/>
  <c r="DE79" i="2"/>
  <c r="CO79" i="2"/>
  <c r="DX78" i="2"/>
  <c r="DH78" i="2"/>
  <c r="CR78" i="2"/>
  <c r="CB78" i="2"/>
  <c r="DK77" i="2"/>
  <c r="CU77" i="2"/>
  <c r="DN76" i="2"/>
  <c r="CX76" i="2"/>
  <c r="CH76" i="2"/>
  <c r="DQ75" i="2"/>
  <c r="DA75" i="2"/>
  <c r="CK75" i="2"/>
  <c r="DT74" i="2"/>
  <c r="DD74" i="2"/>
  <c r="CN74" i="2"/>
  <c r="DW73" i="2"/>
  <c r="DG73" i="2"/>
  <c r="CQ73" i="2"/>
  <c r="CA73" i="2"/>
  <c r="DJ72" i="2"/>
  <c r="CT72" i="2"/>
  <c r="CD72" i="2"/>
  <c r="DM71" i="2"/>
  <c r="CW71" i="2"/>
  <c r="CG71" i="2"/>
  <c r="DP70" i="2"/>
  <c r="CZ70" i="2"/>
  <c r="CJ70" i="2"/>
  <c r="DS69" i="2"/>
  <c r="DC69" i="2"/>
  <c r="DV68" i="2"/>
  <c r="DF68" i="2"/>
  <c r="CP68" i="2"/>
  <c r="DY67" i="2"/>
  <c r="DI67" i="2"/>
  <c r="CS67" i="2"/>
  <c r="CC67" i="2"/>
  <c r="DL66" i="2"/>
  <c r="CV66" i="2"/>
  <c r="CF66" i="2"/>
  <c r="DO65" i="2"/>
  <c r="CY65" i="2"/>
  <c r="CI65" i="2"/>
  <c r="DR64" i="2"/>
  <c r="DB64" i="2"/>
  <c r="DU63" i="2"/>
  <c r="DE63" i="2"/>
  <c r="CO63" i="2"/>
  <c r="DV62" i="2"/>
  <c r="CZ62" i="2"/>
  <c r="CB62" i="2"/>
  <c r="DN60" i="2"/>
  <c r="CH60" i="2"/>
  <c r="CK59" i="2"/>
  <c r="DW57" i="2"/>
  <c r="DJ56" i="2"/>
  <c r="CW55" i="2"/>
  <c r="CJ54" i="2"/>
  <c r="DV52" i="2"/>
  <c r="DI51" i="2"/>
  <c r="CV50" i="2"/>
  <c r="CG47" i="2"/>
  <c r="CB77" i="2"/>
  <c r="CF77" i="2"/>
  <c r="CJ77" i="2"/>
  <c r="CN77" i="2"/>
  <c r="CR77" i="2"/>
  <c r="CV77" i="2"/>
  <c r="CZ77" i="2"/>
  <c r="DD77" i="2"/>
  <c r="DH77" i="2"/>
  <c r="DL77" i="2"/>
  <c r="DP77" i="2"/>
  <c r="DT77" i="2"/>
  <c r="DX77" i="2"/>
  <c r="CC77" i="2"/>
  <c r="CG77" i="2"/>
  <c r="CK77" i="2"/>
  <c r="CO77" i="2"/>
  <c r="CS77" i="2"/>
  <c r="CW77" i="2"/>
  <c r="DA77" i="2"/>
  <c r="DE77" i="2"/>
  <c r="DI77" i="2"/>
  <c r="DM77" i="2"/>
  <c r="DQ77" i="2"/>
  <c r="DU77" i="2"/>
  <c r="DY77" i="2"/>
  <c r="CD77" i="2"/>
  <c r="CH77" i="2"/>
  <c r="CL77" i="2"/>
  <c r="CP77" i="2"/>
  <c r="CT77" i="2"/>
  <c r="CX77" i="2"/>
  <c r="DB77" i="2"/>
  <c r="DF77" i="2"/>
  <c r="DJ77" i="2"/>
  <c r="DN77" i="2"/>
  <c r="DR77" i="2"/>
  <c r="DV77" i="2"/>
  <c r="CB69" i="2"/>
  <c r="CF69" i="2"/>
  <c r="CJ69" i="2"/>
  <c r="CN69" i="2"/>
  <c r="CR69" i="2"/>
  <c r="CV69" i="2"/>
  <c r="CZ69" i="2"/>
  <c r="DD69" i="2"/>
  <c r="DH69" i="2"/>
  <c r="DL69" i="2"/>
  <c r="DP69" i="2"/>
  <c r="DT69" i="2"/>
  <c r="DX69" i="2"/>
  <c r="CC69" i="2"/>
  <c r="CG69" i="2"/>
  <c r="CK69" i="2"/>
  <c r="CO69" i="2"/>
  <c r="CS69" i="2"/>
  <c r="CW69" i="2"/>
  <c r="DA69" i="2"/>
  <c r="DE69" i="2"/>
  <c r="DI69" i="2"/>
  <c r="DM69" i="2"/>
  <c r="DQ69" i="2"/>
  <c r="DU69" i="2"/>
  <c r="DY69" i="2"/>
  <c r="CD69" i="2"/>
  <c r="CH69" i="2"/>
  <c r="CL69" i="2"/>
  <c r="CP69" i="2"/>
  <c r="CT69" i="2"/>
  <c r="CX69" i="2"/>
  <c r="DB69" i="2"/>
  <c r="DF69" i="2"/>
  <c r="DJ69" i="2"/>
  <c r="DN69" i="2"/>
  <c r="DR69" i="2"/>
  <c r="DV69" i="2"/>
  <c r="CB61" i="2"/>
  <c r="CF61" i="2"/>
  <c r="CJ61" i="2"/>
  <c r="CN61" i="2"/>
  <c r="CR61" i="2"/>
  <c r="CV61" i="2"/>
  <c r="CZ61" i="2"/>
  <c r="DD61" i="2"/>
  <c r="DH61" i="2"/>
  <c r="DL61" i="2"/>
  <c r="DP61" i="2"/>
  <c r="DT61" i="2"/>
  <c r="DX61" i="2"/>
  <c r="CC61" i="2"/>
  <c r="CG61" i="2"/>
  <c r="CK61" i="2"/>
  <c r="CO61" i="2"/>
  <c r="CS61" i="2"/>
  <c r="CW61" i="2"/>
  <c r="DA61" i="2"/>
  <c r="DE61" i="2"/>
  <c r="DI61" i="2"/>
  <c r="DM61" i="2"/>
  <c r="DQ61" i="2"/>
  <c r="DU61" i="2"/>
  <c r="DY61" i="2"/>
  <c r="CH61" i="2"/>
  <c r="CP61" i="2"/>
  <c r="CX61" i="2"/>
  <c r="DF61" i="2"/>
  <c r="DN61" i="2"/>
  <c r="DV61" i="2"/>
  <c r="CA61" i="2"/>
  <c r="CI61" i="2"/>
  <c r="CQ61" i="2"/>
  <c r="CY61" i="2"/>
  <c r="DG61" i="2"/>
  <c r="DO61" i="2"/>
  <c r="DW61" i="2"/>
  <c r="CD61" i="2"/>
  <c r="CL61" i="2"/>
  <c r="CT61" i="2"/>
  <c r="DB61" i="2"/>
  <c r="DJ61" i="2"/>
  <c r="DR61" i="2"/>
  <c r="CB53" i="2"/>
  <c r="CF53" i="2"/>
  <c r="CJ53" i="2"/>
  <c r="CN53" i="2"/>
  <c r="CR53" i="2"/>
  <c r="CV53" i="2"/>
  <c r="CZ53" i="2"/>
  <c r="DD53" i="2"/>
  <c r="DH53" i="2"/>
  <c r="DL53" i="2"/>
  <c r="DP53" i="2"/>
  <c r="DT53" i="2"/>
  <c r="DX53" i="2"/>
  <c r="CC53" i="2"/>
  <c r="CG53" i="2"/>
  <c r="CK53" i="2"/>
  <c r="CO53" i="2"/>
  <c r="CS53" i="2"/>
  <c r="CW53" i="2"/>
  <c r="DA53" i="2"/>
  <c r="DE53" i="2"/>
  <c r="DI53" i="2"/>
  <c r="DM53" i="2"/>
  <c r="DQ53" i="2"/>
  <c r="DU53" i="2"/>
  <c r="DY53" i="2"/>
  <c r="CD53" i="2"/>
  <c r="CH53" i="2"/>
  <c r="CL53" i="2"/>
  <c r="CP53" i="2"/>
  <c r="CT53" i="2"/>
  <c r="CX53" i="2"/>
  <c r="DB53" i="2"/>
  <c r="DF53" i="2"/>
  <c r="DJ53" i="2"/>
  <c r="DN53" i="2"/>
  <c r="DR53" i="2"/>
  <c r="DV53" i="2"/>
  <c r="CA53" i="2"/>
  <c r="CQ53" i="2"/>
  <c r="DG53" i="2"/>
  <c r="DW53" i="2"/>
  <c r="CE53" i="2"/>
  <c r="CU53" i="2"/>
  <c r="DK53" i="2"/>
  <c r="CI53" i="2"/>
  <c r="CY53" i="2"/>
  <c r="DO53" i="2"/>
  <c r="CA48" i="2"/>
  <c r="CE48" i="2"/>
  <c r="CI48" i="2"/>
  <c r="CM48" i="2"/>
  <c r="CQ48" i="2"/>
  <c r="CU48" i="2"/>
  <c r="CY48" i="2"/>
  <c r="DC48" i="2"/>
  <c r="DG48" i="2"/>
  <c r="DK48" i="2"/>
  <c r="DO48" i="2"/>
  <c r="DS48" i="2"/>
  <c r="DW48" i="2"/>
  <c r="CB48" i="2"/>
  <c r="CF48" i="2"/>
  <c r="CJ48" i="2"/>
  <c r="CN48" i="2"/>
  <c r="CR48" i="2"/>
  <c r="CV48" i="2"/>
  <c r="CZ48" i="2"/>
  <c r="DD48" i="2"/>
  <c r="DH48" i="2"/>
  <c r="DL48" i="2"/>
  <c r="DP48" i="2"/>
  <c r="DT48" i="2"/>
  <c r="DX48" i="2"/>
  <c r="CC48" i="2"/>
  <c r="CG48" i="2"/>
  <c r="CK48" i="2"/>
  <c r="CO48" i="2"/>
  <c r="CS48" i="2"/>
  <c r="CW48" i="2"/>
  <c r="DA48" i="2"/>
  <c r="DE48" i="2"/>
  <c r="DI48" i="2"/>
  <c r="DM48" i="2"/>
  <c r="DQ48" i="2"/>
  <c r="DU48" i="2"/>
  <c r="DY48" i="2"/>
  <c r="CH48" i="2"/>
  <c r="CX48" i="2"/>
  <c r="DN48" i="2"/>
  <c r="CL48" i="2"/>
  <c r="DB48" i="2"/>
  <c r="DR48" i="2"/>
  <c r="CP48" i="2"/>
  <c r="DF48" i="2"/>
  <c r="DV48" i="2"/>
  <c r="DJ48" i="2"/>
  <c r="CD48" i="2"/>
  <c r="CA44" i="2"/>
  <c r="CE44" i="2"/>
  <c r="CI44" i="2"/>
  <c r="CM44" i="2"/>
  <c r="CQ44" i="2"/>
  <c r="CU44" i="2"/>
  <c r="CY44" i="2"/>
  <c r="DC44" i="2"/>
  <c r="DG44" i="2"/>
  <c r="DK44" i="2"/>
  <c r="DO44" i="2"/>
  <c r="DS44" i="2"/>
  <c r="DW44" i="2"/>
  <c r="CB44" i="2"/>
  <c r="CF44" i="2"/>
  <c r="CJ44" i="2"/>
  <c r="CN44" i="2"/>
  <c r="CR44" i="2"/>
  <c r="CV44" i="2"/>
  <c r="CZ44" i="2"/>
  <c r="DD44" i="2"/>
  <c r="DH44" i="2"/>
  <c r="DL44" i="2"/>
  <c r="DP44" i="2"/>
  <c r="DT44" i="2"/>
  <c r="DX44" i="2"/>
  <c r="CC44" i="2"/>
  <c r="CG44" i="2"/>
  <c r="CK44" i="2"/>
  <c r="CO44" i="2"/>
  <c r="CS44" i="2"/>
  <c r="CW44" i="2"/>
  <c r="DA44" i="2"/>
  <c r="DE44" i="2"/>
  <c r="DI44" i="2"/>
  <c r="DM44" i="2"/>
  <c r="DQ44" i="2"/>
  <c r="DU44" i="2"/>
  <c r="DY44" i="2"/>
  <c r="CD44" i="2"/>
  <c r="CT44" i="2"/>
  <c r="DJ44" i="2"/>
  <c r="CH44" i="2"/>
  <c r="CX44" i="2"/>
  <c r="DN44" i="2"/>
  <c r="CL44" i="2"/>
  <c r="DB44" i="2"/>
  <c r="DR44" i="2"/>
  <c r="DV44" i="2"/>
  <c r="CP44" i="2"/>
  <c r="CA40" i="2"/>
  <c r="CE40" i="2"/>
  <c r="CI40" i="2"/>
  <c r="CM40" i="2"/>
  <c r="CQ40" i="2"/>
  <c r="CU40" i="2"/>
  <c r="CY40" i="2"/>
  <c r="DC40" i="2"/>
  <c r="DG40" i="2"/>
  <c r="DK40" i="2"/>
  <c r="DO40" i="2"/>
  <c r="DS40" i="2"/>
  <c r="DW40" i="2"/>
  <c r="CB40" i="2"/>
  <c r="CF40" i="2"/>
  <c r="CJ40" i="2"/>
  <c r="CN40" i="2"/>
  <c r="CR40" i="2"/>
  <c r="CC40" i="2"/>
  <c r="CK40" i="2"/>
  <c r="CS40" i="2"/>
  <c r="CX40" i="2"/>
  <c r="DD40" i="2"/>
  <c r="DI40" i="2"/>
  <c r="DN40" i="2"/>
  <c r="DT40" i="2"/>
  <c r="DY40" i="2"/>
  <c r="CD40" i="2"/>
  <c r="CL40" i="2"/>
  <c r="CT40" i="2"/>
  <c r="CZ40" i="2"/>
  <c r="DE40" i="2"/>
  <c r="DJ40" i="2"/>
  <c r="DP40" i="2"/>
  <c r="DU40" i="2"/>
  <c r="CG40" i="2"/>
  <c r="CO40" i="2"/>
  <c r="CV40" i="2"/>
  <c r="DA40" i="2"/>
  <c r="DF40" i="2"/>
  <c r="DL40" i="2"/>
  <c r="DQ40" i="2"/>
  <c r="DV40" i="2"/>
  <c r="DB40" i="2"/>
  <c r="DX40" i="2"/>
  <c r="CH40" i="2"/>
  <c r="DH40" i="2"/>
  <c r="CP40" i="2"/>
  <c r="DM40" i="2"/>
  <c r="DR40" i="2"/>
  <c r="CA36" i="2"/>
  <c r="CE36" i="2"/>
  <c r="CI36" i="2"/>
  <c r="CM36" i="2"/>
  <c r="CQ36" i="2"/>
  <c r="CU36" i="2"/>
  <c r="CY36" i="2"/>
  <c r="DC36" i="2"/>
  <c r="DG36" i="2"/>
  <c r="DK36" i="2"/>
  <c r="DO36" i="2"/>
  <c r="DS36" i="2"/>
  <c r="DW36" i="2"/>
  <c r="CB36" i="2"/>
  <c r="CF36" i="2"/>
  <c r="CJ36" i="2"/>
  <c r="CN36" i="2"/>
  <c r="CR36" i="2"/>
  <c r="CV36" i="2"/>
  <c r="CZ36" i="2"/>
  <c r="DD36" i="2"/>
  <c r="DH36" i="2"/>
  <c r="DL36" i="2"/>
  <c r="DP36" i="2"/>
  <c r="DT36" i="2"/>
  <c r="DX36" i="2"/>
  <c r="CG36" i="2"/>
  <c r="CO36" i="2"/>
  <c r="CW36" i="2"/>
  <c r="DE36" i="2"/>
  <c r="DM36" i="2"/>
  <c r="DU36" i="2"/>
  <c r="CH36" i="2"/>
  <c r="CP36" i="2"/>
  <c r="CX36" i="2"/>
  <c r="DF36" i="2"/>
  <c r="DN36" i="2"/>
  <c r="DV36" i="2"/>
  <c r="CC36" i="2"/>
  <c r="CK36" i="2"/>
  <c r="CS36" i="2"/>
  <c r="DA36" i="2"/>
  <c r="DI36" i="2"/>
  <c r="DQ36" i="2"/>
  <c r="DY36" i="2"/>
  <c r="CL36" i="2"/>
  <c r="DR36" i="2"/>
  <c r="CT36" i="2"/>
  <c r="DB36" i="2"/>
  <c r="CD36" i="2"/>
  <c r="DJ36" i="2"/>
  <c r="CC32" i="2"/>
  <c r="CG32" i="2"/>
  <c r="CK32" i="2"/>
  <c r="CO32" i="2"/>
  <c r="CS32" i="2"/>
  <c r="CW32" i="2"/>
  <c r="DA32" i="2"/>
  <c r="DE32" i="2"/>
  <c r="DI32" i="2"/>
  <c r="DM32" i="2"/>
  <c r="DQ32" i="2"/>
  <c r="DU32" i="2"/>
  <c r="DY32" i="2"/>
  <c r="CE32" i="2"/>
  <c r="CJ32" i="2"/>
  <c r="CP32" i="2"/>
  <c r="CU32" i="2"/>
  <c r="CZ32" i="2"/>
  <c r="DF32" i="2"/>
  <c r="DK32" i="2"/>
  <c r="DP32" i="2"/>
  <c r="DV32" i="2"/>
  <c r="CA32" i="2"/>
  <c r="CF32" i="2"/>
  <c r="CL32" i="2"/>
  <c r="CQ32" i="2"/>
  <c r="CV32" i="2"/>
  <c r="DB32" i="2"/>
  <c r="DG32" i="2"/>
  <c r="DL32" i="2"/>
  <c r="DR32" i="2"/>
  <c r="DW32" i="2"/>
  <c r="CB32" i="2"/>
  <c r="CH32" i="2"/>
  <c r="CM32" i="2"/>
  <c r="CR32" i="2"/>
  <c r="CX32" i="2"/>
  <c r="DC32" i="2"/>
  <c r="DH32" i="2"/>
  <c r="DN32" i="2"/>
  <c r="DS32" i="2"/>
  <c r="DX32" i="2"/>
  <c r="CD32" i="2"/>
  <c r="CY32" i="2"/>
  <c r="DT32" i="2"/>
  <c r="CI32" i="2"/>
  <c r="DD32" i="2"/>
  <c r="CN32" i="2"/>
  <c r="DJ32" i="2"/>
  <c r="CT32" i="2"/>
  <c r="DO32" i="2"/>
  <c r="CC28" i="2"/>
  <c r="CG28" i="2"/>
  <c r="CK28" i="2"/>
  <c r="CO28" i="2"/>
  <c r="CS28" i="2"/>
  <c r="CW28" i="2"/>
  <c r="DA28" i="2"/>
  <c r="DE28" i="2"/>
  <c r="DI28" i="2"/>
  <c r="DM28" i="2"/>
  <c r="DQ28" i="2"/>
  <c r="DU28" i="2"/>
  <c r="DY28" i="2"/>
  <c r="CD28" i="2"/>
  <c r="CH28" i="2"/>
  <c r="CL28" i="2"/>
  <c r="CP28" i="2"/>
  <c r="CT28" i="2"/>
  <c r="CX28" i="2"/>
  <c r="DB28" i="2"/>
  <c r="DF28" i="2"/>
  <c r="DJ28" i="2"/>
  <c r="DN28" i="2"/>
  <c r="DR28" i="2"/>
  <c r="DV28" i="2"/>
  <c r="CA28" i="2"/>
  <c r="CE28" i="2"/>
  <c r="CI28" i="2"/>
  <c r="CM28" i="2"/>
  <c r="CQ28" i="2"/>
  <c r="CJ28" i="2"/>
  <c r="CV28" i="2"/>
  <c r="DD28" i="2"/>
  <c r="DL28" i="2"/>
  <c r="DT28" i="2"/>
  <c r="CN28" i="2"/>
  <c r="CY28" i="2"/>
  <c r="DG28" i="2"/>
  <c r="DO28" i="2"/>
  <c r="DW28" i="2"/>
  <c r="CB28" i="2"/>
  <c r="CR28" i="2"/>
  <c r="CZ28" i="2"/>
  <c r="DH28" i="2"/>
  <c r="DP28" i="2"/>
  <c r="DX28" i="2"/>
  <c r="DC28" i="2"/>
  <c r="DK28" i="2"/>
  <c r="CF28" i="2"/>
  <c r="DS28" i="2"/>
  <c r="CB24" i="2"/>
  <c r="CF24" i="2"/>
  <c r="CJ24" i="2"/>
  <c r="CN24" i="2"/>
  <c r="CR24" i="2"/>
  <c r="CV24" i="2"/>
  <c r="CZ24" i="2"/>
  <c r="DD24" i="2"/>
  <c r="DH24" i="2"/>
  <c r="DL24" i="2"/>
  <c r="DP24" i="2"/>
  <c r="DT24" i="2"/>
  <c r="DX24" i="2"/>
  <c r="CC24" i="2"/>
  <c r="CH24" i="2"/>
  <c r="CM24" i="2"/>
  <c r="CS24" i="2"/>
  <c r="CX24" i="2"/>
  <c r="DC24" i="2"/>
  <c r="DI24" i="2"/>
  <c r="DN24" i="2"/>
  <c r="DS24" i="2"/>
  <c r="DY24" i="2"/>
  <c r="CD24" i="2"/>
  <c r="CI24" i="2"/>
  <c r="CO24" i="2"/>
  <c r="CT24" i="2"/>
  <c r="CY24" i="2"/>
  <c r="DE24" i="2"/>
  <c r="DJ24" i="2"/>
  <c r="DO24" i="2"/>
  <c r="DU24" i="2"/>
  <c r="CE24" i="2"/>
  <c r="CK24" i="2"/>
  <c r="CP24" i="2"/>
  <c r="CU24" i="2"/>
  <c r="DA24" i="2"/>
  <c r="DF24" i="2"/>
  <c r="DK24" i="2"/>
  <c r="DQ24" i="2"/>
  <c r="DV24" i="2"/>
  <c r="CL24" i="2"/>
  <c r="DG24" i="2"/>
  <c r="CQ24" i="2"/>
  <c r="DM24" i="2"/>
  <c r="CA24" i="2"/>
  <c r="CW24" i="2"/>
  <c r="DR24" i="2"/>
  <c r="DW24" i="2"/>
  <c r="CG24" i="2"/>
  <c r="DB24" i="2"/>
  <c r="CA20" i="2"/>
  <c r="CE20" i="2"/>
  <c r="CI20" i="2"/>
  <c r="CM20" i="2"/>
  <c r="CQ20" i="2"/>
  <c r="CU20" i="2"/>
  <c r="CY20" i="2"/>
  <c r="DC20" i="2"/>
  <c r="DG20" i="2"/>
  <c r="CB20" i="2"/>
  <c r="CG20" i="2"/>
  <c r="CL20" i="2"/>
  <c r="CR20" i="2"/>
  <c r="CW20" i="2"/>
  <c r="DB20" i="2"/>
  <c r="DH20" i="2"/>
  <c r="DL20" i="2"/>
  <c r="DP20" i="2"/>
  <c r="DT20" i="2"/>
  <c r="DX20" i="2"/>
  <c r="CC20" i="2"/>
  <c r="CH20" i="2"/>
  <c r="CN20" i="2"/>
  <c r="CS20" i="2"/>
  <c r="CX20" i="2"/>
  <c r="DD20" i="2"/>
  <c r="DI20" i="2"/>
  <c r="DM20" i="2"/>
  <c r="DQ20" i="2"/>
  <c r="DU20" i="2"/>
  <c r="DY20" i="2"/>
  <c r="CD20" i="2"/>
  <c r="CJ20" i="2"/>
  <c r="CO20" i="2"/>
  <c r="CT20" i="2"/>
  <c r="CZ20" i="2"/>
  <c r="DE20" i="2"/>
  <c r="DJ20" i="2"/>
  <c r="DN20" i="2"/>
  <c r="DR20" i="2"/>
  <c r="DV20" i="2"/>
  <c r="CP20" i="2"/>
  <c r="DK20" i="2"/>
  <c r="CV20" i="2"/>
  <c r="DO20" i="2"/>
  <c r="CF20" i="2"/>
  <c r="DA20" i="2"/>
  <c r="DS20" i="2"/>
  <c r="CK20" i="2"/>
  <c r="DF20" i="2"/>
  <c r="DW20" i="2"/>
  <c r="CA16" i="2"/>
  <c r="CE16" i="2"/>
  <c r="CI16" i="2"/>
  <c r="CM16" i="2"/>
  <c r="CQ16" i="2"/>
  <c r="CU16" i="2"/>
  <c r="CY16" i="2"/>
  <c r="DC16" i="2"/>
  <c r="DG16" i="2"/>
  <c r="DK16" i="2"/>
  <c r="DO16" i="2"/>
  <c r="DS16" i="2"/>
  <c r="DW16" i="2"/>
  <c r="CB16" i="2"/>
  <c r="CF16" i="2"/>
  <c r="CJ16" i="2"/>
  <c r="CN16" i="2"/>
  <c r="CR16" i="2"/>
  <c r="CV16" i="2"/>
  <c r="CZ16" i="2"/>
  <c r="DD16" i="2"/>
  <c r="DH16" i="2"/>
  <c r="DL16" i="2"/>
  <c r="DP16" i="2"/>
  <c r="DT16" i="2"/>
  <c r="DX16" i="2"/>
  <c r="CG16" i="2"/>
  <c r="CO16" i="2"/>
  <c r="CW16" i="2"/>
  <c r="DE16" i="2"/>
  <c r="DM16" i="2"/>
  <c r="DU16" i="2"/>
  <c r="CH16" i="2"/>
  <c r="CP16" i="2"/>
  <c r="CX16" i="2"/>
  <c r="DF16" i="2"/>
  <c r="DN16" i="2"/>
  <c r="DV16" i="2"/>
  <c r="CC16" i="2"/>
  <c r="CK16" i="2"/>
  <c r="CS16" i="2"/>
  <c r="DA16" i="2"/>
  <c r="DI16" i="2"/>
  <c r="DQ16" i="2"/>
  <c r="DY16" i="2"/>
  <c r="CL16" i="2"/>
  <c r="DR16" i="2"/>
  <c r="CT16" i="2"/>
  <c r="DB16" i="2"/>
  <c r="CD16" i="2"/>
  <c r="DJ16" i="2"/>
  <c r="CC42" i="2"/>
  <c r="CB42" i="2"/>
  <c r="CG42" i="2"/>
  <c r="CK42" i="2"/>
  <c r="CO42" i="2"/>
  <c r="CS42" i="2"/>
  <c r="CW42" i="2"/>
  <c r="DA42" i="2"/>
  <c r="DE42" i="2"/>
  <c r="DI42" i="2"/>
  <c r="DM42" i="2"/>
  <c r="DQ42" i="2"/>
  <c r="DU42" i="2"/>
  <c r="DY42" i="2"/>
  <c r="CD42" i="2"/>
  <c r="CH42" i="2"/>
  <c r="CL42" i="2"/>
  <c r="CP42" i="2"/>
  <c r="CT42" i="2"/>
  <c r="CX42" i="2"/>
  <c r="DB42" i="2"/>
  <c r="DF42" i="2"/>
  <c r="DJ42" i="2"/>
  <c r="DN42" i="2"/>
  <c r="DR42" i="2"/>
  <c r="DV42" i="2"/>
  <c r="CE42" i="2"/>
  <c r="CI42" i="2"/>
  <c r="CM42" i="2"/>
  <c r="CQ42" i="2"/>
  <c r="CU42" i="2"/>
  <c r="CY42" i="2"/>
  <c r="DC42" i="2"/>
  <c r="DG42" i="2"/>
  <c r="DK42" i="2"/>
  <c r="DO42" i="2"/>
  <c r="DS42" i="2"/>
  <c r="DW42" i="2"/>
  <c r="CJ42" i="2"/>
  <c r="CZ42" i="2"/>
  <c r="DP42" i="2"/>
  <c r="CN42" i="2"/>
  <c r="DD42" i="2"/>
  <c r="DT42" i="2"/>
  <c r="CA42" i="2"/>
  <c r="CR42" i="2"/>
  <c r="DH42" i="2"/>
  <c r="DX42" i="2"/>
  <c r="CV42" i="2"/>
  <c r="DL42" i="2"/>
  <c r="CA80" i="2"/>
  <c r="CE80" i="2"/>
  <c r="CI80" i="2"/>
  <c r="CM80" i="2"/>
  <c r="CQ80" i="2"/>
  <c r="CU80" i="2"/>
  <c r="CY80" i="2"/>
  <c r="DC80" i="2"/>
  <c r="DG80" i="2"/>
  <c r="DK80" i="2"/>
  <c r="DO80" i="2"/>
  <c r="DS80" i="2"/>
  <c r="DW80" i="2"/>
  <c r="CB80" i="2"/>
  <c r="CF80" i="2"/>
  <c r="CJ80" i="2"/>
  <c r="CN80" i="2"/>
  <c r="CR80" i="2"/>
  <c r="CV80" i="2"/>
  <c r="CZ80" i="2"/>
  <c r="DD80" i="2"/>
  <c r="DH80" i="2"/>
  <c r="DL80" i="2"/>
  <c r="DP80" i="2"/>
  <c r="DT80" i="2"/>
  <c r="DX80" i="2"/>
  <c r="CC80" i="2"/>
  <c r="CG80" i="2"/>
  <c r="CK80" i="2"/>
  <c r="CO80" i="2"/>
  <c r="CS80" i="2"/>
  <c r="CW80" i="2"/>
  <c r="DA80" i="2"/>
  <c r="DE80" i="2"/>
  <c r="DI80" i="2"/>
  <c r="DM80" i="2"/>
  <c r="DQ80" i="2"/>
  <c r="DU80" i="2"/>
  <c r="DY80" i="2"/>
  <c r="CA64" i="2"/>
  <c r="CE64" i="2"/>
  <c r="CI64" i="2"/>
  <c r="CM64" i="2"/>
  <c r="CQ64" i="2"/>
  <c r="CU64" i="2"/>
  <c r="CY64" i="2"/>
  <c r="DC64" i="2"/>
  <c r="DG64" i="2"/>
  <c r="DK64" i="2"/>
  <c r="DO64" i="2"/>
  <c r="DS64" i="2"/>
  <c r="DW64" i="2"/>
  <c r="CB64" i="2"/>
  <c r="CF64" i="2"/>
  <c r="CJ64" i="2"/>
  <c r="CN64" i="2"/>
  <c r="CR64" i="2"/>
  <c r="CV64" i="2"/>
  <c r="CZ64" i="2"/>
  <c r="DD64" i="2"/>
  <c r="DH64" i="2"/>
  <c r="DL64" i="2"/>
  <c r="DP64" i="2"/>
  <c r="DT64" i="2"/>
  <c r="DX64" i="2"/>
  <c r="CC64" i="2"/>
  <c r="CG64" i="2"/>
  <c r="CK64" i="2"/>
  <c r="CO64" i="2"/>
  <c r="CS64" i="2"/>
  <c r="CW64" i="2"/>
  <c r="DA64" i="2"/>
  <c r="DE64" i="2"/>
  <c r="DI64" i="2"/>
  <c r="DM64" i="2"/>
  <c r="DQ64" i="2"/>
  <c r="DU64" i="2"/>
  <c r="DY64" i="2"/>
  <c r="BY86" i="2"/>
  <c r="BY82" i="2"/>
  <c r="BY78" i="2"/>
  <c r="BY74" i="2"/>
  <c r="BY70" i="2"/>
  <c r="BY66" i="2"/>
  <c r="BY62" i="2"/>
  <c r="BY58" i="2"/>
  <c r="BY54" i="2"/>
  <c r="BY50" i="2"/>
  <c r="BY42" i="2"/>
  <c r="BY38" i="2"/>
  <c r="BY30" i="2"/>
  <c r="BY18" i="2"/>
  <c r="BY14" i="2"/>
  <c r="BZ87" i="2"/>
  <c r="BZ83" i="2"/>
  <c r="BZ79" i="2"/>
  <c r="BZ75" i="2"/>
  <c r="BZ71" i="2"/>
  <c r="BZ67" i="2"/>
  <c r="BZ63" i="2"/>
  <c r="BZ59" i="2"/>
  <c r="BZ55" i="2"/>
  <c r="BZ51" i="2"/>
  <c r="DY89" i="2"/>
  <c r="DU89" i="2"/>
  <c r="DQ89" i="2"/>
  <c r="DM89" i="2"/>
  <c r="DI89" i="2"/>
  <c r="DE89" i="2"/>
  <c r="DA89" i="2"/>
  <c r="CW89" i="2"/>
  <c r="CS89" i="2"/>
  <c r="CO89" i="2"/>
  <c r="CK89" i="2"/>
  <c r="CG89" i="2"/>
  <c r="CC89" i="2"/>
  <c r="DX88" i="2"/>
  <c r="DT88" i="2"/>
  <c r="DP88" i="2"/>
  <c r="DL88" i="2"/>
  <c r="DH88" i="2"/>
  <c r="DD88" i="2"/>
  <c r="CZ88" i="2"/>
  <c r="CV88" i="2"/>
  <c r="CR88" i="2"/>
  <c r="CN88" i="2"/>
  <c r="CJ88" i="2"/>
  <c r="CF88" i="2"/>
  <c r="CB88" i="2"/>
  <c r="DW87" i="2"/>
  <c r="DS87" i="2"/>
  <c r="DO87" i="2"/>
  <c r="DK87" i="2"/>
  <c r="DG87" i="2"/>
  <c r="DC87" i="2"/>
  <c r="CY87" i="2"/>
  <c r="CU87" i="2"/>
  <c r="CQ87" i="2"/>
  <c r="CM87" i="2"/>
  <c r="CI87" i="2"/>
  <c r="CE87" i="2"/>
  <c r="CA87" i="2"/>
  <c r="DV86" i="2"/>
  <c r="DR86" i="2"/>
  <c r="DN86" i="2"/>
  <c r="DJ86" i="2"/>
  <c r="DF86" i="2"/>
  <c r="DB86" i="2"/>
  <c r="CX86" i="2"/>
  <c r="CT86" i="2"/>
  <c r="CP86" i="2"/>
  <c r="CL86" i="2"/>
  <c r="CH86" i="2"/>
  <c r="CD86" i="2"/>
  <c r="DY85" i="2"/>
  <c r="DU85" i="2"/>
  <c r="DQ85" i="2"/>
  <c r="DM85" i="2"/>
  <c r="DI85" i="2"/>
  <c r="DE85" i="2"/>
  <c r="DA85" i="2"/>
  <c r="CW85" i="2"/>
  <c r="CS85" i="2"/>
  <c r="CO85" i="2"/>
  <c r="CK85" i="2"/>
  <c r="CG85" i="2"/>
  <c r="CC85" i="2"/>
  <c r="DX84" i="2"/>
  <c r="DT84" i="2"/>
  <c r="DP84" i="2"/>
  <c r="DL84" i="2"/>
  <c r="DH84" i="2"/>
  <c r="DB84" i="2"/>
  <c r="CW84" i="2"/>
  <c r="CR84" i="2"/>
  <c r="CL84" i="2"/>
  <c r="CG84" i="2"/>
  <c r="CB84" i="2"/>
  <c r="DU83" i="2"/>
  <c r="DP83" i="2"/>
  <c r="DK83" i="2"/>
  <c r="DE83" i="2"/>
  <c r="CZ83" i="2"/>
  <c r="CR83" i="2"/>
  <c r="CJ83" i="2"/>
  <c r="DS82" i="2"/>
  <c r="DK82" i="2"/>
  <c r="DC82" i="2"/>
  <c r="CU82" i="2"/>
  <c r="CM82" i="2"/>
  <c r="DV81" i="2"/>
  <c r="DK81" i="2"/>
  <c r="CU81" i="2"/>
  <c r="DN80" i="2"/>
  <c r="CX80" i="2"/>
  <c r="CH80" i="2"/>
  <c r="DQ79" i="2"/>
  <c r="DA79" i="2"/>
  <c r="DT78" i="2"/>
  <c r="DD78" i="2"/>
  <c r="CN78" i="2"/>
  <c r="DW77" i="2"/>
  <c r="DG77" i="2"/>
  <c r="CQ77" i="2"/>
  <c r="CA77" i="2"/>
  <c r="DJ76" i="2"/>
  <c r="CT76" i="2"/>
  <c r="DM75" i="2"/>
  <c r="CW75" i="2"/>
  <c r="DP74" i="2"/>
  <c r="CZ74" i="2"/>
  <c r="CJ74" i="2"/>
  <c r="DS73" i="2"/>
  <c r="DC73" i="2"/>
  <c r="CM73" i="2"/>
  <c r="DV72" i="2"/>
  <c r="DF72" i="2"/>
  <c r="CP72" i="2"/>
  <c r="DY71" i="2"/>
  <c r="DI71" i="2"/>
  <c r="CS71" i="2"/>
  <c r="DL70" i="2"/>
  <c r="CV70" i="2"/>
  <c r="DO69" i="2"/>
  <c r="CY69" i="2"/>
  <c r="CI69" i="2"/>
  <c r="DR68" i="2"/>
  <c r="DB68" i="2"/>
  <c r="CL68" i="2"/>
  <c r="DU67" i="2"/>
  <c r="DE67" i="2"/>
  <c r="DX66" i="2"/>
  <c r="DH66" i="2"/>
  <c r="CR66" i="2"/>
  <c r="CB66" i="2"/>
  <c r="DK65" i="2"/>
  <c r="CU65" i="2"/>
  <c r="CE65" i="2"/>
  <c r="DN64" i="2"/>
  <c r="CX64" i="2"/>
  <c r="CH64" i="2"/>
  <c r="DQ63" i="2"/>
  <c r="DA63" i="2"/>
  <c r="DP62" i="2"/>
  <c r="DS61" i="2"/>
  <c r="CM61" i="2"/>
  <c r="DT58" i="2"/>
  <c r="DG57" i="2"/>
  <c r="DS53" i="2"/>
  <c r="DF52" i="2"/>
  <c r="DS45" i="2"/>
  <c r="CW40" i="2"/>
  <c r="CC82" i="2"/>
  <c r="CG82" i="2"/>
  <c r="CK82" i="2"/>
  <c r="CO82" i="2"/>
  <c r="CS82" i="2"/>
  <c r="CW82" i="2"/>
  <c r="DA82" i="2"/>
  <c r="DE82" i="2"/>
  <c r="DI82" i="2"/>
  <c r="DM82" i="2"/>
  <c r="DQ82" i="2"/>
  <c r="DU82" i="2"/>
  <c r="DY82" i="2"/>
  <c r="CD82" i="2"/>
  <c r="CH82" i="2"/>
  <c r="CL82" i="2"/>
  <c r="CP82" i="2"/>
  <c r="CT82" i="2"/>
  <c r="CX82" i="2"/>
  <c r="DB82" i="2"/>
  <c r="DF82" i="2"/>
  <c r="DJ82" i="2"/>
  <c r="DN82" i="2"/>
  <c r="DR82" i="2"/>
  <c r="DV82" i="2"/>
  <c r="CC70" i="2"/>
  <c r="CG70" i="2"/>
  <c r="CK70" i="2"/>
  <c r="CO70" i="2"/>
  <c r="CS70" i="2"/>
  <c r="CW70" i="2"/>
  <c r="DA70" i="2"/>
  <c r="DE70" i="2"/>
  <c r="DI70" i="2"/>
  <c r="DM70" i="2"/>
  <c r="DQ70" i="2"/>
  <c r="DU70" i="2"/>
  <c r="DY70" i="2"/>
  <c r="CD70" i="2"/>
  <c r="CH70" i="2"/>
  <c r="CL70" i="2"/>
  <c r="CP70" i="2"/>
  <c r="CT70" i="2"/>
  <c r="CX70" i="2"/>
  <c r="DB70" i="2"/>
  <c r="DF70" i="2"/>
  <c r="DJ70" i="2"/>
  <c r="DN70" i="2"/>
  <c r="DR70" i="2"/>
  <c r="DV70" i="2"/>
  <c r="CA70" i="2"/>
  <c r="CE70" i="2"/>
  <c r="CI70" i="2"/>
  <c r="CM70" i="2"/>
  <c r="CQ70" i="2"/>
  <c r="CU70" i="2"/>
  <c r="CY70" i="2"/>
  <c r="DC70" i="2"/>
  <c r="DG70" i="2"/>
  <c r="DK70" i="2"/>
  <c r="DO70" i="2"/>
  <c r="DS70" i="2"/>
  <c r="DW70" i="2"/>
  <c r="CC62" i="2"/>
  <c r="CG62" i="2"/>
  <c r="CK62" i="2"/>
  <c r="CO62" i="2"/>
  <c r="CS62" i="2"/>
  <c r="CW62" i="2"/>
  <c r="DA62" i="2"/>
  <c r="DE62" i="2"/>
  <c r="DI62" i="2"/>
  <c r="DM62" i="2"/>
  <c r="DQ62" i="2"/>
  <c r="DU62" i="2"/>
  <c r="DY62" i="2"/>
  <c r="CD62" i="2"/>
  <c r="CH62" i="2"/>
  <c r="CE62" i="2"/>
  <c r="CL62" i="2"/>
  <c r="CQ62" i="2"/>
  <c r="CV62" i="2"/>
  <c r="DB62" i="2"/>
  <c r="DG62" i="2"/>
  <c r="DL62" i="2"/>
  <c r="DR62" i="2"/>
  <c r="DW62" i="2"/>
  <c r="CF62" i="2"/>
  <c r="CM62" i="2"/>
  <c r="CR62" i="2"/>
  <c r="CX62" i="2"/>
  <c r="DC62" i="2"/>
  <c r="DH62" i="2"/>
  <c r="DN62" i="2"/>
  <c r="DS62" i="2"/>
  <c r="DX62" i="2"/>
  <c r="CA62" i="2"/>
  <c r="CI62" i="2"/>
  <c r="CN62" i="2"/>
  <c r="CT62" i="2"/>
  <c r="CY62" i="2"/>
  <c r="DD62" i="2"/>
  <c r="DJ62" i="2"/>
  <c r="DO62" i="2"/>
  <c r="DT62" i="2"/>
  <c r="CC50" i="2"/>
  <c r="CG50" i="2"/>
  <c r="CK50" i="2"/>
  <c r="CO50" i="2"/>
  <c r="CS50" i="2"/>
  <c r="CW50" i="2"/>
  <c r="DA50" i="2"/>
  <c r="DE50" i="2"/>
  <c r="DI50" i="2"/>
  <c r="DM50" i="2"/>
  <c r="DQ50" i="2"/>
  <c r="DU50" i="2"/>
  <c r="DY50" i="2"/>
  <c r="CD50" i="2"/>
  <c r="CH50" i="2"/>
  <c r="CL50" i="2"/>
  <c r="CP50" i="2"/>
  <c r="CT50" i="2"/>
  <c r="CX50" i="2"/>
  <c r="DB50" i="2"/>
  <c r="DF50" i="2"/>
  <c r="DJ50" i="2"/>
  <c r="DN50" i="2"/>
  <c r="DR50" i="2"/>
  <c r="DV50" i="2"/>
  <c r="CA50" i="2"/>
  <c r="CE50" i="2"/>
  <c r="CI50" i="2"/>
  <c r="CM50" i="2"/>
  <c r="CQ50" i="2"/>
  <c r="CU50" i="2"/>
  <c r="CY50" i="2"/>
  <c r="DC50" i="2"/>
  <c r="DG50" i="2"/>
  <c r="DK50" i="2"/>
  <c r="DO50" i="2"/>
  <c r="DS50" i="2"/>
  <c r="DW50" i="2"/>
  <c r="CJ50" i="2"/>
  <c r="CZ50" i="2"/>
  <c r="DP50" i="2"/>
  <c r="CN50" i="2"/>
  <c r="DD50" i="2"/>
  <c r="DT50" i="2"/>
  <c r="CB50" i="2"/>
  <c r="CR50" i="2"/>
  <c r="DH50" i="2"/>
  <c r="DX50" i="2"/>
  <c r="CC46" i="2"/>
  <c r="CG46" i="2"/>
  <c r="CK46" i="2"/>
  <c r="CO46" i="2"/>
  <c r="CS46" i="2"/>
  <c r="CW46" i="2"/>
  <c r="DA46" i="2"/>
  <c r="DE46" i="2"/>
  <c r="DI46" i="2"/>
  <c r="DM46" i="2"/>
  <c r="DQ46" i="2"/>
  <c r="DU46" i="2"/>
  <c r="DY46" i="2"/>
  <c r="CD46" i="2"/>
  <c r="CH46" i="2"/>
  <c r="CL46" i="2"/>
  <c r="CP46" i="2"/>
  <c r="CT46" i="2"/>
  <c r="CX46" i="2"/>
  <c r="DB46" i="2"/>
  <c r="DF46" i="2"/>
  <c r="DJ46" i="2"/>
  <c r="DN46" i="2"/>
  <c r="DR46" i="2"/>
  <c r="DV46" i="2"/>
  <c r="CA46" i="2"/>
  <c r="CE46" i="2"/>
  <c r="CI46" i="2"/>
  <c r="CM46" i="2"/>
  <c r="CQ46" i="2"/>
  <c r="CU46" i="2"/>
  <c r="CY46" i="2"/>
  <c r="DC46" i="2"/>
  <c r="DG46" i="2"/>
  <c r="DK46" i="2"/>
  <c r="DO46" i="2"/>
  <c r="DS46" i="2"/>
  <c r="DW46" i="2"/>
  <c r="CN46" i="2"/>
  <c r="DD46" i="2"/>
  <c r="DT46" i="2"/>
  <c r="CB46" i="2"/>
  <c r="CR46" i="2"/>
  <c r="DH46" i="2"/>
  <c r="DX46" i="2"/>
  <c r="CF46" i="2"/>
  <c r="CV46" i="2"/>
  <c r="DL46" i="2"/>
  <c r="CJ46" i="2"/>
  <c r="CZ46" i="2"/>
  <c r="DP46" i="2"/>
  <c r="CC34" i="2"/>
  <c r="CG34" i="2"/>
  <c r="CK34" i="2"/>
  <c r="CO34" i="2"/>
  <c r="CS34" i="2"/>
  <c r="CW34" i="2"/>
  <c r="DA34" i="2"/>
  <c r="DE34" i="2"/>
  <c r="DI34" i="2"/>
  <c r="DM34" i="2"/>
  <c r="DQ34" i="2"/>
  <c r="DU34" i="2"/>
  <c r="DY34" i="2"/>
  <c r="CD34" i="2"/>
  <c r="CH34" i="2"/>
  <c r="CL34" i="2"/>
  <c r="CP34" i="2"/>
  <c r="CT34" i="2"/>
  <c r="CX34" i="2"/>
  <c r="DB34" i="2"/>
  <c r="DF34" i="2"/>
  <c r="DJ34" i="2"/>
  <c r="DN34" i="2"/>
  <c r="DR34" i="2"/>
  <c r="DV34" i="2"/>
  <c r="CA34" i="2"/>
  <c r="CE34" i="2"/>
  <c r="CI34" i="2"/>
  <c r="CM34" i="2"/>
  <c r="CQ34" i="2"/>
  <c r="CU34" i="2"/>
  <c r="CY34" i="2"/>
  <c r="DC34" i="2"/>
  <c r="DG34" i="2"/>
  <c r="DK34" i="2"/>
  <c r="DO34" i="2"/>
  <c r="DS34" i="2"/>
  <c r="DW34" i="2"/>
  <c r="CN34" i="2"/>
  <c r="DD34" i="2"/>
  <c r="DT34" i="2"/>
  <c r="CB34" i="2"/>
  <c r="CR34" i="2"/>
  <c r="DH34" i="2"/>
  <c r="DX34" i="2"/>
  <c r="CF34" i="2"/>
  <c r="CV34" i="2"/>
  <c r="DL34" i="2"/>
  <c r="CZ34" i="2"/>
  <c r="DP34" i="2"/>
  <c r="CJ34" i="2"/>
  <c r="CD22" i="2"/>
  <c r="CH22" i="2"/>
  <c r="CL22" i="2"/>
  <c r="CP22" i="2"/>
  <c r="CT22" i="2"/>
  <c r="CX22" i="2"/>
  <c r="DB22" i="2"/>
  <c r="DF22" i="2"/>
  <c r="DJ22" i="2"/>
  <c r="DN22" i="2"/>
  <c r="DR22" i="2"/>
  <c r="DV22" i="2"/>
  <c r="CA22" i="2"/>
  <c r="CE22" i="2"/>
  <c r="CI22" i="2"/>
  <c r="CM22" i="2"/>
  <c r="CQ22" i="2"/>
  <c r="CU22" i="2"/>
  <c r="CY22" i="2"/>
  <c r="DC22" i="2"/>
  <c r="DG22" i="2"/>
  <c r="DK22" i="2"/>
  <c r="DO22" i="2"/>
  <c r="DS22" i="2"/>
  <c r="DW22" i="2"/>
  <c r="CG22" i="2"/>
  <c r="CO22" i="2"/>
  <c r="CW22" i="2"/>
  <c r="DE22" i="2"/>
  <c r="DM22" i="2"/>
  <c r="DU22" i="2"/>
  <c r="CB22" i="2"/>
  <c r="CJ22" i="2"/>
  <c r="CR22" i="2"/>
  <c r="CZ22" i="2"/>
  <c r="DH22" i="2"/>
  <c r="DP22" i="2"/>
  <c r="DX22" i="2"/>
  <c r="CC22" i="2"/>
  <c r="CK22" i="2"/>
  <c r="CS22" i="2"/>
  <c r="DA22" i="2"/>
  <c r="DI22" i="2"/>
  <c r="DQ22" i="2"/>
  <c r="DY22" i="2"/>
  <c r="DD22" i="2"/>
  <c r="CF22" i="2"/>
  <c r="DL22" i="2"/>
  <c r="CN22" i="2"/>
  <c r="DT22" i="2"/>
  <c r="CV22" i="2"/>
  <c r="CA56" i="2"/>
  <c r="CE56" i="2"/>
  <c r="CI56" i="2"/>
  <c r="CM56" i="2"/>
  <c r="CQ56" i="2"/>
  <c r="CU56" i="2"/>
  <c r="CY56" i="2"/>
  <c r="DC56" i="2"/>
  <c r="DG56" i="2"/>
  <c r="DK56" i="2"/>
  <c r="DO56" i="2"/>
  <c r="DS56" i="2"/>
  <c r="DW56" i="2"/>
  <c r="CB56" i="2"/>
  <c r="CF56" i="2"/>
  <c r="CJ56" i="2"/>
  <c r="CN56" i="2"/>
  <c r="CR56" i="2"/>
  <c r="CV56" i="2"/>
  <c r="CZ56" i="2"/>
  <c r="DD56" i="2"/>
  <c r="DH56" i="2"/>
  <c r="DL56" i="2"/>
  <c r="DP56" i="2"/>
  <c r="DT56" i="2"/>
  <c r="DX56" i="2"/>
  <c r="CC56" i="2"/>
  <c r="CG56" i="2"/>
  <c r="CK56" i="2"/>
  <c r="CO56" i="2"/>
  <c r="CS56" i="2"/>
  <c r="CW56" i="2"/>
  <c r="DA56" i="2"/>
  <c r="DE56" i="2"/>
  <c r="DI56" i="2"/>
  <c r="DM56" i="2"/>
  <c r="DQ56" i="2"/>
  <c r="DU56" i="2"/>
  <c r="DY56" i="2"/>
  <c r="CH56" i="2"/>
  <c r="CX56" i="2"/>
  <c r="DN56" i="2"/>
  <c r="CL56" i="2"/>
  <c r="DB56" i="2"/>
  <c r="DR56" i="2"/>
  <c r="CP56" i="2"/>
  <c r="DF56" i="2"/>
  <c r="DV56" i="2"/>
  <c r="BY88" i="2"/>
  <c r="BY72" i="2"/>
  <c r="BY56" i="2"/>
  <c r="BZ77" i="2"/>
  <c r="BZ73" i="2"/>
  <c r="DV88" i="2"/>
  <c r="DR88" i="2"/>
  <c r="DN88" i="2"/>
  <c r="DJ88" i="2"/>
  <c r="DF88" i="2"/>
  <c r="DB88" i="2"/>
  <c r="CX88" i="2"/>
  <c r="CT88" i="2"/>
  <c r="CP88" i="2"/>
  <c r="CL88" i="2"/>
  <c r="CH88" i="2"/>
  <c r="CD88" i="2"/>
  <c r="DX86" i="2"/>
  <c r="DT86" i="2"/>
  <c r="DP86" i="2"/>
  <c r="DL86" i="2"/>
  <c r="DH86" i="2"/>
  <c r="DD86" i="2"/>
  <c r="CZ86" i="2"/>
  <c r="CV86" i="2"/>
  <c r="CR86" i="2"/>
  <c r="CN86" i="2"/>
  <c r="CJ86" i="2"/>
  <c r="CF86" i="2"/>
  <c r="CB86" i="2"/>
  <c r="DW82" i="2"/>
  <c r="DO82" i="2"/>
  <c r="DG82" i="2"/>
  <c r="CY82" i="2"/>
  <c r="CQ82" i="2"/>
  <c r="CI82" i="2"/>
  <c r="CA82" i="2"/>
  <c r="DL78" i="2"/>
  <c r="CV78" i="2"/>
  <c r="CF78" i="2"/>
  <c r="DO77" i="2"/>
  <c r="CY77" i="2"/>
  <c r="CI77" i="2"/>
  <c r="DX74" i="2"/>
  <c r="DH74" i="2"/>
  <c r="CR74" i="2"/>
  <c r="CB74" i="2"/>
  <c r="DK73" i="2"/>
  <c r="CU73" i="2"/>
  <c r="CE73" i="2"/>
  <c r="DN72" i="2"/>
  <c r="CX72" i="2"/>
  <c r="CH72" i="2"/>
  <c r="DT70" i="2"/>
  <c r="DD70" i="2"/>
  <c r="CN70" i="2"/>
  <c r="DP66" i="2"/>
  <c r="CZ66" i="2"/>
  <c r="CJ66" i="2"/>
  <c r="DF62" i="2"/>
  <c r="CJ62" i="2"/>
  <c r="CZ54" i="2"/>
  <c r="DL50" i="2"/>
  <c r="CB81" i="2"/>
  <c r="CF81" i="2"/>
  <c r="CJ81" i="2"/>
  <c r="CN81" i="2"/>
  <c r="CR81" i="2"/>
  <c r="CV81" i="2"/>
  <c r="CZ81" i="2"/>
  <c r="DD81" i="2"/>
  <c r="DH81" i="2"/>
  <c r="DL81" i="2"/>
  <c r="DP81" i="2"/>
  <c r="DT81" i="2"/>
  <c r="DX81" i="2"/>
  <c r="CC81" i="2"/>
  <c r="CG81" i="2"/>
  <c r="CK81" i="2"/>
  <c r="CO81" i="2"/>
  <c r="CS81" i="2"/>
  <c r="CW81" i="2"/>
  <c r="DA81" i="2"/>
  <c r="DE81" i="2"/>
  <c r="DI81" i="2"/>
  <c r="DM81" i="2"/>
  <c r="DQ81" i="2"/>
  <c r="DU81" i="2"/>
  <c r="DY81" i="2"/>
  <c r="CD81" i="2"/>
  <c r="CH81" i="2"/>
  <c r="CL81" i="2"/>
  <c r="CP81" i="2"/>
  <c r="CT81" i="2"/>
  <c r="CX81" i="2"/>
  <c r="DB81" i="2"/>
  <c r="DF81" i="2"/>
  <c r="DJ81" i="2"/>
  <c r="DN81" i="2"/>
  <c r="CD83" i="2"/>
  <c r="CH83" i="2"/>
  <c r="CL83" i="2"/>
  <c r="CP83" i="2"/>
  <c r="CT83" i="2"/>
  <c r="CX83" i="2"/>
  <c r="DB83" i="2"/>
  <c r="DF83" i="2"/>
  <c r="DJ83" i="2"/>
  <c r="DN83" i="2"/>
  <c r="DR83" i="2"/>
  <c r="DV83" i="2"/>
  <c r="CA83" i="2"/>
  <c r="CE83" i="2"/>
  <c r="CI83" i="2"/>
  <c r="CM83" i="2"/>
  <c r="CQ83" i="2"/>
  <c r="CU83" i="2"/>
  <c r="CY83" i="2"/>
  <c r="CD79" i="2"/>
  <c r="CH79" i="2"/>
  <c r="CL79" i="2"/>
  <c r="CP79" i="2"/>
  <c r="CT79" i="2"/>
  <c r="CX79" i="2"/>
  <c r="DB79" i="2"/>
  <c r="DF79" i="2"/>
  <c r="DJ79" i="2"/>
  <c r="DN79" i="2"/>
  <c r="DR79" i="2"/>
  <c r="DV79" i="2"/>
  <c r="CA79" i="2"/>
  <c r="CE79" i="2"/>
  <c r="CI79" i="2"/>
  <c r="CM79" i="2"/>
  <c r="CQ79" i="2"/>
  <c r="CU79" i="2"/>
  <c r="CY79" i="2"/>
  <c r="DC79" i="2"/>
  <c r="DG79" i="2"/>
  <c r="DK79" i="2"/>
  <c r="DO79" i="2"/>
  <c r="DS79" i="2"/>
  <c r="DW79" i="2"/>
  <c r="CB79" i="2"/>
  <c r="CF79" i="2"/>
  <c r="CJ79" i="2"/>
  <c r="CN79" i="2"/>
  <c r="CR79" i="2"/>
  <c r="CV79" i="2"/>
  <c r="CZ79" i="2"/>
  <c r="DD79" i="2"/>
  <c r="DH79" i="2"/>
  <c r="DL79" i="2"/>
  <c r="DP79" i="2"/>
  <c r="DT79" i="2"/>
  <c r="DX79" i="2"/>
  <c r="CD75" i="2"/>
  <c r="CH75" i="2"/>
  <c r="CL75" i="2"/>
  <c r="CP75" i="2"/>
  <c r="CT75" i="2"/>
  <c r="CX75" i="2"/>
  <c r="DB75" i="2"/>
  <c r="DF75" i="2"/>
  <c r="DJ75" i="2"/>
  <c r="DN75" i="2"/>
  <c r="DR75" i="2"/>
  <c r="DV75" i="2"/>
  <c r="CA75" i="2"/>
  <c r="CE75" i="2"/>
  <c r="CI75" i="2"/>
  <c r="CM75" i="2"/>
  <c r="CQ75" i="2"/>
  <c r="CU75" i="2"/>
  <c r="CY75" i="2"/>
  <c r="DC75" i="2"/>
  <c r="DG75" i="2"/>
  <c r="DK75" i="2"/>
  <c r="DO75" i="2"/>
  <c r="DS75" i="2"/>
  <c r="DW75" i="2"/>
  <c r="CB75" i="2"/>
  <c r="CF75" i="2"/>
  <c r="CJ75" i="2"/>
  <c r="CN75" i="2"/>
  <c r="CR75" i="2"/>
  <c r="CV75" i="2"/>
  <c r="CZ75" i="2"/>
  <c r="DD75" i="2"/>
  <c r="DH75" i="2"/>
  <c r="DL75" i="2"/>
  <c r="DP75" i="2"/>
  <c r="DT75" i="2"/>
  <c r="DX75" i="2"/>
  <c r="CD71" i="2"/>
  <c r="CH71" i="2"/>
  <c r="CL71" i="2"/>
  <c r="CP71" i="2"/>
  <c r="CT71" i="2"/>
  <c r="CX71" i="2"/>
  <c r="DB71" i="2"/>
  <c r="DF71" i="2"/>
  <c r="DJ71" i="2"/>
  <c r="DN71" i="2"/>
  <c r="DR71" i="2"/>
  <c r="DV71" i="2"/>
  <c r="CA71" i="2"/>
  <c r="CE71" i="2"/>
  <c r="CI71" i="2"/>
  <c r="CM71" i="2"/>
  <c r="CQ71" i="2"/>
  <c r="CU71" i="2"/>
  <c r="CY71" i="2"/>
  <c r="DC71" i="2"/>
  <c r="DG71" i="2"/>
  <c r="DK71" i="2"/>
  <c r="DO71" i="2"/>
  <c r="DS71" i="2"/>
  <c r="DW71" i="2"/>
  <c r="CB71" i="2"/>
  <c r="CF71" i="2"/>
  <c r="CJ71" i="2"/>
  <c r="CN71" i="2"/>
  <c r="CR71" i="2"/>
  <c r="CV71" i="2"/>
  <c r="CZ71" i="2"/>
  <c r="DD71" i="2"/>
  <c r="DH71" i="2"/>
  <c r="DL71" i="2"/>
  <c r="DP71" i="2"/>
  <c r="DT71" i="2"/>
  <c r="DX71" i="2"/>
  <c r="CD67" i="2"/>
  <c r="CH67" i="2"/>
  <c r="CL67" i="2"/>
  <c r="CP67" i="2"/>
  <c r="CT67" i="2"/>
  <c r="CX67" i="2"/>
  <c r="DB67" i="2"/>
  <c r="DF67" i="2"/>
  <c r="DJ67" i="2"/>
  <c r="DN67" i="2"/>
  <c r="DR67" i="2"/>
  <c r="DV67" i="2"/>
  <c r="CA67" i="2"/>
  <c r="CE67" i="2"/>
  <c r="CI67" i="2"/>
  <c r="CM67" i="2"/>
  <c r="CQ67" i="2"/>
  <c r="CU67" i="2"/>
  <c r="CY67" i="2"/>
  <c r="DC67" i="2"/>
  <c r="DG67" i="2"/>
  <c r="DK67" i="2"/>
  <c r="DO67" i="2"/>
  <c r="DS67" i="2"/>
  <c r="DW67" i="2"/>
  <c r="CB67" i="2"/>
  <c r="CF67" i="2"/>
  <c r="CJ67" i="2"/>
  <c r="CN67" i="2"/>
  <c r="CR67" i="2"/>
  <c r="CV67" i="2"/>
  <c r="CZ67" i="2"/>
  <c r="DD67" i="2"/>
  <c r="DH67" i="2"/>
  <c r="DL67" i="2"/>
  <c r="DP67" i="2"/>
  <c r="DT67" i="2"/>
  <c r="DX67" i="2"/>
  <c r="CD63" i="2"/>
  <c r="CC63" i="2"/>
  <c r="CH63" i="2"/>
  <c r="CL63" i="2"/>
  <c r="CP63" i="2"/>
  <c r="CT63" i="2"/>
  <c r="CX63" i="2"/>
  <c r="DB63" i="2"/>
  <c r="DF63" i="2"/>
  <c r="DJ63" i="2"/>
  <c r="DN63" i="2"/>
  <c r="DR63" i="2"/>
  <c r="DV63" i="2"/>
  <c r="CE63" i="2"/>
  <c r="CI63" i="2"/>
  <c r="CM63" i="2"/>
  <c r="CQ63" i="2"/>
  <c r="CU63" i="2"/>
  <c r="CY63" i="2"/>
  <c r="DC63" i="2"/>
  <c r="DG63" i="2"/>
  <c r="DK63" i="2"/>
  <c r="DO63" i="2"/>
  <c r="DS63" i="2"/>
  <c r="DW63" i="2"/>
  <c r="CA63" i="2"/>
  <c r="CF63" i="2"/>
  <c r="CJ63" i="2"/>
  <c r="CN63" i="2"/>
  <c r="CR63" i="2"/>
  <c r="CV63" i="2"/>
  <c r="CZ63" i="2"/>
  <c r="DD63" i="2"/>
  <c r="DH63" i="2"/>
  <c r="DL63" i="2"/>
  <c r="DP63" i="2"/>
  <c r="DT63" i="2"/>
  <c r="DX63" i="2"/>
  <c r="CD59" i="2"/>
  <c r="CH59" i="2"/>
  <c r="CL59" i="2"/>
  <c r="CP59" i="2"/>
  <c r="CT59" i="2"/>
  <c r="CX59" i="2"/>
  <c r="DB59" i="2"/>
  <c r="DF59" i="2"/>
  <c r="DJ59" i="2"/>
  <c r="DN59" i="2"/>
  <c r="DR59" i="2"/>
  <c r="DV59" i="2"/>
  <c r="CA59" i="2"/>
  <c r="CE59" i="2"/>
  <c r="CI59" i="2"/>
  <c r="CM59" i="2"/>
  <c r="CQ59" i="2"/>
  <c r="CU59" i="2"/>
  <c r="CY59" i="2"/>
  <c r="DC59" i="2"/>
  <c r="DG59" i="2"/>
  <c r="DK59" i="2"/>
  <c r="DO59" i="2"/>
  <c r="DS59" i="2"/>
  <c r="DW59" i="2"/>
  <c r="CB59" i="2"/>
  <c r="CF59" i="2"/>
  <c r="CJ59" i="2"/>
  <c r="CN59" i="2"/>
  <c r="CR59" i="2"/>
  <c r="CV59" i="2"/>
  <c r="CZ59" i="2"/>
  <c r="DD59" i="2"/>
  <c r="DH59" i="2"/>
  <c r="DL59" i="2"/>
  <c r="DP59" i="2"/>
  <c r="CO59" i="2"/>
  <c r="DE59" i="2"/>
  <c r="DT59" i="2"/>
  <c r="CC59" i="2"/>
  <c r="CS59" i="2"/>
  <c r="DI59" i="2"/>
  <c r="DU59" i="2"/>
  <c r="CG59" i="2"/>
  <c r="CW59" i="2"/>
  <c r="DM59" i="2"/>
  <c r="DX59" i="2"/>
  <c r="CD55" i="2"/>
  <c r="CH55" i="2"/>
  <c r="CL55" i="2"/>
  <c r="CP55" i="2"/>
  <c r="CT55" i="2"/>
  <c r="CX55" i="2"/>
  <c r="DB55" i="2"/>
  <c r="DF55" i="2"/>
  <c r="DJ55" i="2"/>
  <c r="DN55" i="2"/>
  <c r="DR55" i="2"/>
  <c r="DV55" i="2"/>
  <c r="CA55" i="2"/>
  <c r="CE55" i="2"/>
  <c r="CI55" i="2"/>
  <c r="CM55" i="2"/>
  <c r="CQ55" i="2"/>
  <c r="CU55" i="2"/>
  <c r="CY55" i="2"/>
  <c r="DC55" i="2"/>
  <c r="DG55" i="2"/>
  <c r="DK55" i="2"/>
  <c r="DO55" i="2"/>
  <c r="DS55" i="2"/>
  <c r="DW55" i="2"/>
  <c r="CB55" i="2"/>
  <c r="CF55" i="2"/>
  <c r="CJ55" i="2"/>
  <c r="CN55" i="2"/>
  <c r="CR55" i="2"/>
  <c r="CV55" i="2"/>
  <c r="CZ55" i="2"/>
  <c r="DD55" i="2"/>
  <c r="DH55" i="2"/>
  <c r="DL55" i="2"/>
  <c r="DP55" i="2"/>
  <c r="DT55" i="2"/>
  <c r="DX55" i="2"/>
  <c r="CK55" i="2"/>
  <c r="DA55" i="2"/>
  <c r="DQ55" i="2"/>
  <c r="CO55" i="2"/>
  <c r="DE55" i="2"/>
  <c r="DU55" i="2"/>
  <c r="CC55" i="2"/>
  <c r="CS55" i="2"/>
  <c r="DI55" i="2"/>
  <c r="DY55" i="2"/>
  <c r="CD51" i="2"/>
  <c r="CH51" i="2"/>
  <c r="CL51" i="2"/>
  <c r="CP51" i="2"/>
  <c r="CT51" i="2"/>
  <c r="CX51" i="2"/>
  <c r="DB51" i="2"/>
  <c r="DF51" i="2"/>
  <c r="DJ51" i="2"/>
  <c r="DN51" i="2"/>
  <c r="DR51" i="2"/>
  <c r="DV51" i="2"/>
  <c r="CA51" i="2"/>
  <c r="CE51" i="2"/>
  <c r="CI51" i="2"/>
  <c r="CM51" i="2"/>
  <c r="CQ51" i="2"/>
  <c r="CU51" i="2"/>
  <c r="CY51" i="2"/>
  <c r="DC51" i="2"/>
  <c r="DG51" i="2"/>
  <c r="DK51" i="2"/>
  <c r="DO51" i="2"/>
  <c r="DS51" i="2"/>
  <c r="DW51" i="2"/>
  <c r="CB51" i="2"/>
  <c r="CF51" i="2"/>
  <c r="CJ51" i="2"/>
  <c r="CN51" i="2"/>
  <c r="CR51" i="2"/>
  <c r="CV51" i="2"/>
  <c r="CZ51" i="2"/>
  <c r="DD51" i="2"/>
  <c r="DH51" i="2"/>
  <c r="DL51" i="2"/>
  <c r="DP51" i="2"/>
  <c r="DT51" i="2"/>
  <c r="DX51" i="2"/>
  <c r="CG51" i="2"/>
  <c r="CW51" i="2"/>
  <c r="DM51" i="2"/>
  <c r="CK51" i="2"/>
  <c r="DA51" i="2"/>
  <c r="DQ51" i="2"/>
  <c r="CO51" i="2"/>
  <c r="DE51" i="2"/>
  <c r="DU51" i="2"/>
  <c r="CD47" i="2"/>
  <c r="CH47" i="2"/>
  <c r="CL47" i="2"/>
  <c r="CP47" i="2"/>
  <c r="CT47" i="2"/>
  <c r="CX47" i="2"/>
  <c r="DB47" i="2"/>
  <c r="DF47" i="2"/>
  <c r="DJ47" i="2"/>
  <c r="DN47" i="2"/>
  <c r="DR47" i="2"/>
  <c r="DV47" i="2"/>
  <c r="CA47" i="2"/>
  <c r="CE47" i="2"/>
  <c r="CI47" i="2"/>
  <c r="CM47" i="2"/>
  <c r="CQ47" i="2"/>
  <c r="CU47" i="2"/>
  <c r="CY47" i="2"/>
  <c r="DC47" i="2"/>
  <c r="DG47" i="2"/>
  <c r="DK47" i="2"/>
  <c r="DO47" i="2"/>
  <c r="DS47" i="2"/>
  <c r="DW47" i="2"/>
  <c r="CB47" i="2"/>
  <c r="CF47" i="2"/>
  <c r="CJ47" i="2"/>
  <c r="CN47" i="2"/>
  <c r="CR47" i="2"/>
  <c r="CV47" i="2"/>
  <c r="CZ47" i="2"/>
  <c r="DD47" i="2"/>
  <c r="DH47" i="2"/>
  <c r="DL47" i="2"/>
  <c r="DP47" i="2"/>
  <c r="DT47" i="2"/>
  <c r="DX47" i="2"/>
  <c r="CK47" i="2"/>
  <c r="DA47" i="2"/>
  <c r="DQ47" i="2"/>
  <c r="CO47" i="2"/>
  <c r="DE47" i="2"/>
  <c r="DU47" i="2"/>
  <c r="CC47" i="2"/>
  <c r="CS47" i="2"/>
  <c r="DI47" i="2"/>
  <c r="DY47" i="2"/>
  <c r="CW47" i="2"/>
  <c r="DM47" i="2"/>
  <c r="CD43" i="2"/>
  <c r="CH43" i="2"/>
  <c r="CL43" i="2"/>
  <c r="CP43" i="2"/>
  <c r="CT43" i="2"/>
  <c r="CX43" i="2"/>
  <c r="DB43" i="2"/>
  <c r="DF43" i="2"/>
  <c r="DJ43" i="2"/>
  <c r="DN43" i="2"/>
  <c r="DR43" i="2"/>
  <c r="DV43" i="2"/>
  <c r="CA43" i="2"/>
  <c r="CE43" i="2"/>
  <c r="CI43" i="2"/>
  <c r="CM43" i="2"/>
  <c r="CQ43" i="2"/>
  <c r="CU43" i="2"/>
  <c r="CY43" i="2"/>
  <c r="DC43" i="2"/>
  <c r="DG43" i="2"/>
  <c r="DK43" i="2"/>
  <c r="DO43" i="2"/>
  <c r="DS43" i="2"/>
  <c r="DW43" i="2"/>
  <c r="CB43" i="2"/>
  <c r="CF43" i="2"/>
  <c r="CJ43" i="2"/>
  <c r="CN43" i="2"/>
  <c r="CR43" i="2"/>
  <c r="CV43" i="2"/>
  <c r="CZ43" i="2"/>
  <c r="DD43" i="2"/>
  <c r="DH43" i="2"/>
  <c r="DL43" i="2"/>
  <c r="DP43" i="2"/>
  <c r="DT43" i="2"/>
  <c r="DX43" i="2"/>
  <c r="CG43" i="2"/>
  <c r="CW43" i="2"/>
  <c r="DM43" i="2"/>
  <c r="CK43" i="2"/>
  <c r="DA43" i="2"/>
  <c r="DQ43" i="2"/>
  <c r="CO43" i="2"/>
  <c r="DE43" i="2"/>
  <c r="DU43" i="2"/>
  <c r="DI43" i="2"/>
  <c r="DY43" i="2"/>
  <c r="CC43" i="2"/>
  <c r="CD39" i="2"/>
  <c r="CH39" i="2"/>
  <c r="CL39" i="2"/>
  <c r="CP39" i="2"/>
  <c r="CT39" i="2"/>
  <c r="CX39" i="2"/>
  <c r="DB39" i="2"/>
  <c r="DF39" i="2"/>
  <c r="DJ39" i="2"/>
  <c r="DN39" i="2"/>
  <c r="DR39" i="2"/>
  <c r="DV39" i="2"/>
  <c r="CA39" i="2"/>
  <c r="CE39" i="2"/>
  <c r="CI39" i="2"/>
  <c r="CM39" i="2"/>
  <c r="CQ39" i="2"/>
  <c r="CU39" i="2"/>
  <c r="CY39" i="2"/>
  <c r="DC39" i="2"/>
  <c r="DG39" i="2"/>
  <c r="DK39" i="2"/>
  <c r="DO39" i="2"/>
  <c r="DS39" i="2"/>
  <c r="DW39" i="2"/>
  <c r="CF39" i="2"/>
  <c r="CN39" i="2"/>
  <c r="CV39" i="2"/>
  <c r="DD39" i="2"/>
  <c r="DL39" i="2"/>
  <c r="DT39" i="2"/>
  <c r="CG39" i="2"/>
  <c r="CO39" i="2"/>
  <c r="CW39" i="2"/>
  <c r="DE39" i="2"/>
  <c r="DM39" i="2"/>
  <c r="DU39" i="2"/>
  <c r="CB39" i="2"/>
  <c r="CJ39" i="2"/>
  <c r="CR39" i="2"/>
  <c r="CZ39" i="2"/>
  <c r="DH39" i="2"/>
  <c r="DP39" i="2"/>
  <c r="DX39" i="2"/>
  <c r="CS39" i="2"/>
  <c r="DY39" i="2"/>
  <c r="DA39" i="2"/>
  <c r="CC39" i="2"/>
  <c r="DI39" i="2"/>
  <c r="CK39" i="2"/>
  <c r="DQ39" i="2"/>
  <c r="CD35" i="2"/>
  <c r="CH35" i="2"/>
  <c r="CL35" i="2"/>
  <c r="CP35" i="2"/>
  <c r="CT35" i="2"/>
  <c r="CX35" i="2"/>
  <c r="DB35" i="2"/>
  <c r="DF35" i="2"/>
  <c r="DJ35" i="2"/>
  <c r="DN35" i="2"/>
  <c r="DR35" i="2"/>
  <c r="DV35" i="2"/>
  <c r="CA35" i="2"/>
  <c r="CE35" i="2"/>
  <c r="CI35" i="2"/>
  <c r="CM35" i="2"/>
  <c r="CQ35" i="2"/>
  <c r="CU35" i="2"/>
  <c r="CY35" i="2"/>
  <c r="DC35" i="2"/>
  <c r="DG35" i="2"/>
  <c r="DK35" i="2"/>
  <c r="DO35" i="2"/>
  <c r="DS35" i="2"/>
  <c r="DW35" i="2"/>
  <c r="CB35" i="2"/>
  <c r="CF35" i="2"/>
  <c r="CJ35" i="2"/>
  <c r="CN35" i="2"/>
  <c r="CR35" i="2"/>
  <c r="CV35" i="2"/>
  <c r="CK35" i="2"/>
  <c r="CZ35" i="2"/>
  <c r="DH35" i="2"/>
  <c r="DP35" i="2"/>
  <c r="DX35" i="2"/>
  <c r="CO35" i="2"/>
  <c r="DA35" i="2"/>
  <c r="DI35" i="2"/>
  <c r="DQ35" i="2"/>
  <c r="DY35" i="2"/>
  <c r="CC35" i="2"/>
  <c r="CS35" i="2"/>
  <c r="DD35" i="2"/>
  <c r="DL35" i="2"/>
  <c r="DT35" i="2"/>
  <c r="DE35" i="2"/>
  <c r="DM35" i="2"/>
  <c r="CG35" i="2"/>
  <c r="DU35" i="2"/>
  <c r="CB31" i="2"/>
  <c r="CF31" i="2"/>
  <c r="CJ31" i="2"/>
  <c r="CN31" i="2"/>
  <c r="CR31" i="2"/>
  <c r="CV31" i="2"/>
  <c r="CZ31" i="2"/>
  <c r="DD31" i="2"/>
  <c r="DH31" i="2"/>
  <c r="DL31" i="2"/>
  <c r="DP31" i="2"/>
  <c r="DT31" i="2"/>
  <c r="DX31" i="2"/>
  <c r="CC31" i="2"/>
  <c r="CG31" i="2"/>
  <c r="CK31" i="2"/>
  <c r="CO31" i="2"/>
  <c r="CS31" i="2"/>
  <c r="CW31" i="2"/>
  <c r="DA31" i="2"/>
  <c r="CE31" i="2"/>
  <c r="CM31" i="2"/>
  <c r="CU31" i="2"/>
  <c r="DC31" i="2"/>
  <c r="DI31" i="2"/>
  <c r="DN31" i="2"/>
  <c r="DS31" i="2"/>
  <c r="DY31" i="2"/>
  <c r="CH31" i="2"/>
  <c r="CP31" i="2"/>
  <c r="CX31" i="2"/>
  <c r="DE31" i="2"/>
  <c r="DJ31" i="2"/>
  <c r="DO31" i="2"/>
  <c r="DU31" i="2"/>
  <c r="CA31" i="2"/>
  <c r="CI31" i="2"/>
  <c r="CQ31" i="2"/>
  <c r="CY31" i="2"/>
  <c r="DF31" i="2"/>
  <c r="DK31" i="2"/>
  <c r="DQ31" i="2"/>
  <c r="DV31" i="2"/>
  <c r="CD31" i="2"/>
  <c r="DG31" i="2"/>
  <c r="CL31" i="2"/>
  <c r="DM31" i="2"/>
  <c r="CT31" i="2"/>
  <c r="DR31" i="2"/>
  <c r="DB31" i="2"/>
  <c r="DW31" i="2"/>
  <c r="CB27" i="2"/>
  <c r="CF27" i="2"/>
  <c r="CJ27" i="2"/>
  <c r="CN27" i="2"/>
  <c r="CR27" i="2"/>
  <c r="CV27" i="2"/>
  <c r="CZ27" i="2"/>
  <c r="DD27" i="2"/>
  <c r="DH27" i="2"/>
  <c r="DL27" i="2"/>
  <c r="DP27" i="2"/>
  <c r="DT27" i="2"/>
  <c r="DX27" i="2"/>
  <c r="CC27" i="2"/>
  <c r="CG27" i="2"/>
  <c r="CK27" i="2"/>
  <c r="CO27" i="2"/>
  <c r="CS27" i="2"/>
  <c r="CW27" i="2"/>
  <c r="DA27" i="2"/>
  <c r="DE27" i="2"/>
  <c r="DI27" i="2"/>
  <c r="DM27" i="2"/>
  <c r="DQ27" i="2"/>
  <c r="DU27" i="2"/>
  <c r="DY27" i="2"/>
  <c r="CD27" i="2"/>
  <c r="CH27" i="2"/>
  <c r="CL27" i="2"/>
  <c r="CP27" i="2"/>
  <c r="CT27" i="2"/>
  <c r="CX27" i="2"/>
  <c r="DB27" i="2"/>
  <c r="DF27" i="2"/>
  <c r="DJ27" i="2"/>
  <c r="DN27" i="2"/>
  <c r="DR27" i="2"/>
  <c r="DV27" i="2"/>
  <c r="CM27" i="2"/>
  <c r="DC27" i="2"/>
  <c r="DS27" i="2"/>
  <c r="CA27" i="2"/>
  <c r="CQ27" i="2"/>
  <c r="DG27" i="2"/>
  <c r="DW27" i="2"/>
  <c r="CE27" i="2"/>
  <c r="CU27" i="2"/>
  <c r="DK27" i="2"/>
  <c r="CY27" i="2"/>
  <c r="DO27" i="2"/>
  <c r="CI27" i="2"/>
  <c r="CA23" i="2"/>
  <c r="CE23" i="2"/>
  <c r="CI23" i="2"/>
  <c r="CM23" i="2"/>
  <c r="CQ23" i="2"/>
  <c r="CU23" i="2"/>
  <c r="CY23" i="2"/>
  <c r="DC23" i="2"/>
  <c r="DG23" i="2"/>
  <c r="DK23" i="2"/>
  <c r="DO23" i="2"/>
  <c r="DS23" i="2"/>
  <c r="DW23" i="2"/>
  <c r="CB23" i="2"/>
  <c r="CF23" i="2"/>
  <c r="CJ23" i="2"/>
  <c r="CN23" i="2"/>
  <c r="CR23" i="2"/>
  <c r="CV23" i="2"/>
  <c r="CZ23" i="2"/>
  <c r="DD23" i="2"/>
  <c r="DH23" i="2"/>
  <c r="DL23" i="2"/>
  <c r="CD23" i="2"/>
  <c r="CL23" i="2"/>
  <c r="CT23" i="2"/>
  <c r="DB23" i="2"/>
  <c r="DJ23" i="2"/>
  <c r="DQ23" i="2"/>
  <c r="DV23" i="2"/>
  <c r="CG23" i="2"/>
  <c r="CO23" i="2"/>
  <c r="CW23" i="2"/>
  <c r="DE23" i="2"/>
  <c r="DM23" i="2"/>
  <c r="DR23" i="2"/>
  <c r="DX23" i="2"/>
  <c r="CH23" i="2"/>
  <c r="CP23" i="2"/>
  <c r="CX23" i="2"/>
  <c r="DF23" i="2"/>
  <c r="DN23" i="2"/>
  <c r="DT23" i="2"/>
  <c r="DY23" i="2"/>
  <c r="CK23" i="2"/>
  <c r="DP23" i="2"/>
  <c r="CS23" i="2"/>
  <c r="DU23" i="2"/>
  <c r="DA23" i="2"/>
  <c r="CC23" i="2"/>
  <c r="DI23" i="2"/>
  <c r="CD19" i="2"/>
  <c r="CH19" i="2"/>
  <c r="CL19" i="2"/>
  <c r="CP19" i="2"/>
  <c r="CT19" i="2"/>
  <c r="CX19" i="2"/>
  <c r="DB19" i="2"/>
  <c r="DF19" i="2"/>
  <c r="DJ19" i="2"/>
  <c r="DN19" i="2"/>
  <c r="DR19" i="2"/>
  <c r="DV19" i="2"/>
  <c r="CA19" i="2"/>
  <c r="CE19" i="2"/>
  <c r="CI19" i="2"/>
  <c r="CM19" i="2"/>
  <c r="CQ19" i="2"/>
  <c r="CU19" i="2"/>
  <c r="CY19" i="2"/>
  <c r="DC19" i="2"/>
  <c r="DG19" i="2"/>
  <c r="CF19" i="2"/>
  <c r="CN19" i="2"/>
  <c r="CV19" i="2"/>
  <c r="DD19" i="2"/>
  <c r="DK19" i="2"/>
  <c r="DP19" i="2"/>
  <c r="DU19" i="2"/>
  <c r="CG19" i="2"/>
  <c r="CO19" i="2"/>
  <c r="CW19" i="2"/>
  <c r="DE19" i="2"/>
  <c r="DL19" i="2"/>
  <c r="DQ19" i="2"/>
  <c r="DW19" i="2"/>
  <c r="CB19" i="2"/>
  <c r="CJ19" i="2"/>
  <c r="CR19" i="2"/>
  <c r="CZ19" i="2"/>
  <c r="DH19" i="2"/>
  <c r="DM19" i="2"/>
  <c r="DS19" i="2"/>
  <c r="DX19" i="2"/>
  <c r="CS19" i="2"/>
  <c r="DT19" i="2"/>
  <c r="DA19" i="2"/>
  <c r="DY19" i="2"/>
  <c r="CC19" i="2"/>
  <c r="DI19" i="2"/>
  <c r="CK19" i="2"/>
  <c r="DO19" i="2"/>
  <c r="CD15" i="2"/>
  <c r="CH15" i="2"/>
  <c r="CL15" i="2"/>
  <c r="CP15" i="2"/>
  <c r="CT15" i="2"/>
  <c r="CX15" i="2"/>
  <c r="DB15" i="2"/>
  <c r="DF15" i="2"/>
  <c r="DJ15" i="2"/>
  <c r="DN15" i="2"/>
  <c r="DR15" i="2"/>
  <c r="DV15" i="2"/>
  <c r="CA15" i="2"/>
  <c r="CE15" i="2"/>
  <c r="CI15" i="2"/>
  <c r="CM15" i="2"/>
  <c r="CQ15" i="2"/>
  <c r="CU15" i="2"/>
  <c r="CY15" i="2"/>
  <c r="DC15" i="2"/>
  <c r="DG15" i="2"/>
  <c r="DK15" i="2"/>
  <c r="DO15" i="2"/>
  <c r="DS15" i="2"/>
  <c r="DW15" i="2"/>
  <c r="CB15" i="2"/>
  <c r="CJ15" i="2"/>
  <c r="CR15" i="2"/>
  <c r="CZ15" i="2"/>
  <c r="DH15" i="2"/>
  <c r="DP15" i="2"/>
  <c r="DX15" i="2"/>
  <c r="CC15" i="2"/>
  <c r="CK15" i="2"/>
  <c r="CS15" i="2"/>
  <c r="DA15" i="2"/>
  <c r="DI15" i="2"/>
  <c r="DQ15" i="2"/>
  <c r="DY15" i="2"/>
  <c r="CF15" i="2"/>
  <c r="CN15" i="2"/>
  <c r="CV15" i="2"/>
  <c r="DD15" i="2"/>
  <c r="DL15" i="2"/>
  <c r="DT15" i="2"/>
  <c r="DE15" i="2"/>
  <c r="CG15" i="2"/>
  <c r="DM15" i="2"/>
  <c r="CO15" i="2"/>
  <c r="DU15" i="2"/>
  <c r="CW15" i="2"/>
  <c r="CA26" i="2"/>
  <c r="CE26" i="2"/>
  <c r="CI26" i="2"/>
  <c r="CM26" i="2"/>
  <c r="CQ26" i="2"/>
  <c r="CU26" i="2"/>
  <c r="CY26" i="2"/>
  <c r="DC26" i="2"/>
  <c r="DG26" i="2"/>
  <c r="DK26" i="2"/>
  <c r="DO26" i="2"/>
  <c r="DS26" i="2"/>
  <c r="DW26" i="2"/>
  <c r="CB26" i="2"/>
  <c r="CF26" i="2"/>
  <c r="CJ26" i="2"/>
  <c r="CN26" i="2"/>
  <c r="CR26" i="2"/>
  <c r="CV26" i="2"/>
  <c r="CZ26" i="2"/>
  <c r="DD26" i="2"/>
  <c r="DH26" i="2"/>
  <c r="DL26" i="2"/>
  <c r="DP26" i="2"/>
  <c r="DT26" i="2"/>
  <c r="DX26" i="2"/>
  <c r="CC26" i="2"/>
  <c r="CG26" i="2"/>
  <c r="CK26" i="2"/>
  <c r="CO26" i="2"/>
  <c r="CS26" i="2"/>
  <c r="CW26" i="2"/>
  <c r="DA26" i="2"/>
  <c r="DE26" i="2"/>
  <c r="DI26" i="2"/>
  <c r="DM26" i="2"/>
  <c r="DQ26" i="2"/>
  <c r="DU26" i="2"/>
  <c r="DY26" i="2"/>
  <c r="CP26" i="2"/>
  <c r="DF26" i="2"/>
  <c r="DV26" i="2"/>
  <c r="CD26" i="2"/>
  <c r="CT26" i="2"/>
  <c r="DJ26" i="2"/>
  <c r="CH26" i="2"/>
  <c r="CX26" i="2"/>
  <c r="DN26" i="2"/>
  <c r="CL26" i="2"/>
  <c r="DB26" i="2"/>
  <c r="DR26" i="2"/>
  <c r="CA76" i="2"/>
  <c r="CE76" i="2"/>
  <c r="CI76" i="2"/>
  <c r="CM76" i="2"/>
  <c r="CQ76" i="2"/>
  <c r="CU76" i="2"/>
  <c r="CY76" i="2"/>
  <c r="DC76" i="2"/>
  <c r="DG76" i="2"/>
  <c r="DK76" i="2"/>
  <c r="DO76" i="2"/>
  <c r="DS76" i="2"/>
  <c r="DW76" i="2"/>
  <c r="CB76" i="2"/>
  <c r="CF76" i="2"/>
  <c r="CJ76" i="2"/>
  <c r="CN76" i="2"/>
  <c r="CR76" i="2"/>
  <c r="CV76" i="2"/>
  <c r="CZ76" i="2"/>
  <c r="DD76" i="2"/>
  <c r="DH76" i="2"/>
  <c r="DL76" i="2"/>
  <c r="DP76" i="2"/>
  <c r="DT76" i="2"/>
  <c r="DX76" i="2"/>
  <c r="CC76" i="2"/>
  <c r="CG76" i="2"/>
  <c r="CK76" i="2"/>
  <c r="CO76" i="2"/>
  <c r="CS76" i="2"/>
  <c r="CW76" i="2"/>
  <c r="DA76" i="2"/>
  <c r="DE76" i="2"/>
  <c r="DI76" i="2"/>
  <c r="DM76" i="2"/>
  <c r="DQ76" i="2"/>
  <c r="DU76" i="2"/>
  <c r="DY76" i="2"/>
  <c r="CA60" i="2"/>
  <c r="CE60" i="2"/>
  <c r="CI60" i="2"/>
  <c r="CM60" i="2"/>
  <c r="CQ60" i="2"/>
  <c r="CU60" i="2"/>
  <c r="CY60" i="2"/>
  <c r="DC60" i="2"/>
  <c r="DG60" i="2"/>
  <c r="DK60" i="2"/>
  <c r="DO60" i="2"/>
  <c r="DS60" i="2"/>
  <c r="DW60" i="2"/>
  <c r="CB60" i="2"/>
  <c r="CF60" i="2"/>
  <c r="CJ60" i="2"/>
  <c r="CN60" i="2"/>
  <c r="CR60" i="2"/>
  <c r="CV60" i="2"/>
  <c r="CZ60" i="2"/>
  <c r="DD60" i="2"/>
  <c r="DH60" i="2"/>
  <c r="DL60" i="2"/>
  <c r="DP60" i="2"/>
  <c r="DT60" i="2"/>
  <c r="DX60" i="2"/>
  <c r="CC60" i="2"/>
  <c r="CK60" i="2"/>
  <c r="CS60" i="2"/>
  <c r="DA60" i="2"/>
  <c r="DI60" i="2"/>
  <c r="DQ60" i="2"/>
  <c r="DY60" i="2"/>
  <c r="CD60" i="2"/>
  <c r="CL60" i="2"/>
  <c r="CT60" i="2"/>
  <c r="DB60" i="2"/>
  <c r="DJ60" i="2"/>
  <c r="DR60" i="2"/>
  <c r="CG60" i="2"/>
  <c r="CO60" i="2"/>
  <c r="CW60" i="2"/>
  <c r="DE60" i="2"/>
  <c r="DM60" i="2"/>
  <c r="DU60" i="2"/>
  <c r="BY89" i="2"/>
  <c r="BY85" i="2"/>
  <c r="BY81" i="2"/>
  <c r="BY77" i="2"/>
  <c r="BY73" i="2"/>
  <c r="BY69" i="2"/>
  <c r="BY65" i="2"/>
  <c r="BY61" i="2"/>
  <c r="BY57" i="2"/>
  <c r="BY53" i="2"/>
  <c r="BY49" i="2"/>
  <c r="BY45" i="2"/>
  <c r="BY41" i="2"/>
  <c r="BY37" i="2"/>
  <c r="BY33" i="2"/>
  <c r="BY29" i="2"/>
  <c r="BY25" i="2"/>
  <c r="BY21" i="2"/>
  <c r="BY17" i="2"/>
  <c r="BZ86" i="2"/>
  <c r="BZ82" i="2"/>
  <c r="BZ78" i="2"/>
  <c r="BZ74" i="2"/>
  <c r="BZ70" i="2"/>
  <c r="BZ66" i="2"/>
  <c r="BZ62" i="2"/>
  <c r="BZ58" i="2"/>
  <c r="BZ54" i="2"/>
  <c r="BZ50" i="2"/>
  <c r="BZ46" i="2"/>
  <c r="BZ42" i="2"/>
  <c r="BZ38" i="2"/>
  <c r="BZ34" i="2"/>
  <c r="BZ30" i="2"/>
  <c r="BZ26" i="2"/>
  <c r="BZ22" i="2"/>
  <c r="BZ18" i="2"/>
  <c r="BZ14" i="2"/>
  <c r="DX89" i="2"/>
  <c r="DT89" i="2"/>
  <c r="DP89" i="2"/>
  <c r="DL89" i="2"/>
  <c r="DH89" i="2"/>
  <c r="DD89" i="2"/>
  <c r="CZ89" i="2"/>
  <c r="CV89" i="2"/>
  <c r="CR89" i="2"/>
  <c r="CN89" i="2"/>
  <c r="CJ89" i="2"/>
  <c r="CF89" i="2"/>
  <c r="DW88" i="2"/>
  <c r="DS88" i="2"/>
  <c r="DO88" i="2"/>
  <c r="DK88" i="2"/>
  <c r="DG88" i="2"/>
  <c r="DC88" i="2"/>
  <c r="CY88" i="2"/>
  <c r="CU88" i="2"/>
  <c r="CQ88" i="2"/>
  <c r="CM88" i="2"/>
  <c r="CI88" i="2"/>
  <c r="CE88" i="2"/>
  <c r="DV87" i="2"/>
  <c r="DR87" i="2"/>
  <c r="DN87" i="2"/>
  <c r="DJ87" i="2"/>
  <c r="DF87" i="2"/>
  <c r="DB87" i="2"/>
  <c r="CX87" i="2"/>
  <c r="CT87" i="2"/>
  <c r="CP87" i="2"/>
  <c r="CL87" i="2"/>
  <c r="CH87" i="2"/>
  <c r="DY86" i="2"/>
  <c r="DU86" i="2"/>
  <c r="DQ86" i="2"/>
  <c r="DM86" i="2"/>
  <c r="DI86" i="2"/>
  <c r="DE86" i="2"/>
  <c r="DA86" i="2"/>
  <c r="CW86" i="2"/>
  <c r="CS86" i="2"/>
  <c r="CO86" i="2"/>
  <c r="CK86" i="2"/>
  <c r="CG86" i="2"/>
  <c r="DX85" i="2"/>
  <c r="DT85" i="2"/>
  <c r="DP85" i="2"/>
  <c r="DL85" i="2"/>
  <c r="DH85" i="2"/>
  <c r="DD85" i="2"/>
  <c r="CZ85" i="2"/>
  <c r="CV85" i="2"/>
  <c r="CR85" i="2"/>
  <c r="CN85" i="2"/>
  <c r="CJ85" i="2"/>
  <c r="CF85" i="2"/>
  <c r="DW84" i="2"/>
  <c r="DS84" i="2"/>
  <c r="DO84" i="2"/>
  <c r="DK84" i="2"/>
  <c r="DF84" i="2"/>
  <c r="DA84" i="2"/>
  <c r="CV84" i="2"/>
  <c r="CP84" i="2"/>
  <c r="CK84" i="2"/>
  <c r="CF84" i="2"/>
  <c r="DY83" i="2"/>
  <c r="DT83" i="2"/>
  <c r="DO83" i="2"/>
  <c r="DI83" i="2"/>
  <c r="DD83" i="2"/>
  <c r="CW83" i="2"/>
  <c r="CO83" i="2"/>
  <c r="CG83" i="2"/>
  <c r="DX82" i="2"/>
  <c r="DP82" i="2"/>
  <c r="DH82" i="2"/>
  <c r="CZ82" i="2"/>
  <c r="CR82" i="2"/>
  <c r="CJ82" i="2"/>
  <c r="CB82" i="2"/>
  <c r="DS81" i="2"/>
  <c r="DG81" i="2"/>
  <c r="CQ81" i="2"/>
  <c r="CA81" i="2"/>
  <c r="DJ80" i="2"/>
  <c r="CT80" i="2"/>
  <c r="CD80" i="2"/>
  <c r="DM79" i="2"/>
  <c r="CW79" i="2"/>
  <c r="CG79" i="2"/>
  <c r="DP78" i="2"/>
  <c r="CZ78" i="2"/>
  <c r="CJ78" i="2"/>
  <c r="DS77" i="2"/>
  <c r="DC77" i="2"/>
  <c r="CM77" i="2"/>
  <c r="DV76" i="2"/>
  <c r="DF76" i="2"/>
  <c r="CP76" i="2"/>
  <c r="DY75" i="2"/>
  <c r="DI75" i="2"/>
  <c r="CS75" i="2"/>
  <c r="CC75" i="2"/>
  <c r="DL74" i="2"/>
  <c r="CV74" i="2"/>
  <c r="CF74" i="2"/>
  <c r="DO73" i="2"/>
  <c r="CY73" i="2"/>
  <c r="CI73" i="2"/>
  <c r="DR72" i="2"/>
  <c r="DB72" i="2"/>
  <c r="CL72" i="2"/>
  <c r="DU71" i="2"/>
  <c r="DE71" i="2"/>
  <c r="CO71" i="2"/>
  <c r="DX70" i="2"/>
  <c r="DH70" i="2"/>
  <c r="CR70" i="2"/>
  <c r="CB70" i="2"/>
  <c r="DK69" i="2"/>
  <c r="CU69" i="2"/>
  <c r="CE69" i="2"/>
  <c r="DN68" i="2"/>
  <c r="CX68" i="2"/>
  <c r="CH68" i="2"/>
  <c r="DQ67" i="2"/>
  <c r="DA67" i="2"/>
  <c r="CK67" i="2"/>
  <c r="DT66" i="2"/>
  <c r="DD66" i="2"/>
  <c r="CN66" i="2"/>
  <c r="DW65" i="2"/>
  <c r="DG65" i="2"/>
  <c r="CQ65" i="2"/>
  <c r="CA65" i="2"/>
  <c r="DJ64" i="2"/>
  <c r="CT64" i="2"/>
  <c r="CD64" i="2"/>
  <c r="DM63" i="2"/>
  <c r="CW63" i="2"/>
  <c r="CG63" i="2"/>
  <c r="DK62" i="2"/>
  <c r="CP62" i="2"/>
  <c r="DK61" i="2"/>
  <c r="CE61" i="2"/>
  <c r="CX60" i="2"/>
  <c r="DQ59" i="2"/>
  <c r="DD58" i="2"/>
  <c r="CQ57" i="2"/>
  <c r="CD56" i="2"/>
  <c r="DP54" i="2"/>
  <c r="DC53" i="2"/>
  <c r="CP52" i="2"/>
  <c r="CC51" i="2"/>
  <c r="DG49" i="2"/>
  <c r="DF44" i="2"/>
  <c r="DW37" i="2"/>
  <c r="BY2" i="2" l="1"/>
  <c r="BY3" i="2"/>
  <c r="BY4" i="2"/>
  <c r="BY5" i="2"/>
  <c r="BY6" i="2"/>
  <c r="BY7" i="2"/>
  <c r="BZ2" i="2" l="1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A89" i="2" l="1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</calcChain>
</file>

<file path=xl/sharedStrings.xml><?xml version="1.0" encoding="utf-8"?>
<sst xmlns="http://schemas.openxmlformats.org/spreadsheetml/2006/main" count="2229" uniqueCount="265">
  <si>
    <t>Sample</t>
  </si>
  <si>
    <t>Sex</t>
  </si>
  <si>
    <t>Passage</t>
  </si>
  <si>
    <t>Treatment</t>
  </si>
  <si>
    <t>Pilot #2 Plate</t>
  </si>
  <si>
    <t>Notes</t>
  </si>
  <si>
    <t>Control</t>
  </si>
  <si>
    <t>hFB14</t>
  </si>
  <si>
    <t>Primary Human Fibroblast (foreskin)</t>
  </si>
  <si>
    <t>male</t>
  </si>
  <si>
    <t>Normal</t>
  </si>
  <si>
    <t>hFB6</t>
  </si>
  <si>
    <t>Primary Human Fibroblast (forearm)</t>
  </si>
  <si>
    <t>hFB7</t>
  </si>
  <si>
    <t>hFB8</t>
  </si>
  <si>
    <t>female</t>
  </si>
  <si>
    <t>&lt;10</t>
  </si>
  <si>
    <t>hFB12</t>
  </si>
  <si>
    <t>Primary Human Fibroblast (breast)</t>
  </si>
  <si>
    <t>hFB13</t>
  </si>
  <si>
    <t>DEX</t>
  </si>
  <si>
    <t>S1</t>
  </si>
  <si>
    <t>S2</t>
  </si>
  <si>
    <t>S3</t>
  </si>
  <si>
    <t>S4</t>
  </si>
  <si>
    <t>S5</t>
  </si>
  <si>
    <t>S6</t>
  </si>
  <si>
    <t>Standard 1</t>
  </si>
  <si>
    <t>Standard 2</t>
  </si>
  <si>
    <t>Standard 3</t>
  </si>
  <si>
    <t>Standard 4</t>
  </si>
  <si>
    <t>Standard 5</t>
  </si>
  <si>
    <t>Standard 6</t>
  </si>
  <si>
    <t>Lumican/BR13/18-plex</t>
  </si>
  <si>
    <t>MMP-7/BR21/18-plex</t>
  </si>
  <si>
    <t>IL-16/BR25/18-plex</t>
  </si>
  <si>
    <t>VEGF/BR26/18-plex</t>
  </si>
  <si>
    <t>CD163/BR28/18-plex</t>
  </si>
  <si>
    <t>SPARC/BR34/18-plex</t>
  </si>
  <si>
    <t>IL-2/BR43/18-plex</t>
  </si>
  <si>
    <t>PCSK9/BR44/18-plex</t>
  </si>
  <si>
    <t>SOST/Sclerostin/18-plex</t>
  </si>
  <si>
    <t>CCL11/Eotaxin/BR51/18-plex</t>
  </si>
  <si>
    <t>ALCAM/CD166/BR52/18-plex</t>
  </si>
  <si>
    <t>IL-1 beta/IL-1F2/BR57/18-plex</t>
  </si>
  <si>
    <t>TGF-alpha/BR63/18-plex</t>
  </si>
  <si>
    <t>TFPI/BR64/18-plex</t>
  </si>
  <si>
    <t>TNF RII/TNFRSF1B/BR65/18-plex</t>
  </si>
  <si>
    <t>Stanniocalcin 1/STC-1/BR73/18-plex</t>
  </si>
  <si>
    <t>TIMP-1/BR76/18-plex</t>
  </si>
  <si>
    <t>SLPI/BR77/18-plex</t>
  </si>
  <si>
    <t>TNF-alpha/BR12/35-plex</t>
  </si>
  <si>
    <t>4-1BB/TNFRSF9/CD137/BR13/35-plex</t>
  </si>
  <si>
    <t>IL-7/BR20/35-plex</t>
  </si>
  <si>
    <t>IFN-beta/BR21/35-plex</t>
  </si>
  <si>
    <t>IL-10/BR22/35-plex</t>
  </si>
  <si>
    <t>EGF/BR25/35-plex</t>
  </si>
  <si>
    <t>IGFBP-2/BR26/35-plex</t>
  </si>
  <si>
    <t>IGFBP-6/BR27/35-plex</t>
  </si>
  <si>
    <t>CCL14/HCC-1/HCC-3/BR28/35-plex</t>
  </si>
  <si>
    <t>IFN-gamma/BR29/35-plex</t>
  </si>
  <si>
    <t>CCL18/PARC/BR33/35-plex</t>
  </si>
  <si>
    <t>MMP-12/BR34/35-plex</t>
  </si>
  <si>
    <t>CCL7/MCP-3/MARC/BR37/35-plex</t>
  </si>
  <si>
    <t>CCL3/MIP-1 alpha/BR35/35-plex</t>
  </si>
  <si>
    <t>CCL15/MIP-1 delta/BR36/35-plex</t>
  </si>
  <si>
    <t>IL-1 alpha/IL-1F1/BR38/35-plex</t>
  </si>
  <si>
    <t>CXCL16/BR39/35-plex</t>
  </si>
  <si>
    <t>AgRP/ART/BR42/35-plex</t>
  </si>
  <si>
    <t>TNF-beta/BR45/35-plex</t>
  </si>
  <si>
    <t>ADAMTS13/BR52/35-plex</t>
  </si>
  <si>
    <t>Follistatin-like 1/FSTL1/BR55/35-plex</t>
  </si>
  <si>
    <t>CCL23/MPIF-1/BR56/35-plex</t>
  </si>
  <si>
    <t>Fetuin A/AHSG/BR57/35-plex</t>
  </si>
  <si>
    <t>CD30/TNFRSF8/BR61/35-plex</t>
  </si>
  <si>
    <t>IL-1 RII/BR62/35-plex</t>
  </si>
  <si>
    <t>IFN-alpha/BR63/35-plex</t>
  </si>
  <si>
    <t>Chitinase 3-like 1/BR64/35-plex</t>
  </si>
  <si>
    <t>GDF-15/BR65/35-plex</t>
  </si>
  <si>
    <t>TNF RI/TNFRSF1A/BR66/35-plex</t>
  </si>
  <si>
    <t>CXLC10/IP-10/CRG-2/BR67/35-plex</t>
  </si>
  <si>
    <t>IL-6/BR72/35-plex</t>
  </si>
  <si>
    <t>Fas/TNFRSF6/BR73/35-plex</t>
  </si>
  <si>
    <t>IGFBP-rp1/IGFBP-7/BR77/35-plex</t>
  </si>
  <si>
    <t>IL-18/IL-1F4/BR78/35-plex</t>
  </si>
  <si>
    <t>IL-8/CXCL8/BR18/35-plex</t>
  </si>
  <si>
    <t>Standard</t>
  </si>
  <si>
    <t>Analyte</t>
  </si>
  <si>
    <t>Count</t>
  </si>
  <si>
    <t>Detectable?</t>
  </si>
  <si>
    <t>No, Below S6</t>
  </si>
  <si>
    <t>Yes</t>
  </si>
  <si>
    <t>Positive_Control_1:2</t>
  </si>
  <si>
    <t>Negative_Control</t>
  </si>
  <si>
    <t>Positive_Control</t>
  </si>
  <si>
    <t>Cell_counted</t>
  </si>
  <si>
    <t>SURF1_Mutation</t>
  </si>
  <si>
    <t>Unique_Variabel_Name</t>
  </si>
  <si>
    <t>Cell_Line</t>
  </si>
  <si>
    <t>Days_Grown</t>
  </si>
  <si>
    <t>Clinical_Condition</t>
  </si>
  <si>
    <t>Cell_Type</t>
  </si>
  <si>
    <t>Donor_Age</t>
  </si>
  <si>
    <t>Study_Part</t>
  </si>
  <si>
    <t>Cells_Plated</t>
  </si>
  <si>
    <t>Days_per_Passage</t>
  </si>
  <si>
    <t>Volume</t>
  </si>
  <si>
    <t>Treatments</t>
  </si>
  <si>
    <t>Percent_Oxygen</t>
  </si>
  <si>
    <t>Cell_Line_Group</t>
  </si>
  <si>
    <t/>
  </si>
  <si>
    <t>Lumican_BR13_18-plex_Cell_Norm</t>
  </si>
  <si>
    <t>MMP-7_BR21_18-plex_Cell_Norm</t>
  </si>
  <si>
    <t>IL-16_BR25_18-plex_Cell_Norm</t>
  </si>
  <si>
    <t>VEGF_BR26_18-plex_Cell_Norm</t>
  </si>
  <si>
    <t>CD163_BR28_18-plex_Cell_Norm</t>
  </si>
  <si>
    <t>SPARC_BR34_18-plex_Cell_Norm</t>
  </si>
  <si>
    <t>IL-2_BR43_18-plex_Cell_Norm</t>
  </si>
  <si>
    <t>PCSK9_BR44_18-plex_Cell_Norm</t>
  </si>
  <si>
    <t>SOST_Sclerostin_18-plex_Cell_Norm</t>
  </si>
  <si>
    <t>CCL11_Eotaxin_BR51_18-plex_Cell_Norm</t>
  </si>
  <si>
    <t>ALCAM_CD166_BR52_18-plex_Cell_Norm</t>
  </si>
  <si>
    <t>IL-1 beta_IL-1F2_BR57_18-plex_Cell_Norm</t>
  </si>
  <si>
    <t>TGF-alpha_BR63_18-plex_Cell_Norm</t>
  </si>
  <si>
    <t>TFPI_BR64_18-plex_Cell_Norm</t>
  </si>
  <si>
    <t>TNF RII_TNFRSF1B_BR65_18-plex_Cell_Norm</t>
  </si>
  <si>
    <t>Stanniocalcin 1_STC-1_BR73_18-plex_Cell_Norm</t>
  </si>
  <si>
    <t>TIMP-1_BR76_18-plex_Cell_Norm</t>
  </si>
  <si>
    <t>SLPI_BR77_18-plex_Cell_Norm</t>
  </si>
  <si>
    <t>TNF-alpha_BR12_35-plex_Cell_Norm</t>
  </si>
  <si>
    <t>4-1BB_TNFRSF9_CD137_BR13_35-plex_Cell_Norm</t>
  </si>
  <si>
    <t>IL-8_CXCL8_BR18_35-plex_Cell_Norm</t>
  </si>
  <si>
    <t>IL-7_BR20_35-plex_Cell_Norm</t>
  </si>
  <si>
    <t>IFN-beta_BR21_35-plex_Cell_Norm</t>
  </si>
  <si>
    <t>IL-10_BR22_35-plex_Cell_Norm</t>
  </si>
  <si>
    <t>EGF_BR25_35-plex_Cell_Norm</t>
  </si>
  <si>
    <t>IGFBP-2_BR26_35-plex_Cell_Norm</t>
  </si>
  <si>
    <t>IGFBP-6_BR27_35-plex_Cell_Norm</t>
  </si>
  <si>
    <t>CCL14_HCC-1_HCC-3_BR28_35-plex_Cell_Norm</t>
  </si>
  <si>
    <t>IFN-gamma_BR29_35-plex_Cell_Norm</t>
  </si>
  <si>
    <t>CCL18_PARC_BR33_35-plex_Cell_Norm</t>
  </si>
  <si>
    <t>MMP-12_BR34_35-plex_Cell_Norm</t>
  </si>
  <si>
    <t>CCL3_MIP-1 alpha_BR35_35-plex_Cell_Norm</t>
  </si>
  <si>
    <t>CCL15_MIP-1 delta_BR36_35-plex_Cell_Norm</t>
  </si>
  <si>
    <t>CCL7_MCP-3_MARC_BR37_35-plex_Cell_Norm</t>
  </si>
  <si>
    <t>IL-1 alpha_IL-1F1_BR38_35-plex_Cell_Norm</t>
  </si>
  <si>
    <t>CXCL16_BR39_35-plex_Cell_Norm</t>
  </si>
  <si>
    <t>AgRP_ART_BR42_35-plex_Cell_Norm</t>
  </si>
  <si>
    <t>TNF-beta_BR45_35-plex_Cell_Norm</t>
  </si>
  <si>
    <t>ADAMTS13_BR52_35-plex_Cell_Norm</t>
  </si>
  <si>
    <t>Follistatin-like 1_FSTL1_BR55_35-plex_Cell_Norm</t>
  </si>
  <si>
    <t>CCL23_MPIF-1_BR56_35-plex_Cell_Norm</t>
  </si>
  <si>
    <t>Fetuin A_AHSG_BR57_35-plex_Cell_Norm</t>
  </si>
  <si>
    <t>CD30_TNFRSF8_BR61_35-plex_Cell_Norm</t>
  </si>
  <si>
    <t>IL-1 RII_BR62_35-plex_Cell_Norm</t>
  </si>
  <si>
    <t>IFN-alpha_BR63_35-plex_Cell_Norm</t>
  </si>
  <si>
    <t>Chitinase 3-like 1_BR64_35-plex_Cell_Norm</t>
  </si>
  <si>
    <t>GDF-15_BR65_35-plex_Cell_Norm</t>
  </si>
  <si>
    <t>TNF RI_TNFRSF1A_BR66_35-plex_Cell_Norm</t>
  </si>
  <si>
    <t>CXLC10_IP-10_CRG-2_BR67_35-plex_Cell_Norm</t>
  </si>
  <si>
    <t>IL-6_BR72_35-plex_Cell_Norm</t>
  </si>
  <si>
    <t>Fas_TNFRSF6_BR73_35-plex_Cell_Norm</t>
  </si>
  <si>
    <t>IGFBP-rp1_IGFBP-7_BR77_35-plex_Cell_Norm</t>
  </si>
  <si>
    <t>IL-18_IL-1F4_BR78_35-plex_Cell_Norm</t>
  </si>
  <si>
    <t>Lumican_BR13_18_plex</t>
  </si>
  <si>
    <t>MMP_7_BR21_18_plex</t>
  </si>
  <si>
    <t>IL_16_BR25_18_plex</t>
  </si>
  <si>
    <t>VEGF_BR26_18_plex</t>
  </si>
  <si>
    <t>CD163_BR28_18_plex</t>
  </si>
  <si>
    <t>SPARC_BR34_18_plex</t>
  </si>
  <si>
    <t>IL_2_BR43_18_plex</t>
  </si>
  <si>
    <t>PCSK9_BR44_18_plex</t>
  </si>
  <si>
    <t>SOST_Sclerostin_18_plex</t>
  </si>
  <si>
    <t>CCL11_Eotaxin_BR51_18_plex</t>
  </si>
  <si>
    <t>ALCAM_CD166_BR52_18_plex</t>
  </si>
  <si>
    <t>IL_1 beta_IL_1F2_BR57_18_plex</t>
  </si>
  <si>
    <t>TGF_alpha_BR63_18_plex</t>
  </si>
  <si>
    <t>TFPI_BR64_18_plex</t>
  </si>
  <si>
    <t>TNF RII_TNFRSF1B_BR65_18_plex</t>
  </si>
  <si>
    <t>Stanniocalcin 1_STC_1_BR73_18_plex</t>
  </si>
  <si>
    <t>TIMP_1_BR76_18_plex</t>
  </si>
  <si>
    <t>SLPI_BR77_18_plex</t>
  </si>
  <si>
    <t>TNF_alpha_BR12_35_plex</t>
  </si>
  <si>
    <t>4_1BB_TNFRSF9_CD137_BR13_35_plex</t>
  </si>
  <si>
    <t>IL_8_CXCL8_BR18_35_plex</t>
  </si>
  <si>
    <t>IL_7_BR20_35_plex</t>
  </si>
  <si>
    <t>IFN_beta_BR21_35_plex</t>
  </si>
  <si>
    <t>IL_10_BR22_35_plex</t>
  </si>
  <si>
    <t>EGF_BR25_35_plex</t>
  </si>
  <si>
    <t>IGFBP_2_BR26_35_plex</t>
  </si>
  <si>
    <t>IGFBP_6_BR27_35_plex</t>
  </si>
  <si>
    <t>CCL14_HCC_1_HCC_3_BR28_35_plex</t>
  </si>
  <si>
    <t>IFN_gamma_BR29_35_plex</t>
  </si>
  <si>
    <t>CCL18_PARC_BR33_35_plex</t>
  </si>
  <si>
    <t>MMP_12_BR34_35_plex</t>
  </si>
  <si>
    <t>CCL3_MIP_1 alpha_BR35_35_plex</t>
  </si>
  <si>
    <t>CCL15_MIP_1 delta_BR36_35_plex</t>
  </si>
  <si>
    <t>CCL7_MCP_3_MARC_BR37_35_plex</t>
  </si>
  <si>
    <t>IL_1 alpha_IL_1F1_BR38_35_plex</t>
  </si>
  <si>
    <t>CXCL16_BR39_35_plex</t>
  </si>
  <si>
    <t>AgRP_ART_BR42_35_plex</t>
  </si>
  <si>
    <t>TNF_beta_BR45_35_plex</t>
  </si>
  <si>
    <t>ADAMTS13_BR52_35_plex</t>
  </si>
  <si>
    <t>Follistatin_like 1_FSTL1_BR55_35_plex</t>
  </si>
  <si>
    <t>CCL23_MPIF_1_BR56_35_plex</t>
  </si>
  <si>
    <t>CD30_TNFRSF8_BR61_35_plex</t>
  </si>
  <si>
    <t>IL_1 RII_BR62_35_plex</t>
  </si>
  <si>
    <t>IFN_alpha_BR63_35_plex</t>
  </si>
  <si>
    <t>Chitinase 3_like 1_BR64_35_plex</t>
  </si>
  <si>
    <t>GDF_15_BR65_35_plex</t>
  </si>
  <si>
    <t>CXLC10_IP_10_CRG_2_BR67_35_plex</t>
  </si>
  <si>
    <t>IL_6_BR72_35_plex</t>
  </si>
  <si>
    <t>Fas_TNFRSF6_BR73_35_plex</t>
  </si>
  <si>
    <t>IGFBP_rp1_IGFBP_7_BR77_35_plex</t>
  </si>
  <si>
    <t>IL_18_IL_1F4_BR78_35_plex</t>
  </si>
  <si>
    <t>TNF_RI_TNFRSF1A_BR66_35_plex</t>
  </si>
  <si>
    <t>Fetuin_A_AHSG_BR57_35_plex</t>
  </si>
  <si>
    <t>Plate</t>
  </si>
  <si>
    <t>35-plex</t>
  </si>
  <si>
    <t>18-plex</t>
  </si>
  <si>
    <t>Days_between_samples</t>
  </si>
  <si>
    <t>Cell Line</t>
  </si>
  <si>
    <t>Cell Type</t>
  </si>
  <si>
    <t>Clinical Condition</t>
  </si>
  <si>
    <t>Donor Age</t>
  </si>
  <si>
    <t>Study Part</t>
  </si>
  <si>
    <t>Time Grown (days)</t>
  </si>
  <si>
    <t>Cells Plated (M)</t>
  </si>
  <si>
    <t>Time/Passage (days)</t>
  </si>
  <si>
    <t>Volume (ml)</t>
  </si>
  <si>
    <t>Oxygen (%)</t>
  </si>
  <si>
    <t>positive control, 1:2 dilution</t>
  </si>
  <si>
    <t>N/A</t>
  </si>
  <si>
    <t>Negative Control</t>
  </si>
  <si>
    <t>-</t>
  </si>
  <si>
    <t>Pilot 2:</t>
  </si>
  <si>
    <t>Cytokine Array</t>
  </si>
  <si>
    <t>Volume (ul):</t>
  </si>
  <si>
    <t>*Varies by sample</t>
  </si>
  <si>
    <t>SURF1 Mutation</t>
  </si>
  <si>
    <t>Plate #:</t>
  </si>
  <si>
    <t>a</t>
  </si>
  <si>
    <t>S1.1</t>
  </si>
  <si>
    <t>b</t>
  </si>
  <si>
    <t>S2.1</t>
  </si>
  <si>
    <t>c</t>
  </si>
  <si>
    <t>S3.1</t>
  </si>
  <si>
    <t>d</t>
  </si>
  <si>
    <t>S4.1</t>
  </si>
  <si>
    <t>e</t>
  </si>
  <si>
    <t>S5.1</t>
  </si>
  <si>
    <t>f</t>
  </si>
  <si>
    <t>S6.1</t>
  </si>
  <si>
    <t>g</t>
  </si>
  <si>
    <t>S7.1</t>
  </si>
  <si>
    <t>h</t>
  </si>
  <si>
    <t>S8.1</t>
  </si>
  <si>
    <t>Final Plate Map</t>
  </si>
  <si>
    <t>S1.2</t>
  </si>
  <si>
    <t>S5.2</t>
  </si>
  <si>
    <t>S2.2</t>
  </si>
  <si>
    <t>S6.2</t>
  </si>
  <si>
    <t>Background</t>
  </si>
  <si>
    <t>S3.2</t>
  </si>
  <si>
    <t>S4.2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</si>
</sst>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name val="Arial"/>
      <family val="2"/>
    </font>
  </fonts>
  <fills count="12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81A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6894CB"/>
        <bgColor rgb="FF000000"/>
      </patternFill>
    </fill>
    <fill>
      <patternFill patternType="solid">
        <fgColor rgb="FF5F8EC8"/>
        <bgColor rgb="FF000000"/>
      </patternFill>
    </fill>
    <fill>
      <patternFill patternType="solid">
        <fgColor rgb="FF86A9D5"/>
        <bgColor rgb="FF000000"/>
      </patternFill>
    </fill>
    <fill>
      <patternFill patternType="solid">
        <fgColor rgb="FF81A5D3"/>
        <bgColor rgb="FF000000"/>
      </patternFill>
    </fill>
    <fill>
      <patternFill patternType="solid">
        <fgColor rgb="FF5A8AC6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1D2EA"/>
        <bgColor rgb="FF000000"/>
      </patternFill>
    </fill>
    <fill>
      <patternFill patternType="solid">
        <fgColor rgb="FFC0D1E9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C6D6EC"/>
        <bgColor rgb="FF000000"/>
      </patternFill>
    </fill>
    <fill>
      <patternFill patternType="solid">
        <fgColor rgb="FFFCDCDF"/>
        <bgColor rgb="FF000000"/>
      </patternFill>
    </fill>
    <fill>
      <patternFill patternType="solid">
        <fgColor rgb="FFFCE2E5"/>
        <bgColor rgb="FF000000"/>
      </patternFill>
    </fill>
    <fill>
      <patternFill patternType="solid">
        <fgColor rgb="FFFBBBBE"/>
        <bgColor rgb="FF000000"/>
      </patternFill>
    </fill>
    <fill>
      <patternFill patternType="solid">
        <fgColor rgb="FFFBC7CA"/>
        <bgColor rgb="FF000000"/>
      </patternFill>
    </fill>
    <fill>
      <patternFill patternType="solid">
        <fgColor rgb="FFFCE8EA"/>
        <bgColor rgb="FF000000"/>
      </patternFill>
    </fill>
    <fill>
      <patternFill patternType="solid">
        <fgColor rgb="FFFA9B9D"/>
        <bgColor rgb="FF000000"/>
      </patternFill>
    </fill>
    <fill>
      <patternFill patternType="solid">
        <fgColor rgb="FFFAAAAC"/>
        <bgColor rgb="FF000000"/>
      </patternFill>
    </fill>
    <fill>
      <patternFill patternType="solid">
        <fgColor rgb="FFFBBDC0"/>
        <bgColor rgb="FF000000"/>
      </patternFill>
    </fill>
    <fill>
      <patternFill patternType="solid">
        <fgColor rgb="FFF97A7C"/>
        <bgColor rgb="FF000000"/>
      </patternFill>
    </fill>
    <fill>
      <patternFill patternType="solid">
        <fgColor rgb="FFF98A8C"/>
        <bgColor rgb="FF000000"/>
      </patternFill>
    </fill>
    <fill>
      <patternFill patternType="solid">
        <fgColor rgb="FFFA9396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779ED0"/>
        <bgColor rgb="FF000000"/>
      </patternFill>
    </fill>
    <fill>
      <patternFill patternType="solid">
        <fgColor rgb="FF7EA3D2"/>
        <bgColor rgb="FF000000"/>
      </patternFill>
    </fill>
    <fill>
      <patternFill patternType="solid">
        <fgColor rgb="FFB2C8E5"/>
        <bgColor rgb="FF000000"/>
      </patternFill>
    </fill>
    <fill>
      <patternFill patternType="solid">
        <fgColor rgb="FFBCCFE8"/>
        <bgColor rgb="FF000000"/>
      </patternFill>
    </fill>
    <fill>
      <patternFill patternType="solid">
        <fgColor rgb="FFEDF1F9"/>
        <bgColor rgb="FF000000"/>
      </patternFill>
    </fill>
    <fill>
      <patternFill patternType="solid">
        <fgColor rgb="FFF8F9FD"/>
        <bgColor rgb="FF000000"/>
      </patternFill>
    </fill>
    <fill>
      <patternFill patternType="solid">
        <fgColor rgb="FFFCECEF"/>
        <bgColor rgb="FF000000"/>
      </patternFill>
    </fill>
    <fill>
      <patternFill patternType="solid">
        <fgColor rgb="FFFCE5E8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AABAD"/>
        <bgColor rgb="FF000000"/>
      </patternFill>
    </fill>
    <fill>
      <patternFill patternType="solid">
        <fgColor rgb="FFFAAEB1"/>
        <bgColor rgb="FF000000"/>
      </patternFill>
    </fill>
    <fill>
      <patternFill patternType="solid">
        <fgColor rgb="FFFA8E91"/>
        <bgColor rgb="FF000000"/>
      </patternFill>
    </fill>
    <fill>
      <patternFill patternType="solid">
        <fgColor rgb="FF94B3DA"/>
        <bgColor rgb="FF000000"/>
      </patternFill>
    </fill>
    <fill>
      <patternFill patternType="solid">
        <fgColor rgb="FF5F8DC7"/>
        <bgColor rgb="FF000000"/>
      </patternFill>
    </fill>
    <fill>
      <patternFill patternType="solid">
        <fgColor rgb="FFE1E9F5"/>
        <bgColor rgb="FF000000"/>
      </patternFill>
    </fill>
    <fill>
      <patternFill patternType="solid">
        <fgColor rgb="FF93B2DA"/>
        <bgColor rgb="FF000000"/>
      </patternFill>
    </fill>
    <fill>
      <patternFill patternType="solid">
        <fgColor rgb="FFC7D7EC"/>
        <bgColor rgb="FF000000"/>
      </patternFill>
    </fill>
    <fill>
      <patternFill patternType="solid">
        <fgColor rgb="FFFBD8DA"/>
        <bgColor rgb="FF000000"/>
      </patternFill>
    </fill>
    <fill>
      <patternFill patternType="solid">
        <fgColor rgb="FFFAB3B5"/>
        <bgColor rgb="FF000000"/>
      </patternFill>
    </fill>
    <fill>
      <patternFill patternType="solid">
        <fgColor rgb="FFFBCBCD"/>
        <bgColor rgb="FF000000"/>
      </patternFill>
    </fill>
    <fill>
      <patternFill patternType="solid">
        <fgColor rgb="FFF98E90"/>
        <bgColor rgb="FF000000"/>
      </patternFill>
    </fill>
    <fill>
      <patternFill patternType="solid">
        <fgColor rgb="FFFA9A9C"/>
        <bgColor rgb="FF000000"/>
      </patternFill>
    </fill>
    <fill>
      <patternFill patternType="solid">
        <fgColor rgb="FF759DCF"/>
        <bgColor rgb="FF000000"/>
      </patternFill>
    </fill>
    <fill>
      <patternFill patternType="solid">
        <fgColor rgb="FF8FAFD8"/>
        <bgColor rgb="FF000000"/>
      </patternFill>
    </fill>
    <fill>
      <patternFill patternType="solid">
        <fgColor rgb="FFABC3E2"/>
        <bgColor rgb="FF000000"/>
      </patternFill>
    </fill>
    <fill>
      <patternFill patternType="solid">
        <fgColor rgb="FFFBFBFE"/>
        <bgColor rgb="FF000000"/>
      </patternFill>
    </fill>
    <fill>
      <patternFill patternType="solid">
        <fgColor rgb="FFF96A6C"/>
        <bgColor rgb="FF000000"/>
      </patternFill>
    </fill>
    <fill>
      <patternFill patternType="solid">
        <fgColor rgb="FFEAEFF8"/>
        <bgColor rgb="FF000000"/>
      </patternFill>
    </fill>
    <fill>
      <patternFill patternType="solid">
        <fgColor rgb="FFFCEAED"/>
        <bgColor rgb="FF000000"/>
      </patternFill>
    </fill>
    <fill>
      <patternFill patternType="solid">
        <fgColor rgb="FFFCE3E6"/>
        <bgColor rgb="FF000000"/>
      </patternFill>
    </fill>
    <fill>
      <patternFill patternType="solid">
        <fgColor rgb="FFFBC5C8"/>
        <bgColor rgb="FF000000"/>
      </patternFill>
    </fill>
    <fill>
      <patternFill patternType="solid">
        <fgColor rgb="FFFBC4C7"/>
        <bgColor rgb="FF000000"/>
      </patternFill>
    </fill>
    <fill>
      <patternFill patternType="solid">
        <fgColor rgb="FFFAA1A3"/>
        <bgColor rgb="FF000000"/>
      </patternFill>
    </fill>
    <fill>
      <patternFill patternType="solid">
        <fgColor rgb="FFFAA8AA"/>
        <bgColor rgb="FF000000"/>
      </patternFill>
    </fill>
    <fill>
      <patternFill patternType="solid">
        <fgColor rgb="FFF97C7E"/>
        <bgColor rgb="FF000000"/>
      </patternFill>
    </fill>
    <fill>
      <patternFill patternType="solid">
        <fgColor rgb="FFF98587"/>
        <bgColor rgb="FF000000"/>
      </patternFill>
    </fill>
    <fill>
      <patternFill patternType="solid">
        <fgColor rgb="FF6C96CC"/>
        <bgColor rgb="FF000000"/>
      </patternFill>
    </fill>
    <fill>
      <patternFill patternType="solid">
        <fgColor rgb="FF6E98CD"/>
        <bgColor rgb="FF000000"/>
      </patternFill>
    </fill>
    <fill>
      <patternFill patternType="solid">
        <fgColor rgb="FF90B0D9"/>
        <bgColor rgb="FF000000"/>
      </patternFill>
    </fill>
    <fill>
      <patternFill patternType="solid">
        <fgColor rgb="FF96B4DB"/>
        <bgColor rgb="FF000000"/>
      </patternFill>
    </fill>
    <fill>
      <patternFill patternType="solid">
        <fgColor rgb="FFB4C9E5"/>
        <bgColor rgb="FF000000"/>
      </patternFill>
    </fill>
    <fill>
      <patternFill patternType="solid">
        <fgColor rgb="FFBED0E9"/>
        <bgColor rgb="FF000000"/>
      </patternFill>
    </fill>
    <fill>
      <patternFill patternType="solid">
        <fgColor rgb="FFD8E2F2"/>
        <bgColor rgb="FF000000"/>
      </patternFill>
    </fill>
    <fill>
      <patternFill patternType="solid">
        <fgColor rgb="FFE6ECF7"/>
        <bgColor rgb="FF000000"/>
      </patternFill>
    </fill>
    <fill>
      <patternFill patternType="solid">
        <fgColor rgb="FFFCF0F2"/>
        <bgColor rgb="FF000000"/>
      </patternFill>
    </fill>
    <fill>
      <patternFill patternType="solid">
        <fgColor rgb="FFFBD3D6"/>
        <bgColor rgb="FF000000"/>
      </patternFill>
    </fill>
    <fill>
      <patternFill patternType="solid">
        <fgColor rgb="FFFBB4B7"/>
        <bgColor rgb="FF000000"/>
      </patternFill>
    </fill>
    <fill>
      <patternFill patternType="solid">
        <fgColor rgb="FFFA989A"/>
        <bgColor rgb="FF000000"/>
      </patternFill>
    </fill>
    <fill>
      <patternFill patternType="solid">
        <fgColor rgb="FF7099CD"/>
        <bgColor rgb="FF000000"/>
      </patternFill>
    </fill>
    <fill>
      <patternFill patternType="solid">
        <fgColor rgb="FF9AB7DC"/>
        <bgColor rgb="FF000000"/>
      </patternFill>
    </fill>
    <fill>
      <patternFill patternType="solid">
        <fgColor rgb="FFC2D3EA"/>
        <bgColor rgb="FF000000"/>
      </patternFill>
    </fill>
    <fill>
      <patternFill patternType="solid">
        <fgColor rgb="FFFAA8AB"/>
        <bgColor rgb="FF000000"/>
      </patternFill>
    </fill>
    <fill>
      <patternFill patternType="solid">
        <fgColor rgb="FFFCEEF1"/>
        <bgColor rgb="FF000000"/>
      </patternFill>
    </fill>
    <fill>
      <patternFill patternType="solid">
        <fgColor rgb="FFF97E81"/>
        <bgColor rgb="FF000000"/>
      </patternFill>
    </fill>
    <fill>
      <patternFill patternType="solid">
        <fgColor rgb="FFFBCCCE"/>
        <bgColor rgb="FF000000"/>
      </patternFill>
    </fill>
    <fill>
      <patternFill patternType="solid">
        <fgColor rgb="FFE981A8"/>
        <bgColor rgb="FF000000"/>
      </patternFill>
    </fill>
    <fill>
      <patternFill patternType="solid">
        <fgColor rgb="FF6C97CC"/>
        <bgColor rgb="FF000000"/>
      </patternFill>
    </fill>
    <fill>
      <patternFill patternType="solid">
        <fgColor rgb="FF92B1D9"/>
        <bgColor rgb="FF000000"/>
      </patternFill>
    </fill>
    <fill>
      <patternFill patternType="solid">
        <fgColor rgb="FFC8D8ED"/>
        <bgColor rgb="FF000000"/>
      </patternFill>
    </fill>
    <fill>
      <patternFill patternType="solid">
        <fgColor rgb="FFEEF2FA"/>
        <bgColor rgb="FF000000"/>
      </patternFill>
    </fill>
    <fill>
      <patternFill patternType="solid">
        <fgColor rgb="FFFBD3D5"/>
        <bgColor rgb="FF000000"/>
      </patternFill>
    </fill>
    <fill>
      <patternFill patternType="solid">
        <fgColor rgb="FFFBD7D9"/>
        <bgColor rgb="FF000000"/>
      </patternFill>
    </fill>
    <fill>
      <patternFill patternType="solid">
        <fgColor rgb="FFFA989B"/>
        <bgColor rgb="FF000000"/>
      </patternFill>
    </fill>
    <fill>
      <patternFill patternType="solid">
        <fgColor rgb="FFFA9698"/>
        <bgColor rgb="FF000000"/>
      </patternFill>
    </fill>
    <fill>
      <patternFill patternType="solid">
        <fgColor rgb="FFFAA4A6"/>
        <bgColor rgb="FF000000"/>
      </patternFill>
    </fill>
    <fill>
      <patternFill patternType="solid">
        <fgColor rgb="FFF9787A"/>
        <bgColor rgb="FF000000"/>
      </patternFill>
    </fill>
    <fill>
      <patternFill patternType="solid">
        <fgColor rgb="FFF98486"/>
        <bgColor rgb="FF000000"/>
      </patternFill>
    </fill>
    <fill>
      <patternFill patternType="solid">
        <fgColor rgb="FF719ACE"/>
        <bgColor rgb="FF000000"/>
      </patternFill>
    </fill>
    <fill>
      <patternFill patternType="solid">
        <fgColor rgb="FF9FBADE"/>
        <bgColor rgb="FF000000"/>
      </patternFill>
    </fill>
    <fill>
      <patternFill patternType="solid">
        <fgColor rgb="FF9FBBDE"/>
        <bgColor rgb="FF000000"/>
      </patternFill>
    </fill>
    <fill>
      <patternFill patternType="solid">
        <fgColor rgb="FFCDDBEE"/>
        <bgColor rgb="FF000000"/>
      </patternFill>
    </fill>
    <fill>
      <patternFill patternType="solid">
        <fgColor rgb="FFCEDBEE"/>
        <bgColor rgb="FF000000"/>
      </patternFill>
    </fill>
    <fill>
      <patternFill patternType="solid">
        <fgColor rgb="FFFCDFE2"/>
        <bgColor rgb="FF000000"/>
      </patternFill>
    </fill>
    <fill>
      <patternFill patternType="solid">
        <fgColor rgb="FFFCE7E9"/>
        <bgColor rgb="FF000000"/>
      </patternFill>
    </fill>
    <fill>
      <patternFill patternType="solid">
        <fgColor rgb="FFFBC2C4"/>
        <bgColor rgb="FF000000"/>
      </patternFill>
    </fill>
    <fill>
      <patternFill patternType="solid">
        <fgColor rgb="FFF98789"/>
        <bgColor rgb="FF000000"/>
      </patternFill>
    </fill>
    <fill>
      <patternFill patternType="solid">
        <fgColor rgb="FFFA9597"/>
        <bgColor rgb="FF000000"/>
      </patternFill>
    </fill>
    <fill>
      <patternFill patternType="solid">
        <fgColor rgb="FFF98386"/>
        <bgColor rgb="FF000000"/>
      </patternFill>
    </fill>
    <fill>
      <patternFill patternType="solid">
        <fgColor rgb="FF88AAD6"/>
        <bgColor rgb="FF000000"/>
      </patternFill>
    </fill>
    <fill>
      <patternFill patternType="solid">
        <fgColor rgb="FF739CCF"/>
        <bgColor rgb="FF000000"/>
      </patternFill>
    </fill>
    <fill>
      <patternFill patternType="solid">
        <fgColor rgb="FFA4BEE0"/>
        <bgColor rgb="FF000000"/>
      </patternFill>
    </fill>
    <fill>
      <patternFill patternType="solid">
        <fgColor rgb="FFD2DEF0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" fontId="0" fillId="3" borderId="1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64" fontId="0" fillId="12" borderId="1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 vertical="center"/>
    </xf>
    <xf numFmtId="164" fontId="0" fillId="15" borderId="1" xfId="0" applyNumberFormat="1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64" fontId="0" fillId="12" borderId="4" xfId="0" applyNumberFormat="1" applyFill="1" applyBorder="1" applyAlignment="1">
      <alignment horizontal="center" vertical="center"/>
    </xf>
    <xf numFmtId="164" fontId="0" fillId="15" borderId="4" xfId="0" applyNumberFormat="1" applyFill="1" applyBorder="1" applyAlignment="1">
      <alignment horizontal="center" vertical="center"/>
    </xf>
    <xf numFmtId="0" fontId="4" fillId="15" borderId="5" xfId="0" applyFont="1" applyFill="1" applyBorder="1"/>
    <xf numFmtId="164" fontId="0" fillId="0" borderId="0" xfId="0" applyNumberFormat="1"/>
    <xf numFmtId="0" fontId="0" fillId="13" borderId="2" xfId="0" applyFont="1" applyFill="1" applyBorder="1" applyAlignment="1">
      <alignment horizontal="center" vertical="center"/>
    </xf>
    <xf numFmtId="0" fontId="3" fillId="0" borderId="0" xfId="0" applyFont="1"/>
    <xf numFmtId="0" fontId="3" fillId="16" borderId="1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8" xfId="0" applyFont="1" applyFill="1" applyBorder="1" applyAlignment="1">
      <alignment horizontal="center" vertical="center"/>
    </xf>
    <xf numFmtId="0" fontId="3" fillId="16" borderId="9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1" fontId="3" fillId="17" borderId="7" xfId="0" applyNumberFormat="1" applyFont="1" applyFill="1" applyBorder="1" applyAlignment="1">
      <alignment horizontal="center" vertical="center"/>
    </xf>
    <xf numFmtId="164" fontId="3" fillId="17" borderId="7" xfId="0" applyNumberFormat="1" applyFont="1" applyFill="1" applyBorder="1" applyAlignment="1">
      <alignment horizontal="center"/>
    </xf>
    <xf numFmtId="164" fontId="3" fillId="17" borderId="7" xfId="0" applyNumberFormat="1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3" fillId="19" borderId="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20" borderId="7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1" fontId="3" fillId="22" borderId="1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1" fontId="3" fillId="24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/>
    </xf>
    <xf numFmtId="0" fontId="3" fillId="25" borderId="1" xfId="0" applyFont="1" applyFill="1" applyBorder="1" applyAlignment="1">
      <alignment horizontal="center"/>
    </xf>
    <xf numFmtId="0" fontId="3" fillId="20" borderId="6" xfId="0" applyFont="1" applyFill="1" applyBorder="1" applyAlignment="1">
      <alignment horizontal="center" vertical="center"/>
    </xf>
    <xf numFmtId="0" fontId="3" fillId="26" borderId="6" xfId="0" applyFont="1" applyFill="1" applyBorder="1" applyAlignment="1">
      <alignment horizontal="center" vertical="center"/>
    </xf>
    <xf numFmtId="0" fontId="3" fillId="27" borderId="6" xfId="0" applyFont="1" applyFill="1" applyBorder="1" applyAlignment="1">
      <alignment horizontal="center" vertical="center"/>
    </xf>
    <xf numFmtId="0" fontId="3" fillId="28" borderId="6" xfId="0" applyFont="1" applyFill="1" applyBorder="1" applyAlignment="1">
      <alignment horizontal="center" vertical="center"/>
    </xf>
    <xf numFmtId="0" fontId="3" fillId="29" borderId="6" xfId="0" applyFont="1" applyFill="1" applyBorder="1" applyAlignment="1">
      <alignment horizontal="center" vertical="center"/>
    </xf>
    <xf numFmtId="0" fontId="3" fillId="19" borderId="6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/>
    </xf>
    <xf numFmtId="0" fontId="3" fillId="30" borderId="1" xfId="0" applyFont="1" applyFill="1" applyBorder="1" applyAlignment="1">
      <alignment horizontal="center" vertical="center"/>
    </xf>
    <xf numFmtId="1" fontId="3" fillId="31" borderId="1" xfId="0" applyNumberFormat="1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/>
    </xf>
    <xf numFmtId="0" fontId="3" fillId="26" borderId="7" xfId="0" applyFont="1" applyFill="1" applyBorder="1" applyAlignment="1">
      <alignment horizontal="center" vertical="center"/>
    </xf>
    <xf numFmtId="0" fontId="3" fillId="28" borderId="7" xfId="0" applyFont="1" applyFill="1" applyBorder="1" applyAlignment="1">
      <alignment horizontal="center" vertical="center"/>
    </xf>
    <xf numFmtId="0" fontId="3" fillId="29" borderId="7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/>
    </xf>
    <xf numFmtId="0" fontId="3" fillId="32" borderId="1" xfId="0" applyFont="1" applyFill="1" applyBorder="1" applyAlignment="1">
      <alignment horizontal="center" vertical="center"/>
    </xf>
    <xf numFmtId="1" fontId="3" fillId="32" borderId="1" xfId="0" applyNumberFormat="1" applyFont="1" applyFill="1" applyBorder="1" applyAlignment="1">
      <alignment horizontal="center" vertical="center"/>
    </xf>
    <xf numFmtId="0" fontId="3" fillId="33" borderId="1" xfId="0" applyFont="1" applyFill="1" applyBorder="1" applyAlignment="1">
      <alignment horizontal="center"/>
    </xf>
    <xf numFmtId="0" fontId="3" fillId="34" borderId="1" xfId="0" applyFont="1" applyFill="1" applyBorder="1" applyAlignment="1">
      <alignment horizontal="center" vertical="center"/>
    </xf>
    <xf numFmtId="1" fontId="3" fillId="35" borderId="1" xfId="0" applyNumberFormat="1" applyFont="1" applyFill="1" applyBorder="1" applyAlignment="1">
      <alignment horizontal="center" vertical="center"/>
    </xf>
    <xf numFmtId="0" fontId="3" fillId="27" borderId="7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1" fontId="3" fillId="37" borderId="1" xfId="0" applyNumberFormat="1" applyFont="1" applyFill="1" applyBorder="1" applyAlignment="1">
      <alignment horizontal="center" vertical="center"/>
    </xf>
    <xf numFmtId="0" fontId="3" fillId="38" borderId="1" xfId="0" applyFont="1" applyFill="1" applyBorder="1" applyAlignment="1">
      <alignment horizontal="center" vertical="center"/>
    </xf>
    <xf numFmtId="0" fontId="3" fillId="39" borderId="1" xfId="0" applyFont="1" applyFill="1" applyBorder="1" applyAlignment="1">
      <alignment horizontal="center" vertical="center"/>
    </xf>
    <xf numFmtId="1" fontId="3" fillId="40" borderId="1" xfId="0" applyNumberFormat="1" applyFont="1" applyFill="1" applyBorder="1" applyAlignment="1">
      <alignment horizontal="center" vertical="center"/>
    </xf>
    <xf numFmtId="0" fontId="3" fillId="41" borderId="1" xfId="0" applyFont="1" applyFill="1" applyBorder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1" fontId="3" fillId="43" borderId="1" xfId="0" applyNumberFormat="1" applyFont="1" applyFill="1" applyBorder="1" applyAlignment="1">
      <alignment horizontal="center" vertical="center"/>
    </xf>
    <xf numFmtId="0" fontId="3" fillId="44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1" fontId="3" fillId="25" borderId="1" xfId="0" applyNumberFormat="1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/>
    </xf>
    <xf numFmtId="0" fontId="3" fillId="46" borderId="1" xfId="0" applyFont="1" applyFill="1" applyBorder="1" applyAlignment="1">
      <alignment horizontal="center" vertical="center"/>
    </xf>
    <xf numFmtId="1" fontId="3" fillId="47" borderId="1" xfId="0" applyNumberFormat="1" applyFont="1" applyFill="1" applyBorder="1" applyAlignment="1">
      <alignment horizontal="center" vertical="center"/>
    </xf>
    <xf numFmtId="0" fontId="3" fillId="48" borderId="1" xfId="0" applyFont="1" applyFill="1" applyBorder="1" applyAlignment="1">
      <alignment horizontal="center" vertical="center"/>
    </xf>
    <xf numFmtId="1" fontId="3" fillId="49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3" fillId="50" borderId="1" xfId="0" applyFont="1" applyFill="1" applyBorder="1" applyAlignment="1">
      <alignment horizontal="center" vertical="center"/>
    </xf>
    <xf numFmtId="1" fontId="3" fillId="51" borderId="1" xfId="0" applyNumberFormat="1" applyFont="1" applyFill="1" applyBorder="1" applyAlignment="1">
      <alignment horizontal="center" vertical="center"/>
    </xf>
    <xf numFmtId="0" fontId="3" fillId="52" borderId="1" xfId="0" applyFont="1" applyFill="1" applyBorder="1" applyAlignment="1">
      <alignment horizontal="center" vertical="center"/>
    </xf>
    <xf numFmtId="1" fontId="3" fillId="53" borderId="1" xfId="0" applyNumberFormat="1" applyFont="1" applyFill="1" applyBorder="1" applyAlignment="1">
      <alignment horizontal="center" vertical="center"/>
    </xf>
    <xf numFmtId="0" fontId="3" fillId="54" borderId="6" xfId="0" applyFont="1" applyFill="1" applyBorder="1" applyAlignment="1">
      <alignment horizontal="center"/>
    </xf>
    <xf numFmtId="0" fontId="3" fillId="54" borderId="6" xfId="0" applyFont="1" applyFill="1" applyBorder="1" applyAlignment="1">
      <alignment horizontal="center" vertical="center"/>
    </xf>
    <xf numFmtId="0" fontId="3" fillId="55" borderId="1" xfId="0" applyFont="1" applyFill="1" applyBorder="1" applyAlignment="1">
      <alignment horizontal="center" vertical="center"/>
    </xf>
    <xf numFmtId="1" fontId="3" fillId="56" borderId="1" xfId="0" applyNumberFormat="1" applyFont="1" applyFill="1" applyBorder="1" applyAlignment="1">
      <alignment horizontal="center" vertical="center"/>
    </xf>
    <xf numFmtId="0" fontId="3" fillId="54" borderId="7" xfId="0" applyFont="1" applyFill="1" applyBorder="1" applyAlignment="1">
      <alignment horizontal="center"/>
    </xf>
    <xf numFmtId="0" fontId="3" fillId="54" borderId="7" xfId="0" applyFont="1" applyFill="1" applyBorder="1" applyAlignment="1">
      <alignment horizontal="center" vertical="center"/>
    </xf>
    <xf numFmtId="0" fontId="3" fillId="43" borderId="1" xfId="0" applyFont="1" applyFill="1" applyBorder="1" applyAlignment="1">
      <alignment horizontal="center" vertical="center"/>
    </xf>
    <xf numFmtId="1" fontId="3" fillId="57" borderId="1" xfId="0" applyNumberFormat="1" applyFont="1" applyFill="1" applyBorder="1" applyAlignment="1">
      <alignment horizontal="center" vertical="center"/>
    </xf>
    <xf numFmtId="1" fontId="3" fillId="45" borderId="1" xfId="0" applyNumberFormat="1" applyFont="1" applyFill="1" applyBorder="1" applyAlignment="1">
      <alignment horizontal="center" vertical="center"/>
    </xf>
    <xf numFmtId="0" fontId="3" fillId="58" borderId="1" xfId="0" applyFont="1" applyFill="1" applyBorder="1" applyAlignment="1">
      <alignment horizontal="center" vertical="center"/>
    </xf>
    <xf numFmtId="1" fontId="3" fillId="59" borderId="1" xfId="0" applyNumberFormat="1" applyFont="1" applyFill="1" applyBorder="1" applyAlignment="1">
      <alignment horizontal="center"/>
    </xf>
    <xf numFmtId="0" fontId="3" fillId="60" borderId="1" xfId="0" applyFont="1" applyFill="1" applyBorder="1" applyAlignment="1">
      <alignment horizontal="center" vertical="center"/>
    </xf>
    <xf numFmtId="1" fontId="3" fillId="61" borderId="1" xfId="0" applyNumberFormat="1" applyFont="1" applyFill="1" applyBorder="1" applyAlignment="1">
      <alignment horizontal="center"/>
    </xf>
    <xf numFmtId="1" fontId="3" fillId="62" borderId="1" xfId="0" applyNumberFormat="1" applyFont="1" applyFill="1" applyBorder="1" applyAlignment="1">
      <alignment horizontal="center"/>
    </xf>
    <xf numFmtId="0" fontId="3" fillId="63" borderId="1" xfId="0" applyFont="1" applyFill="1" applyBorder="1" applyAlignment="1">
      <alignment horizontal="center" vertical="center"/>
    </xf>
    <xf numFmtId="1" fontId="3" fillId="32" borderId="1" xfId="0" applyNumberFormat="1" applyFont="1" applyFill="1" applyBorder="1" applyAlignment="1">
      <alignment horizontal="center"/>
    </xf>
    <xf numFmtId="0" fontId="3" fillId="64" borderId="1" xfId="0" applyFont="1" applyFill="1" applyBorder="1" applyAlignment="1">
      <alignment horizontal="center" vertical="center"/>
    </xf>
    <xf numFmtId="1" fontId="3" fillId="65" borderId="1" xfId="0" applyNumberFormat="1" applyFont="1" applyFill="1" applyBorder="1" applyAlignment="1">
      <alignment horizontal="center"/>
    </xf>
    <xf numFmtId="0" fontId="3" fillId="66" borderId="1" xfId="0" applyFont="1" applyFill="1" applyBorder="1" applyAlignment="1">
      <alignment horizontal="center" vertical="center"/>
    </xf>
    <xf numFmtId="1" fontId="3" fillId="67" borderId="1" xfId="0" applyNumberFormat="1" applyFont="1" applyFill="1" applyBorder="1" applyAlignment="1">
      <alignment horizontal="center"/>
    </xf>
    <xf numFmtId="1" fontId="3" fillId="45" borderId="1" xfId="0" applyNumberFormat="1" applyFont="1" applyFill="1" applyBorder="1" applyAlignment="1">
      <alignment horizontal="center"/>
    </xf>
    <xf numFmtId="1" fontId="3" fillId="25" borderId="1" xfId="0" applyNumberFormat="1" applyFont="1" applyFill="1" applyBorder="1" applyAlignment="1">
      <alignment horizontal="center"/>
    </xf>
    <xf numFmtId="0" fontId="3" fillId="68" borderId="1" xfId="0" applyFont="1" applyFill="1" applyBorder="1" applyAlignment="1">
      <alignment horizontal="center" vertical="center"/>
    </xf>
    <xf numFmtId="1" fontId="3" fillId="69" borderId="1" xfId="0" applyNumberFormat="1" applyFont="1" applyFill="1" applyBorder="1" applyAlignment="1">
      <alignment horizontal="center"/>
    </xf>
    <xf numFmtId="0" fontId="3" fillId="70" borderId="1" xfId="0" applyFont="1" applyFill="1" applyBorder="1" applyAlignment="1">
      <alignment horizontal="center" vertical="center"/>
    </xf>
    <xf numFmtId="1" fontId="3" fillId="71" borderId="1" xfId="0" applyNumberFormat="1" applyFont="1" applyFill="1" applyBorder="1" applyAlignment="1">
      <alignment horizontal="center"/>
    </xf>
    <xf numFmtId="1" fontId="3" fillId="72" borderId="1" xfId="0" applyNumberFormat="1" applyFont="1" applyFill="1" applyBorder="1" applyAlignment="1">
      <alignment horizontal="center"/>
    </xf>
    <xf numFmtId="0" fontId="3" fillId="73" borderId="1" xfId="0" applyFont="1" applyFill="1" applyBorder="1" applyAlignment="1">
      <alignment horizontal="center" vertical="center"/>
    </xf>
    <xf numFmtId="0" fontId="3" fillId="74" borderId="1" xfId="0" applyFont="1" applyFill="1" applyBorder="1" applyAlignment="1">
      <alignment horizontal="center" vertical="center"/>
    </xf>
    <xf numFmtId="1" fontId="3" fillId="75" borderId="1" xfId="0" applyNumberFormat="1" applyFont="1" applyFill="1" applyBorder="1" applyAlignment="1">
      <alignment horizontal="center"/>
    </xf>
    <xf numFmtId="0" fontId="3" fillId="76" borderId="1" xfId="0" applyFont="1" applyFill="1" applyBorder="1" applyAlignment="1">
      <alignment horizontal="center" vertical="center"/>
    </xf>
    <xf numFmtId="1" fontId="3" fillId="77" borderId="1" xfId="0" applyNumberFormat="1" applyFont="1" applyFill="1" applyBorder="1" applyAlignment="1">
      <alignment horizontal="center"/>
    </xf>
    <xf numFmtId="0" fontId="3" fillId="78" borderId="1" xfId="0" applyFont="1" applyFill="1" applyBorder="1" applyAlignment="1">
      <alignment horizontal="center" vertical="center"/>
    </xf>
    <xf numFmtId="1" fontId="3" fillId="79" borderId="1" xfId="0" applyNumberFormat="1" applyFont="1" applyFill="1" applyBorder="1" applyAlignment="1">
      <alignment horizontal="center"/>
    </xf>
    <xf numFmtId="0" fontId="3" fillId="80" borderId="1" xfId="0" applyFont="1" applyFill="1" applyBorder="1" applyAlignment="1">
      <alignment horizontal="center" vertical="center"/>
    </xf>
    <xf numFmtId="1" fontId="3" fillId="81" borderId="1" xfId="0" applyNumberFormat="1" applyFont="1" applyFill="1" applyBorder="1" applyAlignment="1">
      <alignment horizontal="center"/>
    </xf>
    <xf numFmtId="0" fontId="3" fillId="82" borderId="1" xfId="0" applyFont="1" applyFill="1" applyBorder="1" applyAlignment="1">
      <alignment horizontal="center" vertical="center"/>
    </xf>
    <xf numFmtId="1" fontId="3" fillId="83" borderId="1" xfId="0" applyNumberFormat="1" applyFont="1" applyFill="1" applyBorder="1" applyAlignment="1">
      <alignment horizontal="center"/>
    </xf>
    <xf numFmtId="0" fontId="3" fillId="84" borderId="1" xfId="0" applyFont="1" applyFill="1" applyBorder="1" applyAlignment="1">
      <alignment horizontal="center" vertical="center"/>
    </xf>
    <xf numFmtId="1" fontId="3" fillId="85" borderId="1" xfId="0" applyNumberFormat="1" applyFont="1" applyFill="1" applyBorder="1" applyAlignment="1">
      <alignment horizontal="center"/>
    </xf>
    <xf numFmtId="0" fontId="3" fillId="86" borderId="1" xfId="0" applyFont="1" applyFill="1" applyBorder="1" applyAlignment="1">
      <alignment horizontal="center" vertical="center"/>
    </xf>
    <xf numFmtId="1" fontId="3" fillId="87" borderId="1" xfId="0" applyNumberFormat="1" applyFont="1" applyFill="1" applyBorder="1" applyAlignment="1">
      <alignment horizontal="center"/>
    </xf>
    <xf numFmtId="0" fontId="3" fillId="88" borderId="1" xfId="0" applyFont="1" applyFill="1" applyBorder="1" applyAlignment="1">
      <alignment horizontal="center" vertical="center"/>
    </xf>
    <xf numFmtId="1" fontId="3" fillId="89" borderId="1" xfId="0" applyNumberFormat="1" applyFont="1" applyFill="1" applyBorder="1" applyAlignment="1">
      <alignment horizontal="center"/>
    </xf>
    <xf numFmtId="1" fontId="3" fillId="90" borderId="1" xfId="0" applyNumberFormat="1" applyFont="1" applyFill="1" applyBorder="1" applyAlignment="1">
      <alignment horizontal="center"/>
    </xf>
    <xf numFmtId="1" fontId="3" fillId="91" borderId="1" xfId="0" applyNumberFormat="1" applyFont="1" applyFill="1" applyBorder="1" applyAlignment="1">
      <alignment horizontal="center"/>
    </xf>
    <xf numFmtId="1" fontId="3" fillId="92" borderId="1" xfId="0" applyNumberFormat="1" applyFont="1" applyFill="1" applyBorder="1" applyAlignment="1">
      <alignment horizontal="center"/>
    </xf>
    <xf numFmtId="1" fontId="3" fillId="93" borderId="1" xfId="0" applyNumberFormat="1" applyFont="1" applyFill="1" applyBorder="1" applyAlignment="1">
      <alignment horizontal="center"/>
    </xf>
    <xf numFmtId="0" fontId="3" fillId="47" borderId="1" xfId="0" applyFont="1" applyFill="1" applyBorder="1" applyAlignment="1">
      <alignment horizontal="center" vertical="center"/>
    </xf>
    <xf numFmtId="1" fontId="3" fillId="94" borderId="1" xfId="0" applyNumberFormat="1" applyFont="1" applyFill="1" applyBorder="1" applyAlignment="1">
      <alignment horizontal="center"/>
    </xf>
    <xf numFmtId="1" fontId="3" fillId="95" borderId="1" xfId="0" applyNumberFormat="1" applyFont="1" applyFill="1" applyBorder="1" applyAlignment="1">
      <alignment horizontal="center"/>
    </xf>
    <xf numFmtId="1" fontId="3" fillId="96" borderId="1" xfId="0" applyNumberFormat="1" applyFont="1" applyFill="1" applyBorder="1" applyAlignment="1">
      <alignment horizontal="center"/>
    </xf>
    <xf numFmtId="1" fontId="3" fillId="73" borderId="1" xfId="0" applyNumberFormat="1" applyFont="1" applyFill="1" applyBorder="1" applyAlignment="1">
      <alignment horizontal="center"/>
    </xf>
    <xf numFmtId="0" fontId="3" fillId="97" borderId="1" xfId="0" applyFont="1" applyFill="1" applyBorder="1" applyAlignment="1">
      <alignment horizontal="center" vertical="center"/>
    </xf>
    <xf numFmtId="1" fontId="3" fillId="98" borderId="1" xfId="0" applyNumberFormat="1" applyFont="1" applyFill="1" applyBorder="1" applyAlignment="1">
      <alignment horizontal="center"/>
    </xf>
    <xf numFmtId="0" fontId="3" fillId="99" borderId="1" xfId="0" applyFont="1" applyFill="1" applyBorder="1" applyAlignment="1">
      <alignment horizontal="center" vertical="center"/>
    </xf>
    <xf numFmtId="1" fontId="3" fillId="100" borderId="1" xfId="0" applyNumberFormat="1" applyFont="1" applyFill="1" applyBorder="1" applyAlignment="1">
      <alignment horizontal="center"/>
    </xf>
    <xf numFmtId="0" fontId="3" fillId="101" borderId="7" xfId="0" applyFont="1" applyFill="1" applyBorder="1" applyAlignment="1">
      <alignment horizontal="center" vertical="center"/>
    </xf>
    <xf numFmtId="0" fontId="3" fillId="101" borderId="8" xfId="0" applyFont="1" applyFill="1" applyBorder="1" applyAlignment="1">
      <alignment horizontal="center" vertical="center"/>
    </xf>
    <xf numFmtId="1" fontId="3" fillId="102" borderId="1" xfId="0" applyNumberFormat="1" applyFont="1" applyFill="1" applyBorder="1" applyAlignment="1">
      <alignment horizontal="center"/>
    </xf>
    <xf numFmtId="1" fontId="3" fillId="103" borderId="1" xfId="0" applyNumberFormat="1" applyFont="1" applyFill="1" applyBorder="1" applyAlignment="1">
      <alignment horizontal="center"/>
    </xf>
    <xf numFmtId="0" fontId="3" fillId="33" borderId="1" xfId="0" applyFont="1" applyFill="1" applyBorder="1" applyAlignment="1">
      <alignment horizontal="center" vertical="center"/>
    </xf>
    <xf numFmtId="1" fontId="3" fillId="104" borderId="1" xfId="0" applyNumberFormat="1" applyFont="1" applyFill="1" applyBorder="1" applyAlignment="1">
      <alignment horizontal="center"/>
    </xf>
    <xf numFmtId="1" fontId="3" fillId="105" borderId="1" xfId="0" applyNumberFormat="1" applyFont="1" applyFill="1" applyBorder="1" applyAlignment="1">
      <alignment horizontal="center"/>
    </xf>
    <xf numFmtId="0" fontId="3" fillId="106" borderId="1" xfId="0" applyFont="1" applyFill="1" applyBorder="1" applyAlignment="1">
      <alignment horizontal="center" vertical="center"/>
    </xf>
    <xf numFmtId="1" fontId="3" fillId="107" borderId="1" xfId="0" applyNumberFormat="1" applyFont="1" applyFill="1" applyBorder="1" applyAlignment="1">
      <alignment horizontal="center"/>
    </xf>
    <xf numFmtId="1" fontId="3" fillId="108" borderId="1" xfId="0" applyNumberFormat="1" applyFont="1" applyFill="1" applyBorder="1" applyAlignment="1">
      <alignment horizontal="center"/>
    </xf>
    <xf numFmtId="0" fontId="3" fillId="109" borderId="1" xfId="0" applyFont="1" applyFill="1" applyBorder="1" applyAlignment="1">
      <alignment horizontal="center" vertical="center"/>
    </xf>
    <xf numFmtId="1" fontId="3" fillId="110" borderId="1" xfId="0" applyNumberFormat="1" applyFont="1" applyFill="1" applyBorder="1" applyAlignment="1">
      <alignment horizontal="center"/>
    </xf>
    <xf numFmtId="0" fontId="3" fillId="111" borderId="1" xfId="0" applyFont="1" applyFill="1" applyBorder="1" applyAlignment="1">
      <alignment horizontal="center" vertical="center"/>
    </xf>
    <xf numFmtId="1" fontId="3" fillId="112" borderId="1" xfId="0" applyNumberFormat="1" applyFont="1" applyFill="1" applyBorder="1" applyAlignment="1">
      <alignment horizontal="center"/>
    </xf>
    <xf numFmtId="0" fontId="3" fillId="113" borderId="1" xfId="0" applyFont="1" applyFill="1" applyBorder="1" applyAlignment="1">
      <alignment horizontal="center" vertical="center"/>
    </xf>
    <xf numFmtId="1" fontId="3" fillId="113" borderId="1" xfId="0" applyNumberFormat="1" applyFont="1" applyFill="1" applyBorder="1" applyAlignment="1">
      <alignment horizontal="center"/>
    </xf>
    <xf numFmtId="0" fontId="3" fillId="114" borderId="1" xfId="0" applyFont="1" applyFill="1" applyBorder="1" applyAlignment="1">
      <alignment horizontal="center" vertical="center"/>
    </xf>
    <xf numFmtId="1" fontId="3" fillId="115" borderId="1" xfId="0" applyNumberFormat="1" applyFont="1" applyFill="1" applyBorder="1" applyAlignment="1">
      <alignment horizontal="center"/>
    </xf>
    <xf numFmtId="0" fontId="3" fillId="116" borderId="1" xfId="0" applyFont="1" applyFill="1" applyBorder="1" applyAlignment="1">
      <alignment horizontal="center" vertical="center"/>
    </xf>
    <xf numFmtId="1" fontId="3" fillId="117" borderId="1" xfId="0" applyNumberFormat="1" applyFont="1" applyFill="1" applyBorder="1" applyAlignment="1">
      <alignment horizontal="center"/>
    </xf>
    <xf numFmtId="0" fontId="3" fillId="118" borderId="1" xfId="0" applyFont="1" applyFill="1" applyBorder="1" applyAlignment="1">
      <alignment horizontal="center" vertical="center"/>
    </xf>
    <xf numFmtId="1" fontId="3" fillId="119" borderId="1" xfId="0" applyNumberFormat="1" applyFont="1" applyFill="1" applyBorder="1" applyAlignment="1">
      <alignment horizontal="center"/>
    </xf>
    <xf numFmtId="0" fontId="3" fillId="120" borderId="1" xfId="0" applyFont="1" applyFill="1" applyBorder="1" applyAlignment="1">
      <alignment horizontal="center" vertical="center"/>
    </xf>
    <xf numFmtId="0" fontId="3" fillId="121" borderId="1" xfId="0" applyFont="1" applyFill="1" applyBorder="1" applyAlignment="1">
      <alignment horizontal="center" vertical="center"/>
    </xf>
    <xf numFmtId="1" fontId="3" fillId="122" borderId="1" xfId="0" applyNumberFormat="1" applyFont="1" applyFill="1" applyBorder="1" applyAlignment="1">
      <alignment horizontal="center"/>
    </xf>
    <xf numFmtId="1" fontId="3" fillId="123" borderId="1" xfId="0" applyNumberFormat="1" applyFont="1" applyFill="1" applyBorder="1" applyAlignment="1">
      <alignment horizontal="center"/>
    </xf>
    <xf numFmtId="0" fontId="3" fillId="124" borderId="1" xfId="0" applyFont="1" applyFill="1" applyBorder="1" applyAlignment="1">
      <alignment horizontal="center" vertical="center"/>
    </xf>
    <xf numFmtId="1" fontId="3" fillId="125" borderId="1" xfId="0" applyNumberFormat="1" applyFont="1" applyFill="1" applyBorder="1" applyAlignment="1">
      <alignment horizontal="center"/>
    </xf>
    <xf numFmtId="1" fontId="3" fillId="126" borderId="1" xfId="0" applyNumberFormat="1" applyFont="1" applyFill="1" applyBorder="1" applyAlignment="1">
      <alignment horizontal="center"/>
    </xf>
    <xf numFmtId="1" fontId="3" fillId="12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rielsturm/Google%20Drive%20(gabriel.sturm@nyspi.columbia.edu)/MitoLab%20-%20General/%20Members%20Folders/Gabriel%20Sturm/Projects/Project%202-%20Cell%20Lifespan%20Aging/Lifespan_Study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Data"/>
    </sheetNames>
    <sheetDataSet>
      <sheetData sheetId="0">
        <row r="1">
          <cell r="C1" t="str">
            <v>Unique_Variable_Name</v>
          </cell>
          <cell r="AC1" t="str">
            <v>Cells_Counted</v>
          </cell>
        </row>
        <row r="2">
          <cell r="C2" t="str">
            <v>hFB1_1_Normal_Control_21_P3T</v>
          </cell>
          <cell r="AC2">
            <v>0.33</v>
          </cell>
        </row>
        <row r="3">
          <cell r="C3" t="str">
            <v>hFB1_1_Normal_Control_21_P4T</v>
          </cell>
          <cell r="AC3">
            <v>2.3149999999999999</v>
          </cell>
        </row>
        <row r="4">
          <cell r="C4" t="str">
            <v>hFB1_1_Normal_Control_21_P5T</v>
          </cell>
          <cell r="AC4">
            <v>1.7000000000000002</v>
          </cell>
        </row>
        <row r="5">
          <cell r="C5" t="str">
            <v>hFB1_1_Normal_Control_21_P6T</v>
          </cell>
          <cell r="AC5">
            <v>3.2850000000000001</v>
          </cell>
        </row>
        <row r="6">
          <cell r="C6" t="str">
            <v>hFB1_1_Normal_Control_21_P7T</v>
          </cell>
          <cell r="AC6">
            <v>5.2200000000000006</v>
          </cell>
        </row>
        <row r="7">
          <cell r="C7" t="str">
            <v>hFB1_1_Normal_Control_21_P8T</v>
          </cell>
          <cell r="AC7">
            <v>4.8949999999999996</v>
          </cell>
        </row>
        <row r="8">
          <cell r="C8" t="str">
            <v>hFB1_1_Normal_Control_21_P9T</v>
          </cell>
          <cell r="AC8">
            <v>6.8000000000000007</v>
          </cell>
        </row>
        <row r="9">
          <cell r="C9" t="str">
            <v>hFB1_1_Normal_Control_21_P10T</v>
          </cell>
          <cell r="AC9">
            <v>6.8000000000000007</v>
          </cell>
        </row>
        <row r="10">
          <cell r="C10" t="str">
            <v>hFB1_1_Normal_Control_21_P11T</v>
          </cell>
          <cell r="AC10">
            <v>5.75</v>
          </cell>
        </row>
        <row r="11">
          <cell r="C11" t="str">
            <v>hFB1_1_Normal_Control_21_P12T</v>
          </cell>
          <cell r="AC11">
            <v>7.16</v>
          </cell>
        </row>
        <row r="12">
          <cell r="C12" t="str">
            <v>hFB1_1_Normal_Control_21_P13T</v>
          </cell>
          <cell r="AC12">
            <v>6.3900000000000006</v>
          </cell>
        </row>
        <row r="13">
          <cell r="C13" t="str">
            <v>hFB1_1_Normal_Control_21_P14T</v>
          </cell>
          <cell r="AC13">
            <v>3.6399999999999997</v>
          </cell>
        </row>
        <row r="14">
          <cell r="C14" t="str">
            <v>hFB1_1_Normal_Control_21_P15T</v>
          </cell>
          <cell r="AC14">
            <v>9.91</v>
          </cell>
        </row>
        <row r="15">
          <cell r="C15" t="str">
            <v>hFB1_1_Normal_Control_21_P16T</v>
          </cell>
          <cell r="AC15">
            <v>9.2100000000000009</v>
          </cell>
        </row>
        <row r="16">
          <cell r="C16" t="str">
            <v>hFB1_1_Normal_Control_21_P17T</v>
          </cell>
          <cell r="AC16">
            <v>4.5150000000000006</v>
          </cell>
        </row>
        <row r="17">
          <cell r="C17" t="str">
            <v>hFB1_1_Normal_Control_21_P18T</v>
          </cell>
          <cell r="AC17">
            <v>1.94</v>
          </cell>
        </row>
        <row r="18">
          <cell r="C18" t="str">
            <v>hFB1_1_Normal_Control_21_P19T</v>
          </cell>
          <cell r="AC18">
            <v>3.17</v>
          </cell>
        </row>
        <row r="19">
          <cell r="C19" t="str">
            <v>hFB1_1_Normal_Control_21_P20T</v>
          </cell>
          <cell r="AC19">
            <v>2.58</v>
          </cell>
        </row>
        <row r="20">
          <cell r="C20" t="str">
            <v>hFB1_1_Normal_Control_21_P21T</v>
          </cell>
          <cell r="AC20">
            <v>2.14</v>
          </cell>
        </row>
        <row r="21">
          <cell r="C21" t="str">
            <v>hFB1_1_Normal_Control_21_P22T</v>
          </cell>
          <cell r="AC21">
            <v>3.2250000000000001</v>
          </cell>
        </row>
        <row r="22">
          <cell r="C22" t="str">
            <v>hFB1_1_Normal_Control_21_P23T</v>
          </cell>
          <cell r="AC22">
            <v>2.4950000000000001</v>
          </cell>
        </row>
        <row r="23">
          <cell r="C23" t="str">
            <v>hFB1_1_Normal_Control_21_P24T</v>
          </cell>
          <cell r="AC23">
            <v>0.73499999999999999</v>
          </cell>
        </row>
        <row r="24">
          <cell r="C24" t="str">
            <v>hFB1_1_Normal_Control_21_P25T</v>
          </cell>
          <cell r="AC24">
            <v>0.77400000000000002</v>
          </cell>
        </row>
        <row r="25">
          <cell r="C25" t="str">
            <v>hFB2_1_Normal_Control_21_P4T</v>
          </cell>
          <cell r="AC25">
            <v>0.33</v>
          </cell>
        </row>
        <row r="26">
          <cell r="C26" t="str">
            <v>hFB2_1_Normal_Control_21_P5T</v>
          </cell>
          <cell r="AC26">
            <v>2.7850000000000001</v>
          </cell>
        </row>
        <row r="27">
          <cell r="C27" t="str">
            <v>hFB2_1_Normal_Control_21_P6T</v>
          </cell>
          <cell r="AC27">
            <v>6.35</v>
          </cell>
        </row>
        <row r="28">
          <cell r="C28" t="str">
            <v>hFB2_1_Normal_Control_21_P7T</v>
          </cell>
          <cell r="AC28">
            <v>4.16</v>
          </cell>
        </row>
        <row r="29">
          <cell r="C29" t="str">
            <v>hFB2_1_Normal_Control_21_P8T</v>
          </cell>
          <cell r="AC29">
            <v>8.1</v>
          </cell>
        </row>
        <row r="30">
          <cell r="C30" t="str">
            <v>hFB2_1_Normal_Control_21_P9T</v>
          </cell>
          <cell r="AC30">
            <v>5.4</v>
          </cell>
        </row>
        <row r="31">
          <cell r="C31" t="str">
            <v>hFB2_1_Normal_Control_21_P10T</v>
          </cell>
          <cell r="AC31">
            <v>6.51</v>
          </cell>
        </row>
        <row r="32">
          <cell r="C32" t="str">
            <v>hFB2_1_Normal_Control_21_P11T</v>
          </cell>
          <cell r="AC32">
            <v>2.46</v>
          </cell>
        </row>
        <row r="33">
          <cell r="C33" t="str">
            <v>hFB2_1_Normal_Control_21_P12T</v>
          </cell>
          <cell r="AC33">
            <v>4.6899999999999995</v>
          </cell>
        </row>
        <row r="34">
          <cell r="C34" t="str">
            <v>hFB2_1_Normal_Control_21_P13T</v>
          </cell>
          <cell r="AC34">
            <v>4.8949999999999996</v>
          </cell>
        </row>
        <row r="35">
          <cell r="C35" t="str">
            <v>hFB2_1_Normal_Control_21_P14T</v>
          </cell>
          <cell r="AC35">
            <v>3.5199999999999996</v>
          </cell>
        </row>
        <row r="36">
          <cell r="C36" t="str">
            <v>hFB2_1_Normal_Control_21_P15T</v>
          </cell>
          <cell r="AC36">
            <v>1.6400000000000001</v>
          </cell>
        </row>
        <row r="37">
          <cell r="C37" t="str">
            <v>hFB2_1_Normal_Control_21_P16T</v>
          </cell>
          <cell r="AC37">
            <v>4.6050000000000004</v>
          </cell>
        </row>
        <row r="38">
          <cell r="C38" t="str">
            <v>hFB2_1_Normal_Control_21_P17T</v>
          </cell>
          <cell r="AC38">
            <v>4.4000000000000004</v>
          </cell>
        </row>
        <row r="39">
          <cell r="C39" t="str">
            <v>hFB2_1_Normal_Control_21_P18T</v>
          </cell>
          <cell r="AC39">
            <v>1.29</v>
          </cell>
        </row>
        <row r="40">
          <cell r="C40" t="str">
            <v>hFB1_1_Normal_DEX_21_P3T</v>
          </cell>
          <cell r="AC40">
            <v>0.33</v>
          </cell>
        </row>
        <row r="41">
          <cell r="C41" t="str">
            <v>hFB1_1_Normal_DEX_21_P4T</v>
          </cell>
          <cell r="AC41">
            <v>2.3149999999999999</v>
          </cell>
        </row>
        <row r="42">
          <cell r="C42" t="str">
            <v>hFB1_1_Normal_DEX_21_P5T</v>
          </cell>
          <cell r="AC42">
            <v>1.7000000000000002</v>
          </cell>
        </row>
        <row r="43">
          <cell r="C43" t="str">
            <v>hFB1_1_Normal_DEX_21_P6T</v>
          </cell>
          <cell r="AC43">
            <v>3.2850000000000001</v>
          </cell>
        </row>
        <row r="44">
          <cell r="C44" t="str">
            <v>hFB1_1_Normal_DEX_21_P7T</v>
          </cell>
          <cell r="AC44">
            <v>5.2200000000000006</v>
          </cell>
        </row>
        <row r="45">
          <cell r="C45" t="str">
            <v>hFB1_1_Normal_DEX_21_P8T</v>
          </cell>
          <cell r="AC45">
            <v>4.8949999999999996</v>
          </cell>
        </row>
        <row r="46">
          <cell r="C46" t="str">
            <v>hFB1_1_Normal_DEX_21_P9T</v>
          </cell>
          <cell r="AC46">
            <v>5.8599999999999994</v>
          </cell>
        </row>
        <row r="47">
          <cell r="C47" t="str">
            <v>hFB1_1_Normal_DEX_21_P10T</v>
          </cell>
          <cell r="AC47">
            <v>3.58</v>
          </cell>
        </row>
        <row r="48">
          <cell r="C48" t="str">
            <v>hFB1_1_Normal_DEX_21_P11T</v>
          </cell>
          <cell r="AC48">
            <v>1.94</v>
          </cell>
        </row>
        <row r="49">
          <cell r="C49" t="str">
            <v>hFB1_1_Normal_DEX_21_P12T</v>
          </cell>
          <cell r="AC49">
            <v>5.16</v>
          </cell>
        </row>
        <row r="50">
          <cell r="C50" t="str">
            <v>hFB1_1_Normal_DEX_21_P13T</v>
          </cell>
          <cell r="AC50">
            <v>6.1</v>
          </cell>
        </row>
        <row r="51">
          <cell r="C51" t="str">
            <v>hFB1_1_Normal_DEX_21_P14T</v>
          </cell>
          <cell r="AC51">
            <v>1.7599999999999998</v>
          </cell>
        </row>
        <row r="52">
          <cell r="C52" t="str">
            <v>hFB1_1_Normal_DEX_21_P15T</v>
          </cell>
          <cell r="AC52">
            <v>7.68</v>
          </cell>
        </row>
        <row r="53">
          <cell r="C53" t="str">
            <v>hFB1_1_Normal_DEX_21_P16T</v>
          </cell>
          <cell r="AC53">
            <v>10.8</v>
          </cell>
        </row>
        <row r="54">
          <cell r="C54" t="str">
            <v>hFB1_1_Normal_DEX_21_P17T</v>
          </cell>
          <cell r="AC54">
            <v>5.75</v>
          </cell>
        </row>
        <row r="55">
          <cell r="C55" t="str">
            <v>hFB1_1_Normal_DEX_21_P18T</v>
          </cell>
          <cell r="AC55">
            <v>4.1049999999999995</v>
          </cell>
        </row>
        <row r="56">
          <cell r="C56" t="str">
            <v>hFB1_1_Normal_DEX_21_P19T</v>
          </cell>
          <cell r="AC56">
            <v>5.5100000000000007</v>
          </cell>
        </row>
        <row r="57">
          <cell r="C57" t="str">
            <v>hFB1_1_Normal_DEX_21_P20T</v>
          </cell>
          <cell r="AC57">
            <v>1.52</v>
          </cell>
        </row>
        <row r="58">
          <cell r="C58" t="str">
            <v>hFB1_1_Normal_DEX_21_P21T</v>
          </cell>
          <cell r="AC58">
            <v>1.6400000000000001</v>
          </cell>
        </row>
        <row r="59">
          <cell r="C59" t="str">
            <v>hFB1_1_Normal_DEX_21_P22T</v>
          </cell>
          <cell r="AC59">
            <v>4.5150000000000006</v>
          </cell>
        </row>
        <row r="60">
          <cell r="C60" t="str">
            <v>hFB1_1_Normal_DEX_21_P23T</v>
          </cell>
          <cell r="AC60">
            <v>3.02</v>
          </cell>
        </row>
        <row r="61">
          <cell r="C61" t="str">
            <v>hFB1_1_Normal_DEX_21_P24T</v>
          </cell>
          <cell r="AC61">
            <v>2.4649999999999999</v>
          </cell>
        </row>
        <row r="62">
          <cell r="C62" t="str">
            <v>hFB1_1_Normal_DEX_21_P25T</v>
          </cell>
          <cell r="AC62">
            <v>3.02</v>
          </cell>
        </row>
        <row r="63">
          <cell r="C63" t="str">
            <v>hFB1_1_Normal_DEX_21_P26T</v>
          </cell>
          <cell r="AC63">
            <v>2.84</v>
          </cell>
        </row>
        <row r="64">
          <cell r="C64" t="str">
            <v>hFB1_1_Normal_DEX_21_P27T</v>
          </cell>
          <cell r="AC64">
            <v>3.54</v>
          </cell>
        </row>
        <row r="65">
          <cell r="C65" t="str">
            <v>hFB1_1_Normal_DEX_21_P28T</v>
          </cell>
          <cell r="AC65">
            <v>2.4</v>
          </cell>
        </row>
        <row r="66">
          <cell r="C66" t="str">
            <v>hFB1_1_Normal_DEX_21_P29T</v>
          </cell>
          <cell r="AC66">
            <v>1.9119999999999999</v>
          </cell>
        </row>
        <row r="67">
          <cell r="C67" t="str">
            <v>hFB2_1_Normal_DEX_21_P4T</v>
          </cell>
          <cell r="AC67">
            <v>0.33300000000000002</v>
          </cell>
        </row>
        <row r="68">
          <cell r="C68" t="str">
            <v>hFB2_1_Normal_DEX_21_P5T</v>
          </cell>
          <cell r="AC68">
            <v>2.7850000000000001</v>
          </cell>
        </row>
        <row r="69">
          <cell r="C69" t="str">
            <v>hFB2_1_Normal_DEX_21_P6T</v>
          </cell>
          <cell r="AC69">
            <v>6.35</v>
          </cell>
        </row>
        <row r="70">
          <cell r="C70" t="str">
            <v>hFB2_1_Normal_DEX_21_P7T</v>
          </cell>
          <cell r="AC70">
            <v>4.16</v>
          </cell>
        </row>
        <row r="71">
          <cell r="C71" t="str">
            <v>hFB2_1_Normal_DEX_21_P8T</v>
          </cell>
          <cell r="AC71">
            <v>8.1</v>
          </cell>
        </row>
        <row r="72">
          <cell r="C72" t="str">
            <v>hFB2_1_Normal_DEX_21_P9T</v>
          </cell>
          <cell r="AC72">
            <v>4.6899999999999995</v>
          </cell>
        </row>
        <row r="73">
          <cell r="C73" t="str">
            <v>hFB2_1_Normal_DEX_21_P10T</v>
          </cell>
          <cell r="AC73">
            <v>1.35</v>
          </cell>
        </row>
        <row r="74">
          <cell r="C74" t="str">
            <v>hFB2_1_Normal_DEX_21_P11T</v>
          </cell>
          <cell r="AC74">
            <v>1.06</v>
          </cell>
        </row>
        <row r="75">
          <cell r="C75" t="str">
            <v>hFB2_1_Normal_DEX_21_P12T</v>
          </cell>
          <cell r="AC75">
            <v>1.9900000000000002</v>
          </cell>
        </row>
        <row r="76">
          <cell r="C76" t="str">
            <v>hFB2_1_Normal_DEX_21_P13T</v>
          </cell>
          <cell r="AC76">
            <v>2.4350000000000001</v>
          </cell>
        </row>
        <row r="77">
          <cell r="C77" t="str">
            <v>hFB2_1_Normal_DEX_21_P14T</v>
          </cell>
          <cell r="AC77">
            <v>1.23</v>
          </cell>
        </row>
        <row r="78">
          <cell r="C78" t="str">
            <v>hFB2_1_Normal_DEX_21_P15T</v>
          </cell>
          <cell r="AC78">
            <v>3.2250000000000001</v>
          </cell>
        </row>
        <row r="79">
          <cell r="C79" t="str">
            <v>hFB2_1_Normal_DEX_21_P16T</v>
          </cell>
          <cell r="AC79">
            <v>3.3150000000000004</v>
          </cell>
        </row>
        <row r="80">
          <cell r="C80" t="str">
            <v>hFB2_1_Normal_DEX_21_P17T</v>
          </cell>
          <cell r="AC80">
            <v>2.9049999999999998</v>
          </cell>
        </row>
        <row r="81">
          <cell r="C81" t="str">
            <v>hFB2_1_Normal_DEX_21_P18T</v>
          </cell>
          <cell r="AC81">
            <v>1.1749999999999998</v>
          </cell>
        </row>
        <row r="82">
          <cell r="C82" t="str">
            <v>hFB1_1_Normal_Pulsated_DEX_21_P3T</v>
          </cell>
          <cell r="AC82">
            <v>0.33</v>
          </cell>
        </row>
        <row r="83">
          <cell r="C83" t="str">
            <v>hFB1_1_Normal_Pulsated_DEX_21_P4T</v>
          </cell>
          <cell r="AC83">
            <v>2.3149999999999999</v>
          </cell>
        </row>
        <row r="84">
          <cell r="C84" t="str">
            <v>hFB1_1_Normal_Pulsated_DEX_21_P5T</v>
          </cell>
          <cell r="AC84">
            <v>1.7000000000000002</v>
          </cell>
        </row>
        <row r="85">
          <cell r="C85" t="str">
            <v>hFB1_1_Normal_Pulsated_DEX_21_P6T</v>
          </cell>
          <cell r="AC85">
            <v>3.2850000000000001</v>
          </cell>
        </row>
        <row r="86">
          <cell r="C86" t="str">
            <v>hFB1_1_Normal_Pulsated_DEX_21_P7T</v>
          </cell>
          <cell r="AC86">
            <v>5.2200000000000006</v>
          </cell>
        </row>
        <row r="87">
          <cell r="C87" t="str">
            <v>hFB1_1_Normal_Pulsated_DEX_21_P8T</v>
          </cell>
          <cell r="AC87">
            <v>4.8949999999999996</v>
          </cell>
        </row>
        <row r="88">
          <cell r="C88" t="str">
            <v>hFB1_1_Normal_Pulsated_DEX_21_P9T</v>
          </cell>
          <cell r="AC88">
            <v>10.8</v>
          </cell>
        </row>
        <row r="89">
          <cell r="C89" t="str">
            <v>hFB1_1_Normal_Pulsated_DEX_21_P10T</v>
          </cell>
          <cell r="AC89">
            <v>10.600000000000001</v>
          </cell>
        </row>
        <row r="90">
          <cell r="C90" t="str">
            <v>hFB1_1_Normal_Pulsated_DEX_21_P11T</v>
          </cell>
          <cell r="AC90">
            <v>9.5599999999999987</v>
          </cell>
        </row>
        <row r="91">
          <cell r="C91" t="str">
            <v>hFB1_1_Normal_Pulsated_DEX_21_P12T</v>
          </cell>
          <cell r="AC91">
            <v>7.62</v>
          </cell>
        </row>
        <row r="92">
          <cell r="C92" t="str">
            <v>hFB1_1_Normal_Pulsated_DEX_21_P13T</v>
          </cell>
          <cell r="AC92">
            <v>6.1</v>
          </cell>
        </row>
        <row r="93">
          <cell r="C93" t="str">
            <v>hFB1_1_Normal_Pulsated_DEX_21_P14T</v>
          </cell>
          <cell r="AC93">
            <v>5.45</v>
          </cell>
        </row>
        <row r="94">
          <cell r="C94" t="str">
            <v>hFB1_1_Normal_Pulsated_DEX_21_P15T</v>
          </cell>
          <cell r="AC94">
            <v>9.09</v>
          </cell>
        </row>
        <row r="95">
          <cell r="C95" t="str">
            <v>hFB1_1_Normal_Pulsated_DEX_21_P16T</v>
          </cell>
          <cell r="AC95">
            <v>8.09</v>
          </cell>
        </row>
        <row r="96">
          <cell r="C96" t="str">
            <v>hFB1_1_Normal_Pulsated_DEX_21_P17T</v>
          </cell>
          <cell r="AC96">
            <v>4.6899999999999995</v>
          </cell>
        </row>
        <row r="97">
          <cell r="C97" t="str">
            <v>hFB1_1_Normal_Pulsated_DEX_21_P18T</v>
          </cell>
          <cell r="AC97">
            <v>2.0499999999999998</v>
          </cell>
        </row>
        <row r="98">
          <cell r="C98" t="str">
            <v>hFB1_1_Normal_Pulsated_DEX_21_P19T</v>
          </cell>
          <cell r="AC98">
            <v>4.16</v>
          </cell>
        </row>
        <row r="99">
          <cell r="C99" t="str">
            <v>hFB1_1_Normal_Pulsated_DEX_21_P20T</v>
          </cell>
          <cell r="AC99">
            <v>3.05</v>
          </cell>
        </row>
        <row r="100">
          <cell r="C100" t="str">
            <v>hFB1_1_Normal_Pulsated_DEX_21_P21T</v>
          </cell>
          <cell r="AC100">
            <v>1.085</v>
          </cell>
        </row>
        <row r="101">
          <cell r="C101" t="str">
            <v>hFB1_1_Normal_Pulsated_DEX_21_P22T</v>
          </cell>
          <cell r="AC101">
            <v>0.5</v>
          </cell>
        </row>
        <row r="102">
          <cell r="C102" t="str">
            <v>hFB1_1_Normal_Pulsated_DEX_21_P23T</v>
          </cell>
          <cell r="AC102">
            <v>1.115</v>
          </cell>
        </row>
        <row r="103">
          <cell r="C103" t="str">
            <v>hFB1_1_Normal_Pulsated_DEX_21_P24T</v>
          </cell>
          <cell r="AC103">
            <v>0.5</v>
          </cell>
        </row>
        <row r="104">
          <cell r="C104" t="str">
            <v>hFB1_1_Normal_Pulsated_DEX_21_P25T</v>
          </cell>
          <cell r="AC104">
            <v>0.77400000000000002</v>
          </cell>
        </row>
        <row r="105">
          <cell r="C105" t="str">
            <v>hFB2_1_Normal_Pulsated_DEX_21_P4T</v>
          </cell>
          <cell r="AC105">
            <v>0.33300000000000002</v>
          </cell>
        </row>
        <row r="106">
          <cell r="C106" t="str">
            <v>hFB2_1_Normal_Pulsated_DEX_21_P5T</v>
          </cell>
          <cell r="AC106">
            <v>2.7850000000000001</v>
          </cell>
        </row>
        <row r="107">
          <cell r="C107" t="str">
            <v>hFB2_1_Normal_Pulsated_DEX_21_P6T</v>
          </cell>
          <cell r="AC107">
            <v>6.35</v>
          </cell>
        </row>
        <row r="108">
          <cell r="C108" t="str">
            <v>hFB2_1_Normal_Pulsated_DEX_21_P7T</v>
          </cell>
          <cell r="AC108">
            <v>4.16</v>
          </cell>
        </row>
        <row r="109">
          <cell r="C109" t="str">
            <v>hFB2_1_Normal_Pulsated_DEX_21_P8T</v>
          </cell>
          <cell r="AC109">
            <v>8.1</v>
          </cell>
        </row>
        <row r="110">
          <cell r="C110" t="str">
            <v>hFB2_1_Normal_Pulsated_DEX_21_P9T</v>
          </cell>
          <cell r="AC110">
            <v>9.6199999999999992</v>
          </cell>
        </row>
        <row r="111">
          <cell r="C111" t="str">
            <v>hFB2_1_Normal_Pulsated_DEX_21_P10T</v>
          </cell>
          <cell r="AC111">
            <v>4.63</v>
          </cell>
        </row>
        <row r="112">
          <cell r="C112" t="str">
            <v>hFB2_1_Normal_Pulsated_DEX_21_P11T</v>
          </cell>
          <cell r="AC112">
            <v>4.63</v>
          </cell>
        </row>
        <row r="113">
          <cell r="C113" t="str">
            <v>hFB2_1_Normal_Pulsated_DEX_21_P12T</v>
          </cell>
          <cell r="AC113">
            <v>5.0999999999999996</v>
          </cell>
        </row>
        <row r="114">
          <cell r="C114" t="str">
            <v>hFB2_1_Normal_Pulsated_DEX_21_P13T</v>
          </cell>
          <cell r="AC114">
            <v>1.7000000000000002</v>
          </cell>
        </row>
        <row r="115">
          <cell r="C115" t="str">
            <v>hFB2_1_Normal_Pulsated_DEX_21_P14T</v>
          </cell>
          <cell r="AC115">
            <v>2.08</v>
          </cell>
        </row>
        <row r="116">
          <cell r="C116" t="str">
            <v>hFB2_1_Normal_Pulsated_DEX_21_P15T</v>
          </cell>
          <cell r="AC116">
            <v>0.58500000000000008</v>
          </cell>
        </row>
        <row r="117">
          <cell r="C117" t="str">
            <v>hFB2_1_Normal_Pulsated_DEX_21_P16T</v>
          </cell>
          <cell r="AC117">
            <v>2.8149999999999995</v>
          </cell>
        </row>
        <row r="118">
          <cell r="C118" t="str">
            <v>hFB2_1_Normal_Pulsated_DEX_21_P17T</v>
          </cell>
          <cell r="AC118">
            <v>0.97</v>
          </cell>
        </row>
        <row r="119">
          <cell r="C119" t="str">
            <v>hFB2_1_Normal_Pulsated_DEX_21_P18T</v>
          </cell>
          <cell r="AC119">
            <v>0.97</v>
          </cell>
        </row>
        <row r="120">
          <cell r="C120" t="str">
            <v>hFB1_1_Normal_MitoQ_21_P3T</v>
          </cell>
          <cell r="AC120">
            <v>0.33</v>
          </cell>
        </row>
        <row r="121">
          <cell r="C121" t="str">
            <v>hFB1_1_Normal_MitoQ_21_P4T</v>
          </cell>
          <cell r="AC121">
            <v>2.3149999999999999</v>
          </cell>
        </row>
        <row r="122">
          <cell r="C122" t="str">
            <v>hFB1_1_Normal_MitoQ_21_P5T</v>
          </cell>
          <cell r="AC122">
            <v>1.7000000000000002</v>
          </cell>
        </row>
        <row r="123">
          <cell r="C123" t="str">
            <v>hFB1_1_Normal_MitoQ_21_P6T</v>
          </cell>
          <cell r="AC123">
            <v>3.2850000000000001</v>
          </cell>
        </row>
        <row r="124">
          <cell r="C124" t="str">
            <v>hFB1_1_Normal_MitoQ_21_P7T</v>
          </cell>
          <cell r="AC124">
            <v>5.2200000000000006</v>
          </cell>
        </row>
        <row r="125">
          <cell r="C125" t="str">
            <v>hFB1_1_Normal_MitoQ_21_P8T</v>
          </cell>
          <cell r="AC125">
            <v>4.8949999999999996</v>
          </cell>
        </row>
        <row r="126">
          <cell r="C126" t="str">
            <v>hFB1_1_Normal_MitoQ_21_P9T</v>
          </cell>
          <cell r="AC126">
            <v>4.63</v>
          </cell>
        </row>
        <row r="127">
          <cell r="C127" t="str">
            <v>hFB1_1_Normal_MitoQ_21_P10T</v>
          </cell>
          <cell r="AC127">
            <v>6.51</v>
          </cell>
        </row>
        <row r="128">
          <cell r="C128" t="str">
            <v>hFB1_1_Normal_MitoQ_21_P11T</v>
          </cell>
          <cell r="AC128">
            <v>5.92</v>
          </cell>
        </row>
        <row r="129">
          <cell r="C129" t="str">
            <v>hFB1_1_Normal_MitoQ_21_P12T</v>
          </cell>
          <cell r="AC129">
            <v>6.16</v>
          </cell>
        </row>
        <row r="130">
          <cell r="C130" t="str">
            <v>hFB1_1_Normal_MitoQ_21_P13T</v>
          </cell>
          <cell r="AC130">
            <v>4.0500000000000007</v>
          </cell>
        </row>
        <row r="131">
          <cell r="C131" t="str">
            <v>hFB1_1_Normal_MitoQ_21_P14T</v>
          </cell>
          <cell r="AC131">
            <v>4.8099999999999996</v>
          </cell>
        </row>
        <row r="132">
          <cell r="C132" t="str">
            <v>hFB1_1_Normal_MitoQ_21_P15T</v>
          </cell>
          <cell r="AC132">
            <v>6.8000000000000007</v>
          </cell>
        </row>
        <row r="133">
          <cell r="C133" t="str">
            <v>hFB1_1_Normal_MitoQ_21_P16T</v>
          </cell>
          <cell r="AC133">
            <v>3.93</v>
          </cell>
        </row>
        <row r="134">
          <cell r="C134" t="str">
            <v>hFB1_1_Normal_MitoQ_21_P17T</v>
          </cell>
          <cell r="AC134">
            <v>5.34</v>
          </cell>
        </row>
        <row r="135">
          <cell r="C135" t="str">
            <v>hFB1_1_Normal_MitoQ_21_P18T</v>
          </cell>
          <cell r="AC135">
            <v>2.9299999999999997</v>
          </cell>
        </row>
        <row r="136">
          <cell r="C136" t="str">
            <v>hFB1_1_Normal_MitoQ_21_P19T</v>
          </cell>
          <cell r="AC136">
            <v>2.4</v>
          </cell>
        </row>
        <row r="137">
          <cell r="C137" t="str">
            <v>hFB1_1_Normal_MitoQ_21_P20T</v>
          </cell>
          <cell r="AC137">
            <v>3.87</v>
          </cell>
        </row>
        <row r="138">
          <cell r="C138" t="str">
            <v>hFB1_1_Normal_MitoQ_21_P21T</v>
          </cell>
          <cell r="AC138">
            <v>1.32</v>
          </cell>
        </row>
        <row r="139">
          <cell r="C139" t="str">
            <v>hFB1_1_Normal_MitoQ_21_P22T</v>
          </cell>
          <cell r="AC139">
            <v>3.6850000000000001</v>
          </cell>
        </row>
        <row r="140">
          <cell r="C140" t="str">
            <v>hFB1_1_Normal_MitoQ_21_P23T</v>
          </cell>
          <cell r="AC140">
            <v>2.4350000000000001</v>
          </cell>
        </row>
        <row r="141">
          <cell r="C141" t="str">
            <v>hFB1_1_Normal_MitoQ_21_P24T</v>
          </cell>
          <cell r="AC141">
            <v>1.29</v>
          </cell>
        </row>
        <row r="142">
          <cell r="C142" t="str">
            <v>hFB1_1_Normal_MitoQ_21_P25T</v>
          </cell>
          <cell r="AC142">
            <v>1.008</v>
          </cell>
        </row>
        <row r="143">
          <cell r="C143" t="str">
            <v>hFB2_1_Normal_MitoQ_21_P4T</v>
          </cell>
          <cell r="AC143">
            <v>0.33300000000000002</v>
          </cell>
        </row>
        <row r="144">
          <cell r="C144" t="str">
            <v>hFB2_1_Normal_MitoQ_21_P5T</v>
          </cell>
          <cell r="AC144">
            <v>2.7850000000000001</v>
          </cell>
        </row>
        <row r="145">
          <cell r="C145" t="str">
            <v>hFB2_1_Normal_MitoQ_21_P6T</v>
          </cell>
          <cell r="AC145">
            <v>6.35</v>
          </cell>
        </row>
        <row r="146">
          <cell r="C146" t="str">
            <v>hFB2_1_Normal_MitoQ_21_P7T</v>
          </cell>
          <cell r="AC146">
            <v>4.16</v>
          </cell>
        </row>
        <row r="147">
          <cell r="C147" t="str">
            <v>hFB2_1_Normal_MitoQ_21_P8T</v>
          </cell>
          <cell r="AC147">
            <v>8.1</v>
          </cell>
        </row>
        <row r="148">
          <cell r="C148" t="str">
            <v>hFB2_1_Normal_MitoQ_21_P9T</v>
          </cell>
          <cell r="AC148">
            <v>4.93</v>
          </cell>
        </row>
        <row r="149">
          <cell r="C149" t="str">
            <v>hFB2_1_Normal_MitoQ_21_P10T</v>
          </cell>
          <cell r="AC149">
            <v>4.28</v>
          </cell>
        </row>
        <row r="150">
          <cell r="C150" t="str">
            <v>hFB2_1_Normal_MitoQ_21_P11T</v>
          </cell>
          <cell r="AC150">
            <v>2.23</v>
          </cell>
        </row>
        <row r="151">
          <cell r="C151" t="str">
            <v>hFB2_1_Normal_MitoQ_21_P12T</v>
          </cell>
          <cell r="AC151">
            <v>3.46</v>
          </cell>
        </row>
        <row r="152">
          <cell r="C152" t="str">
            <v>hFB2_1_Normal_MitoQ_21_P13T</v>
          </cell>
          <cell r="AC152">
            <v>2.2000000000000002</v>
          </cell>
        </row>
        <row r="153">
          <cell r="C153" t="str">
            <v>hFB2_1_Normal_MitoQ_21_P14T</v>
          </cell>
          <cell r="AC153">
            <v>1.52</v>
          </cell>
        </row>
        <row r="154">
          <cell r="C154" t="str">
            <v>hFB2_1_Normal_MitoQ_21_P15T</v>
          </cell>
          <cell r="AC154">
            <v>1.1749999999999998</v>
          </cell>
        </row>
        <row r="155">
          <cell r="C155" t="str">
            <v>hFB2_1_Normal_MitoQ_21_P16T</v>
          </cell>
          <cell r="AC155">
            <v>2.7</v>
          </cell>
        </row>
        <row r="156">
          <cell r="C156" t="str">
            <v>hFB2_1_Normal_MitoQ_21_P17T</v>
          </cell>
          <cell r="AC156">
            <v>2.3449999999999998</v>
          </cell>
        </row>
        <row r="157">
          <cell r="C157" t="str">
            <v>hFB2_1_Normal_MitoQ_21_P18T</v>
          </cell>
          <cell r="AC157">
            <v>2.08</v>
          </cell>
        </row>
        <row r="158">
          <cell r="C158" t="str">
            <v>hFB1_1_Normal_MitoQ+DEX_21_P3T</v>
          </cell>
          <cell r="AC158">
            <v>0.33</v>
          </cell>
        </row>
        <row r="159">
          <cell r="C159" t="str">
            <v>hFB1_1_Normal_MitoQ+DEX_21_P4T</v>
          </cell>
          <cell r="AC159">
            <v>2.3149999999999999</v>
          </cell>
        </row>
        <row r="160">
          <cell r="C160" t="str">
            <v>hFB1_1_Normal_MitoQ+DEX_21_P5T</v>
          </cell>
          <cell r="AC160">
            <v>1.7000000000000002</v>
          </cell>
        </row>
        <row r="161">
          <cell r="C161" t="str">
            <v>hFB1_1_Normal_MitoQ+DEX_21_P6T</v>
          </cell>
          <cell r="AC161">
            <v>3.2850000000000001</v>
          </cell>
        </row>
        <row r="162">
          <cell r="C162" t="str">
            <v>hFB1_1_Normal_MitoQ+DEX_21_P7T</v>
          </cell>
          <cell r="AC162">
            <v>5.2200000000000006</v>
          </cell>
        </row>
        <row r="163">
          <cell r="C163" t="str">
            <v>hFB1_1_Normal_MitoQ+DEX_21_P8T</v>
          </cell>
          <cell r="AC163">
            <v>4.8949999999999996</v>
          </cell>
        </row>
        <row r="164">
          <cell r="C164" t="str">
            <v>hFB1_1_Normal_MitoQ+DEX_21_P9T</v>
          </cell>
          <cell r="AC164">
            <v>3.99</v>
          </cell>
        </row>
        <row r="165">
          <cell r="C165" t="str">
            <v>hFB1_1_Normal_MitoQ+DEX_21_P10T</v>
          </cell>
          <cell r="AC165">
            <v>5.0999999999999996</v>
          </cell>
        </row>
        <row r="166">
          <cell r="C166" t="str">
            <v>hFB1_1_Normal_MitoQ+DEX_21_P11T</v>
          </cell>
          <cell r="AC166">
            <v>1.7000000000000002</v>
          </cell>
        </row>
        <row r="167">
          <cell r="C167" t="str">
            <v>hFB1_1_Normal_MitoQ+DEX_21_P12T</v>
          </cell>
          <cell r="AC167">
            <v>5.7799999999999994</v>
          </cell>
        </row>
        <row r="168">
          <cell r="C168" t="str">
            <v>hFB1_1_Normal_MitoQ+DEX_21_P13T</v>
          </cell>
          <cell r="AC168">
            <v>4.28</v>
          </cell>
        </row>
        <row r="169">
          <cell r="C169" t="str">
            <v>hFB1_1_Normal_MitoQ+DEX_21_P14T</v>
          </cell>
          <cell r="AC169">
            <v>6.51</v>
          </cell>
        </row>
        <row r="170">
          <cell r="C170" t="str">
            <v>hFB1_1_Normal_MitoQ+DEX_21_P15T</v>
          </cell>
          <cell r="AC170">
            <v>3.23</v>
          </cell>
        </row>
        <row r="171">
          <cell r="C171" t="str">
            <v>hFB1_1_Normal_MitoQ+DEX_21_P16T</v>
          </cell>
          <cell r="AC171">
            <v>2.7600000000000002</v>
          </cell>
        </row>
        <row r="172">
          <cell r="C172" t="str">
            <v>hFB1_1_Normal_MitoQ+DEX_21_P17T</v>
          </cell>
          <cell r="AC172">
            <v>2.8699999999999997</v>
          </cell>
        </row>
        <row r="173">
          <cell r="C173" t="str">
            <v>hFB1_1_Normal_MitoQ+DEX_21_P18T</v>
          </cell>
          <cell r="AC173">
            <v>4.28</v>
          </cell>
        </row>
        <row r="174">
          <cell r="C174" t="str">
            <v>hFB1_1_Normal_MitoQ+DEX_21_P19T</v>
          </cell>
          <cell r="AC174">
            <v>5.45</v>
          </cell>
        </row>
        <row r="175">
          <cell r="C175" t="str">
            <v>hFB1_1_Normal_MitoQ+DEX_21_P20T</v>
          </cell>
          <cell r="AC175">
            <v>1.7599999999999998</v>
          </cell>
        </row>
        <row r="176">
          <cell r="C176" t="str">
            <v>hFB1_1_Normal_MitoQ+DEX_21_P21T</v>
          </cell>
          <cell r="AC176">
            <v>1.9350000000000001</v>
          </cell>
        </row>
        <row r="177">
          <cell r="C177" t="str">
            <v>hFB1_1_Normal_MitoQ+DEX_21_P22T</v>
          </cell>
          <cell r="AC177">
            <v>3.43</v>
          </cell>
        </row>
        <row r="178">
          <cell r="C178" t="str">
            <v>hFB1_1_Normal_MitoQ+DEX_21_P23T</v>
          </cell>
          <cell r="AC178">
            <v>1.905</v>
          </cell>
        </row>
        <row r="179">
          <cell r="C179" t="str">
            <v>hFB1_1_Normal_MitoQ+DEX_21_P24T</v>
          </cell>
          <cell r="AC179">
            <v>2.4049999999999998</v>
          </cell>
        </row>
        <row r="180">
          <cell r="C180" t="str">
            <v>hFB1_1_Normal_MitoQ+DEX_21_P25T</v>
          </cell>
          <cell r="AC180">
            <v>3.22</v>
          </cell>
        </row>
        <row r="181">
          <cell r="C181" t="str">
            <v>hFB1_1_Normal_MitoQ+DEX_21_P26T</v>
          </cell>
          <cell r="AC181">
            <v>2.1</v>
          </cell>
        </row>
        <row r="182">
          <cell r="C182" t="str">
            <v>hFB1_1_Normal_MitoQ+DEX_21_P27T</v>
          </cell>
          <cell r="AC182">
            <v>2.2200000000000002</v>
          </cell>
        </row>
        <row r="183">
          <cell r="C183" t="str">
            <v>hFB2_1_Normal_MitoQ+DEX_21_P4T</v>
          </cell>
          <cell r="AC183">
            <v>0.33300000000000002</v>
          </cell>
        </row>
        <row r="184">
          <cell r="C184" t="str">
            <v>hFB2_1_Normal_MitoQ+DEX_21_P5T</v>
          </cell>
          <cell r="AC184">
            <v>2.7850000000000001</v>
          </cell>
        </row>
        <row r="185">
          <cell r="C185" t="str">
            <v>hFB2_1_Normal_MitoQ+DEX_21_P6T</v>
          </cell>
          <cell r="AC185">
            <v>6.35</v>
          </cell>
        </row>
        <row r="186">
          <cell r="C186" t="str">
            <v>hFB2_1_Normal_MitoQ+DEX_21_P7T</v>
          </cell>
          <cell r="AC186">
            <v>4.16</v>
          </cell>
        </row>
        <row r="187">
          <cell r="C187" t="str">
            <v>hFB2_1_Normal_MitoQ+DEX_21_P8T</v>
          </cell>
          <cell r="AC187">
            <v>8.1</v>
          </cell>
        </row>
        <row r="188">
          <cell r="C188" t="str">
            <v>hFB2_1_Normal_MitoQ+DEX_21_P9T</v>
          </cell>
          <cell r="AC188">
            <v>4.28</v>
          </cell>
        </row>
        <row r="189">
          <cell r="C189" t="str">
            <v>hFB2_1_Normal_MitoQ+DEX_21_P10T</v>
          </cell>
          <cell r="AC189">
            <v>1.6400000000000001</v>
          </cell>
        </row>
        <row r="190">
          <cell r="C190" t="str">
            <v>hFB2_1_Normal_MitoQ+DEX_21_P11T</v>
          </cell>
          <cell r="AC190">
            <v>1</v>
          </cell>
        </row>
        <row r="191">
          <cell r="C191" t="str">
            <v>hFB2_1_Normal_MitoQ+DEX_21_P12T</v>
          </cell>
          <cell r="AC191">
            <v>1</v>
          </cell>
        </row>
        <row r="192">
          <cell r="C192" t="str">
            <v>hFB2_1_Normal_MitoQ+DEX_21_P13T</v>
          </cell>
          <cell r="AC192">
            <v>1.4349999999999998</v>
          </cell>
        </row>
        <row r="193">
          <cell r="C193" t="str">
            <v>hFB2_1_Normal_MitoQ+DEX_21_P14T</v>
          </cell>
          <cell r="AC193">
            <v>1.7000000000000002</v>
          </cell>
        </row>
        <row r="194">
          <cell r="C194" t="str">
            <v>hFB2_1_Normal_MitoQ+DEX_21_P15T</v>
          </cell>
          <cell r="AC194">
            <v>0.5</v>
          </cell>
        </row>
        <row r="195">
          <cell r="C195" t="str">
            <v>hFB2_1_Normal_MitoQ+DEX_21_P16T</v>
          </cell>
          <cell r="AC195">
            <v>3.02</v>
          </cell>
        </row>
        <row r="196">
          <cell r="C196" t="str">
            <v>hFB2_1_Normal_MitoQ+DEX_21_P17T</v>
          </cell>
          <cell r="AC196">
            <v>2.64</v>
          </cell>
        </row>
        <row r="197">
          <cell r="C197" t="str">
            <v>hFB2_1_Normal_MitoQ+DEX_21_P18T</v>
          </cell>
          <cell r="AC197">
            <v>1.32</v>
          </cell>
        </row>
        <row r="198">
          <cell r="C198" t="str">
            <v>hFB1_1_Normal_NAC_21_P3T</v>
          </cell>
          <cell r="AC198">
            <v>0.33</v>
          </cell>
        </row>
        <row r="199">
          <cell r="C199" t="str">
            <v>hFB1_1_Normal_NAC_21_P4T</v>
          </cell>
          <cell r="AC199">
            <v>2.3149999999999999</v>
          </cell>
        </row>
        <row r="200">
          <cell r="C200" t="str">
            <v>hFB1_1_Normal_NAC_21_P5T</v>
          </cell>
          <cell r="AC200">
            <v>1.7000000000000002</v>
          </cell>
        </row>
        <row r="201">
          <cell r="C201" t="str">
            <v>hFB1_1_Normal_NAC_21_P6T</v>
          </cell>
          <cell r="AC201">
            <v>3.2850000000000001</v>
          </cell>
        </row>
        <row r="202">
          <cell r="C202" t="str">
            <v>hFB1_1_Normal_NAC_21_P7T</v>
          </cell>
          <cell r="AC202">
            <v>5.2200000000000006</v>
          </cell>
        </row>
        <row r="203">
          <cell r="C203" t="str">
            <v>hFB1_1_Normal_NAC_21_P8T</v>
          </cell>
          <cell r="AC203">
            <v>4.8949999999999996</v>
          </cell>
        </row>
        <row r="204">
          <cell r="C204" t="str">
            <v>hFB1_1_Normal_NAC_21_P9T</v>
          </cell>
          <cell r="AC204">
            <v>9.379999999999999</v>
          </cell>
        </row>
        <row r="205">
          <cell r="C205" t="str">
            <v>hFB1_1_Normal_NAC_21_P10T</v>
          </cell>
          <cell r="AC205">
            <v>7.62</v>
          </cell>
        </row>
        <row r="206">
          <cell r="C206" t="str">
            <v>hFB1_1_Normal_NAC_21_P11T</v>
          </cell>
          <cell r="AC206">
            <v>5.0999999999999996</v>
          </cell>
        </row>
        <row r="207">
          <cell r="C207" t="str">
            <v>hFB1_1_Normal_NAC_21_P12T</v>
          </cell>
          <cell r="AC207">
            <v>5.04</v>
          </cell>
        </row>
        <row r="208">
          <cell r="C208" t="str">
            <v>hFB1_1_Normal_NAC_21_P13T</v>
          </cell>
          <cell r="AC208">
            <v>6.04</v>
          </cell>
        </row>
        <row r="209">
          <cell r="C209" t="str">
            <v>hFB1_1_Normal_NAC_21_P14T</v>
          </cell>
          <cell r="AC209">
            <v>4.16</v>
          </cell>
        </row>
        <row r="210">
          <cell r="C210" t="str">
            <v>hFB1_1_Normal_NAC_21_P15T</v>
          </cell>
          <cell r="AC210">
            <v>4.16</v>
          </cell>
        </row>
        <row r="211">
          <cell r="C211" t="str">
            <v>hFB1_1_Normal_NAC_21_P16T</v>
          </cell>
          <cell r="AC211">
            <v>5.16</v>
          </cell>
        </row>
        <row r="212">
          <cell r="C212" t="str">
            <v>hFB1_1_Normal_NAC_21_P17T</v>
          </cell>
          <cell r="AC212">
            <v>4.4000000000000004</v>
          </cell>
        </row>
        <row r="213">
          <cell r="C213" t="str">
            <v>hFB1_1_Normal_NAC_21_P18T</v>
          </cell>
          <cell r="AC213">
            <v>2.4</v>
          </cell>
        </row>
        <row r="214">
          <cell r="C214" t="str">
            <v>hFB1_1_Normal_NAC_21_P19T</v>
          </cell>
          <cell r="AC214">
            <v>2.29</v>
          </cell>
        </row>
        <row r="215">
          <cell r="C215" t="str">
            <v>hFB1_1_Normal_NAC_21_P20T</v>
          </cell>
          <cell r="AC215">
            <v>3.17</v>
          </cell>
        </row>
        <row r="216">
          <cell r="C216" t="str">
            <v>hFB1_1_Normal_NAC_21_P21T</v>
          </cell>
          <cell r="AC216">
            <v>1</v>
          </cell>
        </row>
        <row r="217">
          <cell r="C217" t="str">
            <v>hFB1_1_Normal_NAC_21_P22T</v>
          </cell>
          <cell r="AC217">
            <v>0.87999999999999989</v>
          </cell>
        </row>
        <row r="218">
          <cell r="C218" t="str">
            <v>hFB1_1_Normal_NAC_21_P23T</v>
          </cell>
          <cell r="AC218">
            <v>2.58</v>
          </cell>
        </row>
        <row r="219">
          <cell r="C219" t="str">
            <v>hFB1_1_Normal_NAC_21_P24T</v>
          </cell>
          <cell r="AC219">
            <v>0.76</v>
          </cell>
        </row>
        <row r="220">
          <cell r="C220" t="str">
            <v>hFB1_1_Normal_NAC_21_P25T</v>
          </cell>
          <cell r="AC220">
            <v>0.57399999999999995</v>
          </cell>
        </row>
        <row r="221">
          <cell r="C221" t="str">
            <v>hFB2_1_Normal_NAC_21_P4T</v>
          </cell>
          <cell r="AC221">
            <v>0.33300000000000002</v>
          </cell>
        </row>
        <row r="222">
          <cell r="C222" t="str">
            <v>hFB2_1_Normal_NAC_21_P5T</v>
          </cell>
          <cell r="AC222">
            <v>2.7850000000000001</v>
          </cell>
        </row>
        <row r="223">
          <cell r="C223" t="str">
            <v>hFB2_1_Normal_NAC_21_P6T</v>
          </cell>
          <cell r="AC223">
            <v>6.35</v>
          </cell>
        </row>
        <row r="224">
          <cell r="C224" t="str">
            <v>hFB2_1_Normal_NAC_21_P7T</v>
          </cell>
          <cell r="AC224">
            <v>4.16</v>
          </cell>
        </row>
        <row r="225">
          <cell r="C225" t="str">
            <v>hFB2_1_Normal_NAC_21_P8T</v>
          </cell>
          <cell r="AC225">
            <v>8.1</v>
          </cell>
        </row>
        <row r="226">
          <cell r="C226" t="str">
            <v>hFB2_1_Normal_NAC_21_P9T</v>
          </cell>
          <cell r="AC226">
            <v>5.75</v>
          </cell>
        </row>
        <row r="227">
          <cell r="C227" t="str">
            <v>hFB2_1_Normal_NAC_21_P10T</v>
          </cell>
          <cell r="AC227">
            <v>6.16</v>
          </cell>
        </row>
        <row r="228">
          <cell r="C228" t="str">
            <v>hFB2_1_Normal_NAC_21_P11T</v>
          </cell>
          <cell r="AC228">
            <v>2.8699999999999997</v>
          </cell>
        </row>
        <row r="229">
          <cell r="C229" t="str">
            <v>hFB2_1_Normal_NAC_21_P12T</v>
          </cell>
          <cell r="AC229">
            <v>2.3499999999999996</v>
          </cell>
        </row>
        <row r="230">
          <cell r="C230" t="str">
            <v>hFB2_1_Normal_NAC_21_P13T</v>
          </cell>
          <cell r="AC230">
            <v>3.69</v>
          </cell>
        </row>
        <row r="231">
          <cell r="C231" t="str">
            <v>hFB2_1_Normal_NAC_21_P14T</v>
          </cell>
          <cell r="AC231">
            <v>1.88</v>
          </cell>
        </row>
        <row r="232">
          <cell r="C232" t="str">
            <v>hFB2_1_Normal_NAC_21_P15T</v>
          </cell>
          <cell r="AC232">
            <v>0.5</v>
          </cell>
        </row>
        <row r="233">
          <cell r="C233" t="str">
            <v>hFB2_1_Normal_NAC_21_P16T</v>
          </cell>
          <cell r="AC233">
            <v>1.5549999999999999</v>
          </cell>
        </row>
        <row r="234">
          <cell r="C234" t="str">
            <v>hFB2_1_Normal_NAC_21_P17T</v>
          </cell>
          <cell r="AC234">
            <v>1.6700000000000002</v>
          </cell>
        </row>
        <row r="235">
          <cell r="C235" t="str">
            <v>hFB2_1_Normal_NAC_21_P18T</v>
          </cell>
          <cell r="AC235">
            <v>1.0249999999999999</v>
          </cell>
        </row>
        <row r="236">
          <cell r="C236" t="str">
            <v>hFB1_1_Normal_NAC+DEX_21_P3T</v>
          </cell>
          <cell r="AC236">
            <v>0.33</v>
          </cell>
        </row>
        <row r="237">
          <cell r="C237" t="str">
            <v>hFB1_1_Normal_NAC+DEX_21_P4T</v>
          </cell>
          <cell r="AC237">
            <v>2.3149999999999999</v>
          </cell>
        </row>
        <row r="238">
          <cell r="C238" t="str">
            <v>hFB1_1_Normal_NAC+DEX_21_P5T</v>
          </cell>
          <cell r="AC238">
            <v>1.7000000000000002</v>
          </cell>
        </row>
        <row r="239">
          <cell r="C239" t="str">
            <v>hFB1_1_Normal_NAC+DEX_21_P6T</v>
          </cell>
          <cell r="AC239">
            <v>3.2850000000000001</v>
          </cell>
        </row>
        <row r="240">
          <cell r="C240" t="str">
            <v>hFB1_1_Normal_NAC+DEX_21_P7T</v>
          </cell>
          <cell r="AC240">
            <v>5.2200000000000006</v>
          </cell>
        </row>
        <row r="241">
          <cell r="C241" t="str">
            <v>hFB1_1_Normal_NAC+DEX_21_P8T</v>
          </cell>
          <cell r="AC241">
            <v>4.8949999999999996</v>
          </cell>
        </row>
        <row r="242">
          <cell r="C242" t="str">
            <v>hFB1_1_Normal_NAC+DEX_21_P9T</v>
          </cell>
          <cell r="AC242">
            <v>7.57</v>
          </cell>
        </row>
        <row r="243">
          <cell r="C243" t="str">
            <v>hFB1_1_Normal_NAC+DEX_21_P10T</v>
          </cell>
          <cell r="AC243">
            <v>5.16</v>
          </cell>
        </row>
        <row r="244">
          <cell r="C244" t="str">
            <v>hFB1_1_Normal_NAC+DEX_21_P11T</v>
          </cell>
          <cell r="AC244">
            <v>2.29</v>
          </cell>
        </row>
        <row r="245">
          <cell r="C245" t="str">
            <v>hFB1_1_Normal_NAC+DEX_21_P12T</v>
          </cell>
          <cell r="AC245">
            <v>4.28</v>
          </cell>
        </row>
        <row r="246">
          <cell r="C246" t="str">
            <v>hFB1_1_Normal_NAC+DEX_21_P13T</v>
          </cell>
          <cell r="AC246">
            <v>4.93</v>
          </cell>
        </row>
        <row r="247">
          <cell r="C247" t="str">
            <v>hFB1_1_Normal_NAC+DEX_21_P14T</v>
          </cell>
          <cell r="AC247">
            <v>3.05</v>
          </cell>
        </row>
        <row r="248">
          <cell r="C248" t="str">
            <v>hFB1_1_Normal_NAC+DEX_21_P15T</v>
          </cell>
          <cell r="AC248">
            <v>2.9299999999999997</v>
          </cell>
        </row>
        <row r="249">
          <cell r="C249" t="str">
            <v>hFB1_1_Normal_NAC+DEX_21_P16T</v>
          </cell>
          <cell r="AC249">
            <v>3.05</v>
          </cell>
        </row>
        <row r="250">
          <cell r="C250" t="str">
            <v>hFB1_1_Normal_NAC+DEX_21_P17T</v>
          </cell>
          <cell r="AC250">
            <v>7.0399999999999991</v>
          </cell>
        </row>
        <row r="251">
          <cell r="C251" t="str">
            <v>hFB1_1_Normal_NAC+DEX_21_P18T</v>
          </cell>
          <cell r="AC251">
            <v>3.69</v>
          </cell>
        </row>
        <row r="252">
          <cell r="C252" t="str">
            <v>hFB1_1_Normal_NAC+DEX_21_P19T</v>
          </cell>
          <cell r="AC252">
            <v>6.69</v>
          </cell>
        </row>
        <row r="253">
          <cell r="C253" t="str">
            <v>hFB1_1_Normal_NAC+DEX_21_P20T</v>
          </cell>
          <cell r="AC253">
            <v>2.0499999999999998</v>
          </cell>
        </row>
        <row r="254">
          <cell r="C254" t="str">
            <v>hFB1_1_Normal_NAC+DEX_21_P21T</v>
          </cell>
          <cell r="AC254">
            <v>1.32</v>
          </cell>
        </row>
        <row r="255">
          <cell r="C255" t="str">
            <v>hFB1_1_Normal_NAC+DEX_21_P22T</v>
          </cell>
          <cell r="AC255">
            <v>2.4350000000000001</v>
          </cell>
        </row>
        <row r="256">
          <cell r="C256" t="str">
            <v>hFB1_1_Normal_NAC+DEX_21_P23T</v>
          </cell>
          <cell r="AC256">
            <v>1.6700000000000002</v>
          </cell>
        </row>
        <row r="257">
          <cell r="C257" t="str">
            <v>hFB1_1_Normal_NAC+DEX_21_P24T</v>
          </cell>
          <cell r="AC257">
            <v>2.14</v>
          </cell>
        </row>
        <row r="258">
          <cell r="C258" t="str">
            <v>hFB1_1_Normal_NAC+DEX_21_P25T</v>
          </cell>
          <cell r="AC258">
            <v>1.994</v>
          </cell>
        </row>
        <row r="259">
          <cell r="C259" t="str">
            <v>hFB2_1_Normal_NAC+DEX_21_P4T</v>
          </cell>
          <cell r="AC259">
            <v>0.33300000000000002</v>
          </cell>
        </row>
        <row r="260">
          <cell r="C260" t="str">
            <v>hFB2_1_Normal_NAC+DEX_21_P5T</v>
          </cell>
          <cell r="AC260">
            <v>2.7850000000000001</v>
          </cell>
        </row>
        <row r="261">
          <cell r="C261" t="str">
            <v>hFB2_1_Normal_NAC+DEX_21_P6T</v>
          </cell>
          <cell r="AC261">
            <v>6.35</v>
          </cell>
        </row>
        <row r="262">
          <cell r="C262" t="str">
            <v>hFB2_1_Normal_NAC+DEX_21_P7T</v>
          </cell>
          <cell r="AC262">
            <v>4.16</v>
          </cell>
        </row>
        <row r="263">
          <cell r="C263" t="str">
            <v>hFB2_1_Normal_NAC+DEX_21_P8T</v>
          </cell>
          <cell r="AC263">
            <v>8.1</v>
          </cell>
        </row>
        <row r="264">
          <cell r="C264" t="str">
            <v>hFB2_1_Normal_NAC+DEX_21_P9T</v>
          </cell>
          <cell r="AC264">
            <v>5.16</v>
          </cell>
        </row>
        <row r="265">
          <cell r="C265" t="str">
            <v>hFB2_1_Normal_NAC+DEX_21_P10T</v>
          </cell>
          <cell r="AC265">
            <v>1.8199999999999998</v>
          </cell>
        </row>
        <row r="266">
          <cell r="C266" t="str">
            <v>hFB2_1_Normal_NAC+DEX_21_P11T</v>
          </cell>
          <cell r="AC266">
            <v>1</v>
          </cell>
        </row>
        <row r="267">
          <cell r="C267" t="str">
            <v>hFB2_1_Normal_NAC+DEX_21_P12T</v>
          </cell>
          <cell r="AC267">
            <v>1</v>
          </cell>
        </row>
        <row r="268">
          <cell r="C268" t="str">
            <v>hFB2_1_Normal_NAC+DEX_21_P13T</v>
          </cell>
          <cell r="AC268">
            <v>1.7799999999999998</v>
          </cell>
        </row>
        <row r="269">
          <cell r="C269" t="str">
            <v>hFB2_1_Normal_NAC+DEX_21_P14T</v>
          </cell>
          <cell r="AC269">
            <v>1.6400000000000001</v>
          </cell>
        </row>
        <row r="270">
          <cell r="C270" t="str">
            <v>hFB2_1_Normal_NAC+DEX_21_P15T</v>
          </cell>
          <cell r="AC270">
            <v>1.4649999999999999</v>
          </cell>
        </row>
        <row r="271">
          <cell r="C271" t="str">
            <v>hFB2_1_Normal_NAC+DEX_21_P16T</v>
          </cell>
          <cell r="AC271">
            <v>1.115</v>
          </cell>
        </row>
        <row r="272">
          <cell r="C272" t="str">
            <v>hFB2_1_Normal_NAC+DEX_21_P17T</v>
          </cell>
          <cell r="AC272">
            <v>2.14</v>
          </cell>
        </row>
        <row r="273">
          <cell r="C273" t="str">
            <v>hFB2_1_Normal_NAC+DEX_21_P18T</v>
          </cell>
          <cell r="AC273">
            <v>0.79</v>
          </cell>
        </row>
        <row r="274">
          <cell r="C274" t="str">
            <v>hFB1_1_Normal_a-ketogluturate_21_P3T</v>
          </cell>
          <cell r="AC274">
            <v>0.33</v>
          </cell>
        </row>
        <row r="275">
          <cell r="C275" t="str">
            <v>hFB1_1_Normal_a-ketogluturate_21_P4T</v>
          </cell>
          <cell r="AC275">
            <v>2.3149999999999999</v>
          </cell>
        </row>
        <row r="276">
          <cell r="C276" t="str">
            <v>hFB1_1_Normal_a-ketogluturate_21_P5T</v>
          </cell>
          <cell r="AC276">
            <v>1.7000000000000002</v>
          </cell>
        </row>
        <row r="277">
          <cell r="C277" t="str">
            <v>hFB1_1_Normal_a-ketogluturate_21_P6T</v>
          </cell>
          <cell r="AC277">
            <v>3.2850000000000001</v>
          </cell>
        </row>
        <row r="278">
          <cell r="C278" t="str">
            <v>hFB1_1_Normal_a-ketogluturate_21_P7T</v>
          </cell>
          <cell r="AC278">
            <v>5.2200000000000006</v>
          </cell>
        </row>
        <row r="279">
          <cell r="C279" t="str">
            <v>hFB1_1_Normal_a-ketogluturate_21_P8T</v>
          </cell>
          <cell r="AC279">
            <v>4.8949999999999996</v>
          </cell>
        </row>
        <row r="280">
          <cell r="C280" t="str">
            <v>hFB1_1_Normal_a-ketogluturate_21_P9T</v>
          </cell>
          <cell r="AC280">
            <v>6.45</v>
          </cell>
        </row>
        <row r="281">
          <cell r="C281" t="str">
            <v>hFB1_1_Normal_a-ketogluturate_21_P10T</v>
          </cell>
          <cell r="AC281">
            <v>8.9700000000000006</v>
          </cell>
        </row>
        <row r="282">
          <cell r="C282" t="str">
            <v>hFB1_1_Normal_a-ketogluturate_21_P11T</v>
          </cell>
          <cell r="AC282">
            <v>5.16</v>
          </cell>
        </row>
        <row r="283">
          <cell r="C283" t="str">
            <v>hFB1_1_Normal_a-ketogluturate_21_P12T</v>
          </cell>
          <cell r="AC283">
            <v>4.57</v>
          </cell>
        </row>
        <row r="284">
          <cell r="C284" t="str">
            <v>hFB1_1_Normal_a-ketogluturate_21_P13T</v>
          </cell>
          <cell r="AC284">
            <v>3.87</v>
          </cell>
        </row>
        <row r="285">
          <cell r="C285" t="str">
            <v>hFB1_1_Normal_a-ketogluturate_21_P14T</v>
          </cell>
          <cell r="AC285">
            <v>3.93</v>
          </cell>
        </row>
        <row r="286">
          <cell r="C286" t="str">
            <v>hFB1_1_Normal_a-ketogluturate_21_P15T</v>
          </cell>
          <cell r="AC286">
            <v>4.4000000000000004</v>
          </cell>
        </row>
        <row r="287">
          <cell r="C287" t="str">
            <v>hFB1_1_Normal_a-ketogluturate_21_P16T</v>
          </cell>
          <cell r="AC287">
            <v>4.5600000000000005</v>
          </cell>
        </row>
        <row r="288">
          <cell r="C288" t="str">
            <v>hFB1_1_Normal_a-ketogluturate_21_P17T</v>
          </cell>
          <cell r="AC288">
            <v>5.629999999999999</v>
          </cell>
        </row>
        <row r="289">
          <cell r="C289" t="str">
            <v>hFB1_1_Normal_a-ketogluturate_21_P18T</v>
          </cell>
          <cell r="AC289">
            <v>2.9899999999999998</v>
          </cell>
        </row>
        <row r="290">
          <cell r="C290" t="str">
            <v>hFB1_1_Normal_a-ketogluturate_21_P19T</v>
          </cell>
          <cell r="AC290">
            <v>4.34</v>
          </cell>
        </row>
        <row r="291">
          <cell r="C291" t="str">
            <v>hFB1_1_Normal_a-ketogluturate_21_P20T</v>
          </cell>
          <cell r="AC291">
            <v>3.46</v>
          </cell>
        </row>
        <row r="292">
          <cell r="C292" t="str">
            <v>hFB1_1_Normal_a-ketogluturate_21_P21T</v>
          </cell>
          <cell r="AC292">
            <v>2.11</v>
          </cell>
        </row>
        <row r="293">
          <cell r="C293" t="str">
            <v>hFB1_1_Normal_a-ketogluturate_21_P22T</v>
          </cell>
          <cell r="AC293">
            <v>3.7850000000000001</v>
          </cell>
        </row>
        <row r="294">
          <cell r="C294" t="str">
            <v>hFB1_1_Normal_a-ketogluturate_21_P23T</v>
          </cell>
          <cell r="AC294">
            <v>0.87999999999999989</v>
          </cell>
        </row>
        <row r="295">
          <cell r="C295" t="str">
            <v>hFB1_1_Normal_a-ketogluturate_21_P24T</v>
          </cell>
          <cell r="AC295">
            <v>1.1749999999999998</v>
          </cell>
        </row>
        <row r="296">
          <cell r="C296" t="str">
            <v>hFB1_1_Normal_a-ketogluturate_21_P25T</v>
          </cell>
          <cell r="AC296">
            <v>1.994</v>
          </cell>
        </row>
        <row r="297">
          <cell r="C297" t="str">
            <v>hFB1_1_Normal_a-ketogluturate_21_P26T</v>
          </cell>
          <cell r="AC297">
            <v>1.5840000000000001</v>
          </cell>
        </row>
        <row r="298">
          <cell r="C298" t="str">
            <v>hFB1_1_Normal_a-ketogluturate_21_P27T</v>
          </cell>
          <cell r="AC298">
            <v>0.92600000000000005</v>
          </cell>
        </row>
        <row r="299">
          <cell r="C299" t="str">
            <v>hFB2_1_Normal_a-ketogluturate_21_P4T</v>
          </cell>
          <cell r="AC299">
            <v>0.33300000000000002</v>
          </cell>
        </row>
        <row r="300">
          <cell r="C300" t="str">
            <v>hFB2_1_Normal_a-ketogluturate_21_P5T</v>
          </cell>
          <cell r="AC300">
            <v>2.7850000000000001</v>
          </cell>
        </row>
        <row r="301">
          <cell r="C301" t="str">
            <v>hFB2_1_Normal_a-ketogluturate_21_P6T</v>
          </cell>
          <cell r="AC301">
            <v>6.35</v>
          </cell>
        </row>
        <row r="302">
          <cell r="C302" t="str">
            <v>hFB2_1_Normal_a-ketogluturate_21_P7T</v>
          </cell>
          <cell r="AC302">
            <v>4.16</v>
          </cell>
        </row>
        <row r="303">
          <cell r="C303" t="str">
            <v>hFB2_1_Normal_a-ketogluturate_21_P8T</v>
          </cell>
          <cell r="AC303">
            <v>8.1</v>
          </cell>
        </row>
        <row r="304">
          <cell r="C304" t="str">
            <v>hFB2_1_Normal_a-ketogluturate_21_P9T</v>
          </cell>
          <cell r="AC304">
            <v>6.3900000000000006</v>
          </cell>
        </row>
        <row r="305">
          <cell r="C305" t="str">
            <v>hFB2_1_Normal_a-ketogluturate_21_P10T</v>
          </cell>
          <cell r="AC305">
            <v>4.57</v>
          </cell>
        </row>
        <row r="306">
          <cell r="C306" t="str">
            <v>hFB2_1_Normal_a-ketogluturate_21_P11T</v>
          </cell>
          <cell r="AC306">
            <v>3.2800000000000002</v>
          </cell>
        </row>
        <row r="307">
          <cell r="C307" t="str">
            <v>hFB2_1_Normal_a-ketogluturate_21_P12T</v>
          </cell>
          <cell r="AC307">
            <v>4.8099999999999996</v>
          </cell>
        </row>
        <row r="308">
          <cell r="C308" t="str">
            <v>hFB2_1_Normal_a-ketogluturate_21_P13T</v>
          </cell>
          <cell r="AC308">
            <v>2.4649999999999999</v>
          </cell>
        </row>
        <row r="309">
          <cell r="C309" t="str">
            <v>hFB2_1_Normal_a-ketogluturate_21_P14T</v>
          </cell>
          <cell r="AC309">
            <v>1.9900000000000002</v>
          </cell>
        </row>
        <row r="310">
          <cell r="C310" t="str">
            <v>hFB2_1_Normal_a-ketogluturate_21_P15T</v>
          </cell>
          <cell r="AC310">
            <v>1.085</v>
          </cell>
        </row>
        <row r="311">
          <cell r="C311" t="str">
            <v>hFB2_1_Normal_a-ketogluturate_21_P16T</v>
          </cell>
          <cell r="AC311">
            <v>4.5449999999999999</v>
          </cell>
        </row>
        <row r="312">
          <cell r="C312" t="str">
            <v>hFB2_1_Normal_a-ketogluturate_21_P17T</v>
          </cell>
          <cell r="AC312">
            <v>4.2249999999999996</v>
          </cell>
        </row>
        <row r="313">
          <cell r="C313" t="str">
            <v>hFB2_1_Normal_a-ketogluturate_21_P18T</v>
          </cell>
          <cell r="AC313">
            <v>0.85000000000000009</v>
          </cell>
        </row>
        <row r="314">
          <cell r="C314" t="str">
            <v>hFB12_2_Normal_Control_21_P1T</v>
          </cell>
          <cell r="AC314">
            <v>0.5</v>
          </cell>
        </row>
        <row r="315">
          <cell r="C315" t="str">
            <v>hFB12_2_Normal_Control_21_P2T</v>
          </cell>
          <cell r="AC315">
            <v>3.39</v>
          </cell>
        </row>
        <row r="316">
          <cell r="C316" t="str">
            <v>hFB12_2_Normal_Control_21_P3T</v>
          </cell>
          <cell r="AC316">
            <v>10.525</v>
          </cell>
        </row>
        <row r="317">
          <cell r="C317" t="str">
            <v>hFB12_2_Normal_Control_21_P4T</v>
          </cell>
          <cell r="AC317">
            <v>5.88</v>
          </cell>
        </row>
        <row r="318">
          <cell r="C318" t="str">
            <v>hFB12_2_Normal_Control_21_P5T</v>
          </cell>
          <cell r="AC318">
            <v>7.92</v>
          </cell>
        </row>
        <row r="319">
          <cell r="C319" t="str">
            <v>hFB12_2_Normal_Control_21_P6T</v>
          </cell>
          <cell r="AC319">
            <v>5.43</v>
          </cell>
        </row>
        <row r="320">
          <cell r="C320" t="str">
            <v>hFB12_2_Normal_Control_21_P7T</v>
          </cell>
          <cell r="AC320">
            <v>7.4700000000000006</v>
          </cell>
        </row>
        <row r="321">
          <cell r="C321" t="str">
            <v>hFB12_2_Normal_Control_21_P8T</v>
          </cell>
          <cell r="AC321">
            <v>5.0999999999999996</v>
          </cell>
        </row>
        <row r="322">
          <cell r="C322" t="str">
            <v>hFB12_2_Normal_Control_21_P9T</v>
          </cell>
          <cell r="AC322">
            <v>4.875</v>
          </cell>
        </row>
        <row r="323">
          <cell r="C323" t="str">
            <v>hFB12_2_Normal_Control_21_P10T</v>
          </cell>
          <cell r="AC323">
            <v>3.9599999999999995</v>
          </cell>
        </row>
        <row r="324">
          <cell r="C324" t="str">
            <v>hFB12_2_Normal_Control_21_P11T</v>
          </cell>
          <cell r="AC324">
            <v>4.5149999999999997</v>
          </cell>
        </row>
        <row r="325">
          <cell r="C325" t="str">
            <v>hFB12_2_Normal_Control_21_P12T</v>
          </cell>
          <cell r="AC325">
            <v>5.01</v>
          </cell>
        </row>
        <row r="326">
          <cell r="C326" t="str">
            <v>hFB12_2_Normal_Control_21_P13T</v>
          </cell>
          <cell r="AC326">
            <v>6.044999999999999</v>
          </cell>
        </row>
        <row r="327">
          <cell r="C327" t="str">
            <v>hFB12_2_Normal_Control_21_P14T</v>
          </cell>
          <cell r="AC327">
            <v>4.83</v>
          </cell>
        </row>
        <row r="328">
          <cell r="C328" t="str">
            <v>hFB12_2_Normal_Control_21_P15T</v>
          </cell>
          <cell r="AC328">
            <v>6.2549999999999999</v>
          </cell>
        </row>
        <row r="329">
          <cell r="C329" t="str">
            <v>hFB12_2_Normal_Control_21_P16T</v>
          </cell>
          <cell r="AC329">
            <v>5.4450000000000003</v>
          </cell>
        </row>
        <row r="330">
          <cell r="C330" t="str">
            <v>hFB12_2_Normal_Control_21_P17T</v>
          </cell>
          <cell r="AC330">
            <v>3.3299999999999996</v>
          </cell>
        </row>
        <row r="331">
          <cell r="C331" t="str">
            <v>hFB12_2_Normal_Control_21_P18T</v>
          </cell>
          <cell r="AC331">
            <v>6.0149999999999997</v>
          </cell>
        </row>
        <row r="332">
          <cell r="C332" t="str">
            <v>hFB12_2_Normal_Control_21_P19T</v>
          </cell>
          <cell r="AC332">
            <v>4.9350000000000005</v>
          </cell>
        </row>
        <row r="333">
          <cell r="C333" t="str">
            <v>hFB12_2_Normal_Control_21_P20T</v>
          </cell>
          <cell r="AC333">
            <v>3.0345000000000004</v>
          </cell>
        </row>
        <row r="334">
          <cell r="C334" t="str">
            <v>hFB12_2_Normal_Control_21_P21T</v>
          </cell>
          <cell r="AC334">
            <v>5.8650000000000002</v>
          </cell>
        </row>
        <row r="335">
          <cell r="C335" t="str">
            <v>hFB12_2_Normal_Control_21_P22T</v>
          </cell>
          <cell r="AC335">
            <v>3.4499999999999997</v>
          </cell>
        </row>
        <row r="336">
          <cell r="C336" t="str">
            <v>hFB12_2_Normal_Control_21_P23T</v>
          </cell>
          <cell r="AC336">
            <v>5.85</v>
          </cell>
        </row>
        <row r="337">
          <cell r="C337" t="str">
            <v>hFB12_2_Normal_Control_21_P24T</v>
          </cell>
          <cell r="AC337">
            <v>5.7149999999999999</v>
          </cell>
        </row>
        <row r="338">
          <cell r="C338" t="str">
            <v>hFB12_2_Normal_Control_21_P25T</v>
          </cell>
          <cell r="AC338">
            <v>3.4320000000000004</v>
          </cell>
        </row>
        <row r="339">
          <cell r="C339" t="str">
            <v>hFB12_2_Normal_Control_21_P26T</v>
          </cell>
          <cell r="AC339">
            <v>6.9600000000000009</v>
          </cell>
        </row>
        <row r="340">
          <cell r="C340" t="str">
            <v>hFB12_2_Normal_Control_21_P27T</v>
          </cell>
          <cell r="AC340">
            <v>4.3349999999999991</v>
          </cell>
        </row>
        <row r="341">
          <cell r="C341" t="str">
            <v>hFB12_2_Normal_Control_21_P28T</v>
          </cell>
          <cell r="AC341">
            <v>3.7199999999999998</v>
          </cell>
        </row>
        <row r="342">
          <cell r="C342" t="str">
            <v>hFB12_2_Normal_Control_21_P29T</v>
          </cell>
          <cell r="AC342">
            <v>5.2949999999999999</v>
          </cell>
        </row>
        <row r="343">
          <cell r="C343" t="str">
            <v>hFB12_2_Normal_Control_21_P30T</v>
          </cell>
          <cell r="AC343">
            <v>3.2024999999999997</v>
          </cell>
        </row>
        <row r="344">
          <cell r="C344" t="str">
            <v>hFB12_2_Normal_Control_21_P31T</v>
          </cell>
          <cell r="AC344">
            <v>3.5175000000000001</v>
          </cell>
        </row>
        <row r="345">
          <cell r="C345" t="str">
            <v>hFB12_2_Normal_Control_21_P32T</v>
          </cell>
          <cell r="AC345">
            <v>1.9530000000000001</v>
          </cell>
        </row>
        <row r="346">
          <cell r="C346" t="str">
            <v>hFB12_2_Normal_Control_21_P33T</v>
          </cell>
          <cell r="AC346">
            <v>3.3299999999999996</v>
          </cell>
        </row>
        <row r="347">
          <cell r="C347" t="str">
            <v>hFB12_2_Normal_Control_21_P34T</v>
          </cell>
          <cell r="AC347">
            <v>1.944</v>
          </cell>
        </row>
        <row r="348">
          <cell r="C348" t="str">
            <v>hFB12_2_Normal_Control_21_P35T</v>
          </cell>
          <cell r="AC348">
            <v>1.5249999999999999</v>
          </cell>
        </row>
        <row r="349">
          <cell r="C349" t="str">
            <v>hFB12_2_Normal_Control_21_P36T</v>
          </cell>
          <cell r="AC349">
            <v>1.98</v>
          </cell>
        </row>
        <row r="350">
          <cell r="C350" t="str">
            <v>hFB12_2_Normal_Control_21_P37T</v>
          </cell>
          <cell r="AC350">
            <v>1.8649999999999998</v>
          </cell>
        </row>
        <row r="351">
          <cell r="C351" t="str">
            <v>hFB12_2_Normal_Control_21_P38T</v>
          </cell>
          <cell r="AC351">
            <v>0.61850000000000005</v>
          </cell>
        </row>
        <row r="352">
          <cell r="C352" t="str">
            <v>hFB12_2_Normal_Control_21_P39T</v>
          </cell>
          <cell r="AC352">
            <v>0.747</v>
          </cell>
        </row>
        <row r="353">
          <cell r="C353" t="str">
            <v>hFB12_2_Normal_Control_21_P40T</v>
          </cell>
          <cell r="AC353">
            <v>0.29899999999999999</v>
          </cell>
        </row>
        <row r="354">
          <cell r="C354" t="str">
            <v>hFB12_2_Normal_Control_21_P41T</v>
          </cell>
          <cell r="AC354">
            <v>0.67400000000000004</v>
          </cell>
        </row>
        <row r="355">
          <cell r="C355" t="str">
            <v>hFB12_2_Normal_Control_21_P42T</v>
          </cell>
          <cell r="AC355">
            <v>0.443</v>
          </cell>
        </row>
        <row r="356">
          <cell r="C356" t="str">
            <v>hFB13_2_Normal_Control_21_P1T</v>
          </cell>
          <cell r="AC356">
            <v>0.5</v>
          </cell>
        </row>
        <row r="357">
          <cell r="C357" t="str">
            <v>hFB13_2_Normal_Control_21_P2T</v>
          </cell>
          <cell r="AC357">
            <v>3.6999999999999997</v>
          </cell>
        </row>
        <row r="358">
          <cell r="C358" t="str">
            <v>hFB13_2_Normal_Control_21_P3T</v>
          </cell>
          <cell r="AC358">
            <v>7.9750000000000014</v>
          </cell>
        </row>
        <row r="359">
          <cell r="C359" t="str">
            <v>hFB13_2_Normal_Control_21_P4T</v>
          </cell>
          <cell r="AC359">
            <v>6.8550000000000004</v>
          </cell>
        </row>
        <row r="360">
          <cell r="C360" t="str">
            <v>hFB13_2_Normal_Control_21_P5T</v>
          </cell>
          <cell r="AC360">
            <v>8.4150000000000009</v>
          </cell>
        </row>
        <row r="361">
          <cell r="C361" t="str">
            <v>hFB13_2_Normal_Control_21_P6T</v>
          </cell>
          <cell r="AC361">
            <v>6.9750000000000005</v>
          </cell>
        </row>
        <row r="362">
          <cell r="C362" t="str">
            <v>hFB13_2_Normal_Control_21_P7T</v>
          </cell>
          <cell r="AC362">
            <v>9.8550000000000004</v>
          </cell>
        </row>
        <row r="363">
          <cell r="C363" t="str">
            <v>hFB13_2_Normal_Control_21_P8T</v>
          </cell>
          <cell r="AC363">
            <v>7.4249999999999989</v>
          </cell>
        </row>
        <row r="364">
          <cell r="C364" t="str">
            <v>hFB13_2_Normal_Control_21_P9T</v>
          </cell>
          <cell r="AC364">
            <v>7.7549999999999999</v>
          </cell>
        </row>
        <row r="365">
          <cell r="C365" t="str">
            <v>hFB13_2_Normal_Control_21_P10T</v>
          </cell>
          <cell r="AC365">
            <v>6.51</v>
          </cell>
        </row>
        <row r="366">
          <cell r="C366" t="str">
            <v>hFB13_2_Normal_Control_21_P11T</v>
          </cell>
          <cell r="AC366">
            <v>6.4350000000000005</v>
          </cell>
        </row>
        <row r="367">
          <cell r="C367" t="str">
            <v>hFB13_2_Normal_Control_21_P12T</v>
          </cell>
          <cell r="AC367">
            <v>6.5700000000000012</v>
          </cell>
        </row>
        <row r="368">
          <cell r="C368" t="str">
            <v>hFB13_2_Normal_Control_21_P13T</v>
          </cell>
          <cell r="AC368">
            <v>6.705000000000001</v>
          </cell>
        </row>
        <row r="369">
          <cell r="C369" t="str">
            <v>hFB13_2_Normal_Control_21_P14T</v>
          </cell>
          <cell r="AC369">
            <v>6.1499999999999995</v>
          </cell>
        </row>
        <row r="370">
          <cell r="C370" t="str">
            <v>hFB13_2_Normal_Control_21_P15T</v>
          </cell>
          <cell r="AC370">
            <v>6.7350000000000003</v>
          </cell>
        </row>
        <row r="371">
          <cell r="C371" t="str">
            <v>hFB13_2_Normal_Control_21_P16T</v>
          </cell>
          <cell r="AC371">
            <v>3.1544999999999996</v>
          </cell>
        </row>
        <row r="372">
          <cell r="C372" t="str">
            <v>hFB13_2_Normal_Control_21_P17T</v>
          </cell>
          <cell r="AC372">
            <v>7.7250000000000005</v>
          </cell>
        </row>
        <row r="373">
          <cell r="C373" t="str">
            <v>hFB13_2_Normal_Control_21_P18T</v>
          </cell>
          <cell r="AC373">
            <v>5.0250000000000004</v>
          </cell>
        </row>
        <row r="374">
          <cell r="C374" t="str">
            <v>hFB13_2_Normal_Control_21_P19T</v>
          </cell>
          <cell r="AC374">
            <v>5.9550000000000001</v>
          </cell>
        </row>
        <row r="375">
          <cell r="C375" t="str">
            <v>hFB13_2_Normal_Control_21_P20T</v>
          </cell>
          <cell r="AC375">
            <v>4.2299999999999995</v>
          </cell>
        </row>
        <row r="376">
          <cell r="C376" t="str">
            <v>hFB13_2_Normal_Control_21_P21T</v>
          </cell>
          <cell r="AC376">
            <v>5.97</v>
          </cell>
        </row>
        <row r="377">
          <cell r="C377" t="str">
            <v>hFB13_2_Normal_Control_21_P22T</v>
          </cell>
          <cell r="AC377">
            <v>4.17</v>
          </cell>
        </row>
        <row r="378">
          <cell r="C378" t="str">
            <v>hFB13_2_Normal_Control_21_P23T</v>
          </cell>
          <cell r="AC378">
            <v>5.0549999999999997</v>
          </cell>
        </row>
        <row r="379">
          <cell r="C379" t="str">
            <v>hFB13_2_Normal_Control_21_P24T</v>
          </cell>
          <cell r="AC379">
            <v>4.29</v>
          </cell>
        </row>
        <row r="380">
          <cell r="C380" t="str">
            <v>hFB13_2_Normal_Control_21_P25T</v>
          </cell>
          <cell r="AC380">
            <v>3.6600000000000006</v>
          </cell>
        </row>
        <row r="381">
          <cell r="C381" t="str">
            <v>hFB13_2_Normal_Control_21_P26T</v>
          </cell>
          <cell r="AC381">
            <v>4.5</v>
          </cell>
        </row>
        <row r="382">
          <cell r="C382" t="str">
            <v>hFB13_2_Normal_Control_21_P27T</v>
          </cell>
          <cell r="AC382">
            <v>3.9449999999999998</v>
          </cell>
        </row>
        <row r="383">
          <cell r="C383" t="str">
            <v>hFB13_2_Normal_Control_21_P28T</v>
          </cell>
          <cell r="AC383">
            <v>2.8319999999999999</v>
          </cell>
        </row>
        <row r="384">
          <cell r="C384" t="str">
            <v>hFB13_2_Normal_Control_21_P29T</v>
          </cell>
          <cell r="AC384">
            <v>2.883</v>
          </cell>
        </row>
        <row r="385">
          <cell r="C385" t="str">
            <v>hFB13_2_Normal_Control_21_P30T</v>
          </cell>
          <cell r="AC385">
            <v>3.375</v>
          </cell>
        </row>
        <row r="386">
          <cell r="C386" t="str">
            <v>hFB13_2_Normal_Control_21_P31T</v>
          </cell>
          <cell r="AC386">
            <v>2.5244999999999997</v>
          </cell>
        </row>
        <row r="387">
          <cell r="C387" t="str">
            <v>hFB13_2_Normal_Control_21_P32T</v>
          </cell>
          <cell r="AC387">
            <v>2.1825000000000001</v>
          </cell>
        </row>
        <row r="388">
          <cell r="C388" t="str">
            <v>hFB13_2_Normal_Control_21_P33T</v>
          </cell>
          <cell r="AC388">
            <v>1.9350000000000001</v>
          </cell>
        </row>
        <row r="389">
          <cell r="C389" t="str">
            <v>hFB13_2_Normal_Control_21_P34T</v>
          </cell>
          <cell r="AC389">
            <v>1.83</v>
          </cell>
        </row>
        <row r="390">
          <cell r="C390" t="str">
            <v>hFB13_2_Normal_Control_21_P35T</v>
          </cell>
          <cell r="AC390">
            <v>1.5550000000000002</v>
          </cell>
        </row>
        <row r="391">
          <cell r="C391" t="str">
            <v>hFB13_2_Normal_Control_21_P36T</v>
          </cell>
          <cell r="AC391">
            <v>1.9350000000000001</v>
          </cell>
        </row>
        <row r="392">
          <cell r="C392" t="str">
            <v>hFB13_2_Normal_Control_21_P37T</v>
          </cell>
          <cell r="AC392">
            <v>0.83850000000000002</v>
          </cell>
        </row>
        <row r="393">
          <cell r="C393" t="str">
            <v>hFB13_2_Normal_Control_21_P38T</v>
          </cell>
          <cell r="AC393">
            <v>1.335</v>
          </cell>
        </row>
        <row r="394">
          <cell r="C394" t="str">
            <v>hFB13_2_Normal_Control_21_P39T</v>
          </cell>
          <cell r="AC394">
            <v>0.3695</v>
          </cell>
        </row>
        <row r="395">
          <cell r="C395" t="str">
            <v>hFB13_2_Normal_Control_21_P40T</v>
          </cell>
          <cell r="AC395">
            <v>0.1205</v>
          </cell>
        </row>
        <row r="396">
          <cell r="C396" t="str">
            <v>hFB13_2_Normal_Control_21_P41T</v>
          </cell>
          <cell r="AC396">
            <v>0.1</v>
          </cell>
        </row>
        <row r="397">
          <cell r="C397" t="str">
            <v>hFB14_2_Normal_Control_21_P5T</v>
          </cell>
          <cell r="AC397">
            <v>2.29</v>
          </cell>
        </row>
        <row r="398">
          <cell r="C398" t="str">
            <v>hFB14_2_Normal_Control_21_P6T</v>
          </cell>
          <cell r="AC398">
            <v>7.625</v>
          </cell>
        </row>
        <row r="399">
          <cell r="C399" t="str">
            <v>hFB14_2_Normal_Control_21_P7T</v>
          </cell>
          <cell r="AC399">
            <v>11.625</v>
          </cell>
        </row>
        <row r="400">
          <cell r="C400" t="str">
            <v>hFB14_2_Normal_Control_21_P8T</v>
          </cell>
          <cell r="AC400">
            <v>5.8049999999999997</v>
          </cell>
        </row>
        <row r="401">
          <cell r="C401" t="str">
            <v>hFB14_2_Normal_Control_21_P9T</v>
          </cell>
          <cell r="AC401">
            <v>10.290000000000001</v>
          </cell>
        </row>
        <row r="402">
          <cell r="C402" t="str">
            <v>hFB14_2_Normal_Control_21_P10T</v>
          </cell>
          <cell r="AC402">
            <v>5.1899999999999995</v>
          </cell>
        </row>
        <row r="403">
          <cell r="C403" t="str">
            <v>hFB14_2_Normal_Control_21_P11T</v>
          </cell>
          <cell r="AC403">
            <v>5.85</v>
          </cell>
        </row>
        <row r="404">
          <cell r="C404" t="str">
            <v>hFB14_2_Normal_Control_21_P12T</v>
          </cell>
          <cell r="AC404">
            <v>4.6349999999999998</v>
          </cell>
        </row>
        <row r="405">
          <cell r="C405" t="str">
            <v>hFB14_2_Normal_Control_21_P13T</v>
          </cell>
          <cell r="AC405">
            <v>6.0900000000000007</v>
          </cell>
        </row>
        <row r="406">
          <cell r="C406" t="str">
            <v>hFB14_2_Normal_Control_21_P14T</v>
          </cell>
          <cell r="AC406">
            <v>4.59</v>
          </cell>
        </row>
        <row r="407">
          <cell r="C407" t="str">
            <v>hFB14_2_Normal_Control_21_P15T</v>
          </cell>
          <cell r="AC407">
            <v>6.6899999999999995</v>
          </cell>
        </row>
        <row r="408">
          <cell r="C408" t="str">
            <v>hFB14_2_Normal_Control_21_P16T</v>
          </cell>
          <cell r="AC408">
            <v>6.2999999999999989</v>
          </cell>
        </row>
        <row r="409">
          <cell r="C409" t="str">
            <v>hFB14_2_Normal_Control_21_P17T</v>
          </cell>
          <cell r="AC409">
            <v>5.76</v>
          </cell>
        </row>
        <row r="410">
          <cell r="C410" t="str">
            <v>hFB14_2_Normal_Control_21_P18T</v>
          </cell>
          <cell r="AC410">
            <v>4.8600000000000003</v>
          </cell>
        </row>
        <row r="411">
          <cell r="C411" t="str">
            <v>hFB14_2_Normal_Control_21_P19T</v>
          </cell>
          <cell r="AC411">
            <v>3.9150000000000005</v>
          </cell>
        </row>
        <row r="412">
          <cell r="C412" t="str">
            <v>hFB14_2_Normal_Control_21_P20T</v>
          </cell>
          <cell r="AC412">
            <v>3.81</v>
          </cell>
        </row>
        <row r="413">
          <cell r="C413" t="str">
            <v>hFB14_2_Normal_Control_21_P21T</v>
          </cell>
          <cell r="AC413">
            <v>2.7614999999999998</v>
          </cell>
        </row>
        <row r="414">
          <cell r="C414" t="str">
            <v>hFB14_2_Normal_Control_21_P22T</v>
          </cell>
          <cell r="AC414">
            <v>4.26</v>
          </cell>
        </row>
        <row r="415">
          <cell r="C415" t="str">
            <v>hFB14_2_Normal_Control_21_P23T</v>
          </cell>
          <cell r="AC415">
            <v>3.0465</v>
          </cell>
        </row>
        <row r="416">
          <cell r="C416" t="str">
            <v>hFB14_2_Normal_Control_21_P24T</v>
          </cell>
          <cell r="AC416">
            <v>3.2250000000000005</v>
          </cell>
        </row>
        <row r="417">
          <cell r="C417" t="str">
            <v>hFB14_2_Normal_Control_21_P25T</v>
          </cell>
          <cell r="AC417">
            <v>4.2450000000000001</v>
          </cell>
        </row>
        <row r="418">
          <cell r="C418" t="str">
            <v>hFB14_2_Normal_Control_21_P26T</v>
          </cell>
          <cell r="AC418">
            <v>3.0450000000000004</v>
          </cell>
        </row>
        <row r="419">
          <cell r="C419" t="str">
            <v>hFB14_2_Normal_Control_21_P27T</v>
          </cell>
          <cell r="AC419">
            <v>1.9604999999999999</v>
          </cell>
        </row>
        <row r="420">
          <cell r="C420" t="str">
            <v>hFB14_2_Normal_Control_21_P28T</v>
          </cell>
          <cell r="AC420">
            <v>2.6204999999999998</v>
          </cell>
        </row>
        <row r="421">
          <cell r="C421" t="str">
            <v>hFB14_2_Normal_Control_21_P29T</v>
          </cell>
          <cell r="AC421">
            <v>2.6579999999999999</v>
          </cell>
        </row>
        <row r="422">
          <cell r="C422" t="str">
            <v>hFB14_2_Normal_Control_21_P30T</v>
          </cell>
          <cell r="AC422">
            <v>2.4989999999999997</v>
          </cell>
        </row>
        <row r="423">
          <cell r="C423" t="str">
            <v>hFB14_2_Normal_Control_21_P31T</v>
          </cell>
          <cell r="AC423">
            <v>2.5395000000000003</v>
          </cell>
        </row>
        <row r="424">
          <cell r="C424" t="str">
            <v>hFB14_2_Normal_Control_21_P32T</v>
          </cell>
          <cell r="AC424">
            <v>1.54</v>
          </cell>
        </row>
        <row r="425">
          <cell r="C425" t="str">
            <v>hFB14_2_Normal_Control_21_P33T</v>
          </cell>
          <cell r="AC425">
            <v>0.82399999999999995</v>
          </cell>
        </row>
        <row r="426">
          <cell r="C426" t="str">
            <v>hFB14_2_Normal_Control_21_P34T</v>
          </cell>
          <cell r="AC426">
            <v>0.65399999999999991</v>
          </cell>
        </row>
        <row r="427">
          <cell r="C427" t="str">
            <v>hFB6_2_SURF1_Mutation_Control_21_P7T</v>
          </cell>
          <cell r="AC427">
            <v>0.5</v>
          </cell>
        </row>
        <row r="428">
          <cell r="C428" t="str">
            <v>hFB6_2_SURF1_Mutation_Control_21_P8T</v>
          </cell>
          <cell r="AC428">
            <v>1.54</v>
          </cell>
        </row>
        <row r="429">
          <cell r="C429" t="str">
            <v>hFB6_2_SURF1_Mutation_Control_21_P9T</v>
          </cell>
          <cell r="AC429">
            <v>6.8500000000000005</v>
          </cell>
        </row>
        <row r="430">
          <cell r="C430" t="str">
            <v>hFB6_2_SURF1_Mutation_Control_21_P10T</v>
          </cell>
          <cell r="AC430">
            <v>3.6750000000000003</v>
          </cell>
        </row>
        <row r="431">
          <cell r="C431" t="str">
            <v>hFB6_2_SURF1_Mutation_Control_21_P11T</v>
          </cell>
          <cell r="AC431">
            <v>2.7450000000000001</v>
          </cell>
        </row>
        <row r="432">
          <cell r="C432" t="str">
            <v>hFB6_2_SURF1_Mutation_Control_21_P12T</v>
          </cell>
          <cell r="AC432">
            <v>4.9350000000000005</v>
          </cell>
        </row>
        <row r="433">
          <cell r="C433" t="str">
            <v>hFB6_2_SURF1_Mutation_Control_21_P13T</v>
          </cell>
          <cell r="AC433">
            <v>2.4645000000000001</v>
          </cell>
        </row>
        <row r="434">
          <cell r="C434" t="str">
            <v>hFB6_2_SURF1_Mutation_Control_21_P14T</v>
          </cell>
          <cell r="AC434">
            <v>4.335</v>
          </cell>
        </row>
        <row r="435">
          <cell r="C435" t="str">
            <v>hFB6_2_SURF1_Mutation_Control_21_P15T</v>
          </cell>
          <cell r="AC435">
            <v>3.9750000000000005</v>
          </cell>
        </row>
        <row r="436">
          <cell r="C436" t="str">
            <v>hFB6_2_SURF1_Mutation_Control_21_P16T</v>
          </cell>
          <cell r="AC436">
            <v>3.7350000000000003</v>
          </cell>
        </row>
        <row r="437">
          <cell r="C437" t="str">
            <v>hFB6_2_SURF1_Mutation_Control_21_P17T</v>
          </cell>
          <cell r="AC437">
            <v>2.988</v>
          </cell>
        </row>
        <row r="438">
          <cell r="C438" t="str">
            <v>hFB6_2_SURF1_Mutation_Control_21_P18T</v>
          </cell>
          <cell r="AC438">
            <v>4.1399999999999997</v>
          </cell>
        </row>
        <row r="439">
          <cell r="C439" t="str">
            <v>hFB6_2_SURF1_Mutation_Control_21_P19T</v>
          </cell>
          <cell r="AC439">
            <v>2.5424999999999995</v>
          </cell>
        </row>
        <row r="440">
          <cell r="C440" t="str">
            <v>hFB6_2_SURF1_Mutation_Control_21_P20T</v>
          </cell>
          <cell r="AC440">
            <v>3.6150000000000002</v>
          </cell>
        </row>
        <row r="441">
          <cell r="C441" t="str">
            <v>hFB6_2_SURF1_Mutation_Control_21_P21T</v>
          </cell>
          <cell r="AC441">
            <v>3.87</v>
          </cell>
        </row>
        <row r="442">
          <cell r="C442" t="str">
            <v>hFB6_2_SURF1_Mutation_Control_21_P22T</v>
          </cell>
          <cell r="AC442">
            <v>1.5660000000000001</v>
          </cell>
        </row>
        <row r="443">
          <cell r="C443" t="str">
            <v>hFB6_2_SURF1_Mutation_Control_21_P23T</v>
          </cell>
          <cell r="AC443">
            <v>3.3600000000000003</v>
          </cell>
        </row>
        <row r="444">
          <cell r="C444" t="str">
            <v>hFB6_2_SURF1_Mutation_Control_21_P24T</v>
          </cell>
          <cell r="AC444">
            <v>3.84</v>
          </cell>
        </row>
        <row r="445">
          <cell r="C445" t="str">
            <v>hFB6_2_SURF1_Mutation_Control_21_P25T</v>
          </cell>
          <cell r="AC445">
            <v>2.9145000000000003</v>
          </cell>
        </row>
        <row r="446">
          <cell r="C446" t="str">
            <v>hFB6_2_SURF1_Mutation_Control_21_P26T</v>
          </cell>
          <cell r="AC446">
            <v>3.4364999999999997</v>
          </cell>
        </row>
        <row r="447">
          <cell r="C447" t="str">
            <v>hFB6_2_SURF1_Mutation_Control_21_P27T</v>
          </cell>
          <cell r="AC447">
            <v>3.0314999999999999</v>
          </cell>
        </row>
        <row r="448">
          <cell r="C448" t="str">
            <v>hFB6_2_SURF1_Mutation_Control_21_P28T</v>
          </cell>
          <cell r="AC448">
            <v>3.1650000000000005</v>
          </cell>
        </row>
        <row r="449">
          <cell r="C449" t="str">
            <v>hFB6_2_SURF1_Mutation_Control_21_P29T</v>
          </cell>
          <cell r="AC449">
            <v>2.4809999999999999</v>
          </cell>
        </row>
        <row r="450">
          <cell r="C450" t="str">
            <v>hFB6_2_SURF1_Mutation_Control_21_P30T</v>
          </cell>
          <cell r="AC450">
            <v>2.1284999999999998</v>
          </cell>
        </row>
        <row r="451">
          <cell r="C451" t="str">
            <v>hFB6_2_SURF1_Mutation_Control_21_P31T</v>
          </cell>
          <cell r="AC451">
            <v>3.57</v>
          </cell>
        </row>
        <row r="452">
          <cell r="C452" t="str">
            <v>hFB6_2_SURF1_Mutation_Control_21_P32T</v>
          </cell>
          <cell r="AC452">
            <v>0.52800000000000002</v>
          </cell>
        </row>
        <row r="453">
          <cell r="C453" t="str">
            <v>hFB7_2_SURF1_Mutation_Control_21_P5T</v>
          </cell>
          <cell r="AC453">
            <v>0.5</v>
          </cell>
        </row>
        <row r="454">
          <cell r="C454" t="str">
            <v>hFB7_2_SURF1_Mutation_Control_21_P6T</v>
          </cell>
          <cell r="AC454">
            <v>1.361</v>
          </cell>
        </row>
        <row r="455">
          <cell r="C455" t="str">
            <v>hFB7_2_SURF1_Mutation_Control_21_P7T</v>
          </cell>
          <cell r="AC455">
            <v>2.98</v>
          </cell>
        </row>
        <row r="456">
          <cell r="C456" t="str">
            <v>hFB7_2_SURF1_Mutation_Control_21_P8T</v>
          </cell>
          <cell r="AC456">
            <v>4.7699999999999996</v>
          </cell>
        </row>
        <row r="457">
          <cell r="C457" t="str">
            <v>hFB7_2_SURF1_Mutation_Control_21_P9T</v>
          </cell>
          <cell r="AC457">
            <v>4.83</v>
          </cell>
        </row>
        <row r="458">
          <cell r="C458" t="str">
            <v>hFB7_2_SURF1_Mutation_Control_21_P10T</v>
          </cell>
          <cell r="AC458">
            <v>3.8399999999999994</v>
          </cell>
        </row>
        <row r="459">
          <cell r="C459" t="str">
            <v>hFB7_2_SURF1_Mutation_Control_21_P11T</v>
          </cell>
          <cell r="AC459">
            <v>3.0419999999999998</v>
          </cell>
        </row>
        <row r="460">
          <cell r="C460" t="str">
            <v>hFB7_2_SURF1_Mutation_Control_21_P12T</v>
          </cell>
          <cell r="AC460">
            <v>4.0500000000000007</v>
          </cell>
        </row>
        <row r="461">
          <cell r="C461" t="str">
            <v>hFB7_2_SURF1_Mutation_Control_21_P13T</v>
          </cell>
          <cell r="AC461">
            <v>4.6050000000000004</v>
          </cell>
        </row>
        <row r="462">
          <cell r="C462" t="str">
            <v>hFB7_2_SURF1_Mutation_Control_21_P14T</v>
          </cell>
          <cell r="AC462">
            <v>3.63</v>
          </cell>
        </row>
        <row r="463">
          <cell r="C463" t="str">
            <v>hFB7_2_SURF1_Mutation_Control_21_P15T</v>
          </cell>
          <cell r="AC463">
            <v>2.835</v>
          </cell>
        </row>
        <row r="464">
          <cell r="C464" t="str">
            <v>hFB7_2_SURF1_Mutation_Control_21_P16T</v>
          </cell>
          <cell r="AC464">
            <v>3.6450000000000005</v>
          </cell>
        </row>
        <row r="465">
          <cell r="C465" t="str">
            <v>hFB7_2_SURF1_Mutation_Control_21_P17T</v>
          </cell>
          <cell r="AC465">
            <v>3.4499999999999997</v>
          </cell>
        </row>
        <row r="466">
          <cell r="C466" t="str">
            <v>hFB7_2_SURF1_Mutation_Control_21_P18T</v>
          </cell>
          <cell r="AC466">
            <v>3.2249999999999996</v>
          </cell>
        </row>
        <row r="467">
          <cell r="C467" t="str">
            <v>hFB7_2_SURF1_Mutation_Control_21_P19T</v>
          </cell>
          <cell r="AC467">
            <v>4.26</v>
          </cell>
        </row>
        <row r="468">
          <cell r="C468" t="str">
            <v>hFB7_2_SURF1_Mutation_Control_21_P20T</v>
          </cell>
          <cell r="AC468">
            <v>4.1399999999999997</v>
          </cell>
        </row>
        <row r="469">
          <cell r="C469" t="str">
            <v>hFB7_2_SURF1_Mutation_Control_21_P21T</v>
          </cell>
          <cell r="AC469">
            <v>2.0234999999999999</v>
          </cell>
        </row>
        <row r="470">
          <cell r="C470" t="str">
            <v>hFB7_2_SURF1_Mutation_Control_21_P22T</v>
          </cell>
          <cell r="AC470">
            <v>4.59</v>
          </cell>
        </row>
        <row r="471">
          <cell r="C471" t="str">
            <v>hFB7_2_SURF1_Mutation_Control_21_P23T</v>
          </cell>
          <cell r="AC471">
            <v>2.6835</v>
          </cell>
        </row>
        <row r="472">
          <cell r="C472" t="str">
            <v>hFB7_2_SURF1_Mutation_Control_21_P24T</v>
          </cell>
          <cell r="AC472">
            <v>4.62</v>
          </cell>
        </row>
        <row r="473">
          <cell r="C473" t="str">
            <v>hFB7_2_SURF1_Mutation_Control_21_P25T</v>
          </cell>
          <cell r="AC473">
            <v>2.4630000000000001</v>
          </cell>
        </row>
        <row r="474">
          <cell r="C474" t="str">
            <v>hFB7_2_SURF1_Mutation_Control_21_P26T</v>
          </cell>
          <cell r="AC474">
            <v>2.9955000000000003</v>
          </cell>
        </row>
        <row r="475">
          <cell r="C475" t="str">
            <v>hFB7_2_SURF1_Mutation_Control_21_P27T</v>
          </cell>
          <cell r="AC475">
            <v>3.21</v>
          </cell>
        </row>
        <row r="476">
          <cell r="C476" t="str">
            <v>hFB7_2_SURF1_Mutation_Control_21_P28T</v>
          </cell>
          <cell r="AC476">
            <v>4.9800000000000004</v>
          </cell>
        </row>
        <row r="477">
          <cell r="C477" t="str">
            <v>hFB7_2_SURF1_Mutation_Control_21_P29T</v>
          </cell>
          <cell r="AC477">
            <v>2.6804999999999999</v>
          </cell>
        </row>
        <row r="478">
          <cell r="C478" t="str">
            <v>hFB7_2_SURF1_Mutation_Control_21_P30T</v>
          </cell>
          <cell r="AC478">
            <v>3.87</v>
          </cell>
        </row>
        <row r="479">
          <cell r="C479" t="str">
            <v>hFB7_2_SURF1_Mutation_Control_21_P31T</v>
          </cell>
          <cell r="AC479">
            <v>3.2850000000000001</v>
          </cell>
        </row>
        <row r="480">
          <cell r="C480" t="str">
            <v>hFB7_2_SURF1_Mutation_Control_21_P32T</v>
          </cell>
          <cell r="AC480">
            <v>2.3220000000000001</v>
          </cell>
        </row>
        <row r="481">
          <cell r="C481" t="str">
            <v>hFB7_2_SURF1_Mutation_Control_21_P33T</v>
          </cell>
          <cell r="AC481">
            <v>2.3130000000000002</v>
          </cell>
        </row>
        <row r="482">
          <cell r="C482" t="str">
            <v>hFB8_2_SURF1_Mutation_Control_21_P9T</v>
          </cell>
          <cell r="AC482">
            <v>0.5</v>
          </cell>
        </row>
        <row r="483">
          <cell r="C483" t="str">
            <v>hFB8_2_SURF1_Mutation_Control_21_P10T</v>
          </cell>
          <cell r="AC483">
            <v>1.496</v>
          </cell>
        </row>
        <row r="484">
          <cell r="C484" t="str">
            <v>hFB8_2_SURF1_Mutation_Control_21_P11T</v>
          </cell>
          <cell r="AC484">
            <v>10.25</v>
          </cell>
        </row>
        <row r="485">
          <cell r="C485" t="str">
            <v>hFB8_2_SURF1_Mutation_Control_21_P12T</v>
          </cell>
          <cell r="AC485">
            <v>4.8000000000000007</v>
          </cell>
        </row>
        <row r="486">
          <cell r="C486" t="str">
            <v>hFB8_2_SURF1_Mutation_Control_21_P13T</v>
          </cell>
          <cell r="AC486">
            <v>7.0049999999999999</v>
          </cell>
        </row>
        <row r="487">
          <cell r="C487" t="str">
            <v>hFB8_2_SURF1_Mutation_Control_21_P14T</v>
          </cell>
          <cell r="AC487">
            <v>4.0199999999999996</v>
          </cell>
        </row>
        <row r="488">
          <cell r="C488" t="str">
            <v>hFB8_2_SURF1_Mutation_Control_21_P15T</v>
          </cell>
          <cell r="AC488">
            <v>4.5</v>
          </cell>
        </row>
        <row r="489">
          <cell r="C489" t="str">
            <v>hFB8_2_SURF1_Mutation_Control_21_P16T</v>
          </cell>
          <cell r="AC489">
            <v>2.9264999999999999</v>
          </cell>
        </row>
        <row r="490">
          <cell r="C490" t="str">
            <v>hFB8_2_SURF1_Mutation_Control_21_P17T</v>
          </cell>
          <cell r="AC490">
            <v>4.0500000000000007</v>
          </cell>
        </row>
        <row r="491">
          <cell r="C491" t="str">
            <v>hFB8_2_SURF1_Mutation_Control_21_P18T</v>
          </cell>
          <cell r="AC491">
            <v>3.6150000000000002</v>
          </cell>
        </row>
        <row r="492">
          <cell r="C492" t="str">
            <v>hFB8_2_SURF1_Mutation_Control_21_P19T</v>
          </cell>
          <cell r="AC492">
            <v>3.0255000000000001</v>
          </cell>
        </row>
        <row r="493">
          <cell r="C493" t="str">
            <v>hFB8_2_SURF1_Mutation_Control_21_P20T</v>
          </cell>
          <cell r="AC493">
            <v>3.3449999999999998</v>
          </cell>
        </row>
        <row r="494">
          <cell r="C494" t="str">
            <v>hFB8_2_SURF1_Mutation_Control_21_P21T</v>
          </cell>
          <cell r="AC494">
            <v>3.81</v>
          </cell>
        </row>
        <row r="495">
          <cell r="C495" t="str">
            <v>hFB8_2_SURF1_Mutation_Control_21_P22T</v>
          </cell>
          <cell r="AC495">
            <v>2.7869999999999999</v>
          </cell>
        </row>
        <row r="496">
          <cell r="C496" t="str">
            <v>hFB8_2_SURF1_Mutation_Control_21_P23T</v>
          </cell>
          <cell r="AC496">
            <v>3.6150000000000002</v>
          </cell>
        </row>
        <row r="497">
          <cell r="C497" t="str">
            <v>hFB8_2_SURF1_Mutation_Control_21_P24T</v>
          </cell>
          <cell r="AC497">
            <v>2.7555000000000005</v>
          </cell>
        </row>
        <row r="498">
          <cell r="C498" t="str">
            <v>hFB8_2_SURF1_Mutation_Control_21_P25T</v>
          </cell>
          <cell r="AC498">
            <v>4.6499999999999995</v>
          </cell>
        </row>
        <row r="499">
          <cell r="C499" t="str">
            <v>hFB8_2_SURF1_Mutation_Control_21_P26T</v>
          </cell>
          <cell r="AC499">
            <v>3.21</v>
          </cell>
        </row>
        <row r="500">
          <cell r="C500" t="str">
            <v>hFB8_2_SURF1_Mutation_Control_21_P27T</v>
          </cell>
          <cell r="AC500">
            <v>3.1619999999999995</v>
          </cell>
        </row>
        <row r="501">
          <cell r="C501" t="str">
            <v>hFB8_2_SURF1_Mutation_Control_21_P28T</v>
          </cell>
          <cell r="AC501">
            <v>3.7199999999999998</v>
          </cell>
        </row>
        <row r="502">
          <cell r="C502" t="str">
            <v>hFB8_2_SURF1_Mutation_Control_21_P29T</v>
          </cell>
          <cell r="AC502">
            <v>3.375</v>
          </cell>
        </row>
        <row r="503">
          <cell r="C503" t="str">
            <v>hFB8_2_SURF1_Mutation_Control_21_P30T</v>
          </cell>
          <cell r="AC503"/>
        </row>
        <row r="504">
          <cell r="C504" t="str">
            <v>hFB12_2_Normal_DEX_21_P1T</v>
          </cell>
          <cell r="AC504">
            <v>0.5</v>
          </cell>
        </row>
        <row r="505">
          <cell r="C505" t="str">
            <v>hFB12_2_Normal_DEX_21_P2T</v>
          </cell>
          <cell r="AC505">
            <v>3.39</v>
          </cell>
        </row>
        <row r="506">
          <cell r="C506" t="str">
            <v>hFB12_2_Normal_DEX_21_P3T</v>
          </cell>
          <cell r="AC506">
            <v>10.525</v>
          </cell>
        </row>
        <row r="507">
          <cell r="C507" t="str">
            <v>hFB12_2_Normal_DEX_21_P4T</v>
          </cell>
          <cell r="AC507">
            <v>5.88</v>
          </cell>
        </row>
        <row r="508">
          <cell r="C508" t="str">
            <v>hFB12_2_Normal_DEX_21_P5T</v>
          </cell>
          <cell r="AC508">
            <v>7.92</v>
          </cell>
        </row>
        <row r="509">
          <cell r="C509" t="str">
            <v>hFB12_2_Normal_DEX_21_P6T</v>
          </cell>
          <cell r="AC509">
            <v>5.9850000000000003</v>
          </cell>
        </row>
        <row r="510">
          <cell r="C510" t="str">
            <v>hFB12_2_Normal_DEX_21_P7T</v>
          </cell>
          <cell r="AC510">
            <v>6.7350000000000003</v>
          </cell>
        </row>
        <row r="511">
          <cell r="C511" t="str">
            <v>hFB12_2_Normal_DEX_21_P8T</v>
          </cell>
          <cell r="AC511">
            <v>1.4339999999999999</v>
          </cell>
        </row>
        <row r="512">
          <cell r="C512" t="str">
            <v>hFB12_2_Normal_DEX_21_P9T</v>
          </cell>
          <cell r="AC512">
            <v>4.7699999999999996</v>
          </cell>
        </row>
        <row r="513">
          <cell r="C513" t="str">
            <v>hFB12_2_Normal_DEX_21_P10T</v>
          </cell>
          <cell r="AC513">
            <v>2.9969999999999999</v>
          </cell>
        </row>
        <row r="514">
          <cell r="C514" t="str">
            <v>hFB12_2_Normal_DEX_21_P11T</v>
          </cell>
          <cell r="AC514">
            <v>4.0350000000000001</v>
          </cell>
        </row>
        <row r="515">
          <cell r="C515" t="str">
            <v>hFB12_2_Normal_DEX_21_P12T</v>
          </cell>
          <cell r="AC515">
            <v>6.0149999999999997</v>
          </cell>
        </row>
        <row r="516">
          <cell r="C516" t="str">
            <v>hFB12_2_Normal_DEX_21_P13T</v>
          </cell>
          <cell r="AC516">
            <v>3.2850000000000001</v>
          </cell>
        </row>
        <row r="517">
          <cell r="C517" t="str">
            <v>hFB12_2_Normal_DEX_21_P14T</v>
          </cell>
          <cell r="AC517">
            <v>6.2249999999999996</v>
          </cell>
        </row>
        <row r="518">
          <cell r="C518" t="str">
            <v>hFB12_2_Normal_DEX_21_P15T</v>
          </cell>
          <cell r="AC518">
            <v>5.1899999999999995</v>
          </cell>
        </row>
        <row r="519">
          <cell r="C519" t="str">
            <v>hFB12_2_Normal_DEX_21_P16T</v>
          </cell>
          <cell r="AC519">
            <v>4.6050000000000004</v>
          </cell>
        </row>
        <row r="520">
          <cell r="C520" t="str">
            <v>hFB12_2_Normal_DEX_21_P17T</v>
          </cell>
          <cell r="AC520">
            <v>3.3899999999999997</v>
          </cell>
        </row>
        <row r="521">
          <cell r="C521" t="str">
            <v>hFB12_2_Normal_DEX_21_P18T</v>
          </cell>
          <cell r="AC521">
            <v>2.2650000000000001</v>
          </cell>
        </row>
        <row r="522">
          <cell r="C522" t="str">
            <v>hFB12_2_Normal_DEX_21_P19T</v>
          </cell>
          <cell r="AC522">
            <v>5.85</v>
          </cell>
        </row>
        <row r="523">
          <cell r="C523" t="str">
            <v>hFB12_2_Normal_DEX_21_P20T</v>
          </cell>
          <cell r="AC523">
            <v>4.4250000000000007</v>
          </cell>
        </row>
        <row r="524">
          <cell r="C524" t="str">
            <v>hFB12_2_Normal_DEX_21_P21T</v>
          </cell>
          <cell r="AC524">
            <v>6.2849999999999993</v>
          </cell>
        </row>
        <row r="525">
          <cell r="C525" t="str">
            <v>hFB12_2_Normal_DEX_21_P22T</v>
          </cell>
          <cell r="AC525">
            <v>2.8380000000000001</v>
          </cell>
        </row>
        <row r="526">
          <cell r="C526" t="str">
            <v>hFB12_2_Normal_DEX_21_P23T</v>
          </cell>
          <cell r="AC526">
            <v>5.28</v>
          </cell>
        </row>
        <row r="527">
          <cell r="C527" t="str">
            <v>hFB12_2_Normal_DEX_21_P24T</v>
          </cell>
          <cell r="AC527">
            <v>4.53</v>
          </cell>
        </row>
        <row r="528">
          <cell r="C528" t="str">
            <v>hFB12_2_Normal_DEX_21_P25T</v>
          </cell>
          <cell r="AC528">
            <v>4.2900000000000009</v>
          </cell>
        </row>
        <row r="529">
          <cell r="C529" t="str">
            <v>hFB12_2_Normal_DEX_21_P26T</v>
          </cell>
          <cell r="AC529">
            <v>4.3499999999999996</v>
          </cell>
        </row>
        <row r="530">
          <cell r="C530" t="str">
            <v>hFB12_2_Normal_DEX_21_P27T</v>
          </cell>
          <cell r="AC530">
            <v>3.7199999999999998</v>
          </cell>
        </row>
        <row r="531">
          <cell r="C531" t="str">
            <v>hFB12_2_Normal_DEX_21_P28T</v>
          </cell>
          <cell r="AC531">
            <v>4.4250000000000007</v>
          </cell>
        </row>
        <row r="532">
          <cell r="C532" t="str">
            <v>hFB12_2_Normal_DEX_21_P29T</v>
          </cell>
          <cell r="AC532">
            <v>3.4800000000000004</v>
          </cell>
        </row>
        <row r="533">
          <cell r="C533" t="str">
            <v>hFB12_2_Normal_DEX_21_P30T</v>
          </cell>
          <cell r="AC533">
            <v>4.2450000000000001</v>
          </cell>
        </row>
        <row r="534">
          <cell r="C534" t="str">
            <v>hFB12_2_Normal_DEX_21_P31T</v>
          </cell>
          <cell r="AC534">
            <v>3.8249999999999997</v>
          </cell>
        </row>
        <row r="535">
          <cell r="C535" t="str">
            <v>hFB12_2_Normal_DEX_21_P32T</v>
          </cell>
          <cell r="AC535">
            <v>1.4775</v>
          </cell>
        </row>
        <row r="536">
          <cell r="C536" t="str">
            <v>hFB12_2_Normal_DEX_21_P33T</v>
          </cell>
          <cell r="AC536">
            <v>2.4104999999999999</v>
          </cell>
        </row>
        <row r="537">
          <cell r="C537" t="str">
            <v>hFB12_2_Normal_DEX_21_P34T</v>
          </cell>
          <cell r="AC537">
            <v>1.0379999999999998</v>
          </cell>
        </row>
        <row r="538">
          <cell r="C538" t="str">
            <v>hFB12_2_Normal_DEX_21_P35T</v>
          </cell>
          <cell r="AC538">
            <v>1.44</v>
          </cell>
        </row>
        <row r="539">
          <cell r="C539" t="str">
            <v>hFB12_2_Normal_DEX_21_P36T</v>
          </cell>
          <cell r="AC539">
            <v>2.5099999999999998</v>
          </cell>
        </row>
        <row r="540">
          <cell r="C540" t="str">
            <v>hFB12_2_Normal_DEX_21_P37T</v>
          </cell>
          <cell r="AC540">
            <v>1.9300000000000002</v>
          </cell>
        </row>
        <row r="541">
          <cell r="C541" t="str">
            <v>hFB12_2_Normal_DEX_21_P38T</v>
          </cell>
          <cell r="AC541">
            <v>0.19450000000000001</v>
          </cell>
        </row>
        <row r="542">
          <cell r="C542" t="str">
            <v>hFB12_2_Normal_DEX_21_P39T</v>
          </cell>
          <cell r="AC542">
            <v>0.40800000000000003</v>
          </cell>
        </row>
        <row r="543">
          <cell r="C543" t="str">
            <v>hFB12_2_Normal_DEX_21_P40T</v>
          </cell>
          <cell r="AC543">
            <v>0.57199999999999995</v>
          </cell>
        </row>
        <row r="544">
          <cell r="C544" t="str">
            <v>hFB12_2_Normal_DEX_21_P41T</v>
          </cell>
          <cell r="AC544">
            <v>0.66</v>
          </cell>
        </row>
        <row r="545">
          <cell r="C545" t="str">
            <v>hFB12_2_Normal_DEX_21_P42T</v>
          </cell>
          <cell r="AC545">
            <v>0.38100000000000001</v>
          </cell>
        </row>
        <row r="546">
          <cell r="C546" t="str">
            <v>hFB13_2_Normal_DEX_21_P1T</v>
          </cell>
          <cell r="AC546">
            <v>0.5</v>
          </cell>
        </row>
        <row r="547">
          <cell r="C547" t="str">
            <v>hFB13_2_Normal_DEX_21_P2T</v>
          </cell>
          <cell r="AC547">
            <v>3.6999999999999997</v>
          </cell>
        </row>
        <row r="548">
          <cell r="C548" t="str">
            <v>hFB13_2_Normal_DEX_21_P3T</v>
          </cell>
          <cell r="AC548">
            <v>7.9750000000000014</v>
          </cell>
        </row>
        <row r="549">
          <cell r="C549" t="str">
            <v>hFB13_2_Normal_DEX_21_P4T</v>
          </cell>
          <cell r="AC549">
            <v>6.8550000000000004</v>
          </cell>
        </row>
        <row r="550">
          <cell r="C550" t="str">
            <v>hFB13_2_Normal_DEX_21_P5T</v>
          </cell>
          <cell r="AC550">
            <v>8.4150000000000009</v>
          </cell>
        </row>
        <row r="551">
          <cell r="C551" t="str">
            <v>hFB13_2_Normal_DEX_21_P6T</v>
          </cell>
          <cell r="AC551">
            <v>9.48</v>
          </cell>
        </row>
        <row r="552">
          <cell r="C552" t="str">
            <v>hFB13_2_Normal_DEX_21_P7T</v>
          </cell>
          <cell r="AC552">
            <v>10.544999999999998</v>
          </cell>
        </row>
        <row r="553">
          <cell r="C553" t="str">
            <v>hFB13_2_Normal_DEX_21_P8T</v>
          </cell>
          <cell r="AC553">
            <v>2.4720000000000004</v>
          </cell>
        </row>
        <row r="554">
          <cell r="C554" t="str">
            <v>hFB13_2_Normal_DEX_21_P9T</v>
          </cell>
          <cell r="AC554">
            <v>5.6550000000000002</v>
          </cell>
        </row>
        <row r="555">
          <cell r="C555" t="str">
            <v>hFB13_2_Normal_DEX_21_P10T</v>
          </cell>
          <cell r="AC555">
            <v>4.1999999999999993</v>
          </cell>
        </row>
        <row r="556">
          <cell r="C556" t="str">
            <v>hFB13_2_Normal_DEX_21_P11T</v>
          </cell>
          <cell r="AC556">
            <v>6.4350000000000005</v>
          </cell>
        </row>
        <row r="557">
          <cell r="C557" t="str">
            <v>hFB13_2_Normal_DEX_21_P12T</v>
          </cell>
          <cell r="AC557">
            <v>4.7549999999999999</v>
          </cell>
        </row>
        <row r="558">
          <cell r="C558" t="str">
            <v>hFB13_2_Normal_DEX_21_P13T</v>
          </cell>
          <cell r="AC558">
            <v>3.2699999999999996</v>
          </cell>
        </row>
        <row r="559">
          <cell r="C559" t="str">
            <v>hFB13_2_Normal_DEX_21_P14T</v>
          </cell>
          <cell r="AC559">
            <v>5.3849999999999998</v>
          </cell>
        </row>
        <row r="560">
          <cell r="C560" t="str">
            <v>hFB13_2_Normal_DEX_21_P15T</v>
          </cell>
          <cell r="AC560">
            <v>6.3000000000000007</v>
          </cell>
        </row>
        <row r="561">
          <cell r="C561" t="str">
            <v>hFB13_2_Normal_DEX_21_P16T</v>
          </cell>
          <cell r="AC561">
            <v>3.1320000000000001</v>
          </cell>
        </row>
        <row r="562">
          <cell r="C562" t="str">
            <v>hFB13_2_Normal_DEX_21_P17T</v>
          </cell>
          <cell r="AC562">
            <v>8.1000000000000014</v>
          </cell>
        </row>
        <row r="563">
          <cell r="C563" t="str">
            <v>hFB13_2_Normal_DEX_21_P18T</v>
          </cell>
          <cell r="AC563">
            <v>3.7350000000000003</v>
          </cell>
        </row>
        <row r="564">
          <cell r="C564" t="str">
            <v>hFB13_2_Normal_DEX_21_P19T</v>
          </cell>
          <cell r="AC564">
            <v>6.2849999999999993</v>
          </cell>
        </row>
        <row r="565">
          <cell r="C565" t="str">
            <v>hFB13_2_Normal_DEX_21_P20T</v>
          </cell>
          <cell r="AC565">
            <v>4.0049999999999999</v>
          </cell>
        </row>
        <row r="566">
          <cell r="C566" t="str">
            <v>hFB13_2_Normal_DEX_21_P21T</v>
          </cell>
          <cell r="AC566">
            <v>8.9700000000000006</v>
          </cell>
        </row>
        <row r="567">
          <cell r="C567" t="str">
            <v>hFB13_2_Normal_DEX_21_P22T</v>
          </cell>
          <cell r="AC567">
            <v>3.4350000000000001</v>
          </cell>
        </row>
        <row r="568">
          <cell r="C568" t="str">
            <v>hFB13_2_Normal_DEX_21_P23T</v>
          </cell>
          <cell r="AC568">
            <v>5.5500000000000007</v>
          </cell>
        </row>
        <row r="569">
          <cell r="C569" t="str">
            <v>hFB13_2_Normal_DEX_21_P24T</v>
          </cell>
          <cell r="AC569">
            <v>5.3549999999999995</v>
          </cell>
        </row>
        <row r="570">
          <cell r="C570" t="str">
            <v>hFB13_2_Normal_DEX_21_P25T</v>
          </cell>
          <cell r="AC570">
            <v>5.16</v>
          </cell>
        </row>
        <row r="571">
          <cell r="C571" t="str">
            <v>hFB13_2_Normal_DEX_21_P26T</v>
          </cell>
          <cell r="AC571">
            <v>4.1550000000000002</v>
          </cell>
        </row>
        <row r="572">
          <cell r="C572" t="str">
            <v>hFB13_2_Normal_DEX_21_P27T</v>
          </cell>
          <cell r="AC572">
            <v>3.63</v>
          </cell>
        </row>
        <row r="573">
          <cell r="C573" t="str">
            <v>hFB13_2_Normal_DEX_21_P28T</v>
          </cell>
          <cell r="AC573">
            <v>3.5129999999999995</v>
          </cell>
        </row>
        <row r="574">
          <cell r="C574" t="str">
            <v>hFB13_2_Normal_DEX_21_P29T</v>
          </cell>
          <cell r="AC574">
            <v>4.71</v>
          </cell>
        </row>
        <row r="575">
          <cell r="C575" t="str">
            <v>hFB13_2_Normal_DEX_21_P30T</v>
          </cell>
          <cell r="AC575">
            <v>3.9150000000000005</v>
          </cell>
        </row>
        <row r="576">
          <cell r="C576" t="str">
            <v>hFB13_2_Normal_DEX_21_P31T</v>
          </cell>
          <cell r="AC576">
            <v>3.5999999999999996</v>
          </cell>
        </row>
        <row r="577">
          <cell r="C577" t="str">
            <v>hFB13_2_Normal_DEX_21_P32T</v>
          </cell>
          <cell r="AC577">
            <v>3.99</v>
          </cell>
        </row>
        <row r="578">
          <cell r="C578" t="str">
            <v>hFB13_2_Normal_DEX_21_P33T</v>
          </cell>
          <cell r="AC578">
            <v>2.7974999999999999</v>
          </cell>
        </row>
        <row r="579">
          <cell r="C579" t="str">
            <v>hFB13_2_Normal_DEX_21_P34T</v>
          </cell>
          <cell r="AC579">
            <v>2.6150000000000002</v>
          </cell>
        </row>
        <row r="580">
          <cell r="C580" t="str">
            <v>hFB13_2_Normal_DEX_21_P35T</v>
          </cell>
          <cell r="AC580">
            <v>2.835</v>
          </cell>
        </row>
        <row r="581">
          <cell r="C581" t="str">
            <v>hFB13_2_Normal_DEX_21_P36T</v>
          </cell>
          <cell r="AC581">
            <v>1.5899999999999999</v>
          </cell>
        </row>
        <row r="582">
          <cell r="C582" t="str">
            <v>hFB13_2_Normal_DEX_21_P37T</v>
          </cell>
          <cell r="AC582">
            <v>2.2650000000000001</v>
          </cell>
        </row>
        <row r="583">
          <cell r="C583" t="str">
            <v>hFB13_2_Normal_DEX_21_P38T</v>
          </cell>
          <cell r="AC583">
            <v>2.3449999999999998</v>
          </cell>
        </row>
        <row r="584">
          <cell r="C584" t="str">
            <v>hFB13_2_Normal_DEX_21_P39T</v>
          </cell>
          <cell r="AC584">
            <v>0.8125</v>
          </cell>
        </row>
        <row r="585">
          <cell r="C585" t="str">
            <v>hFB13_2_Normal_DEX_21_P40T</v>
          </cell>
          <cell r="AC585">
            <v>1.7149999999999999</v>
          </cell>
        </row>
        <row r="586">
          <cell r="C586" t="str">
            <v>hFB13_2_Normal_DEX_21_P41T</v>
          </cell>
          <cell r="AC586">
            <v>1</v>
          </cell>
        </row>
        <row r="587">
          <cell r="C587" t="str">
            <v>hFB13_2_Normal_DEX_21_P42T</v>
          </cell>
          <cell r="AC587">
            <v>0.60450000000000004</v>
          </cell>
        </row>
        <row r="588">
          <cell r="C588" t="str">
            <v>hFB14_2_Normal_DEX_21_P5T</v>
          </cell>
          <cell r="AC588">
            <v>2.29</v>
          </cell>
        </row>
        <row r="589">
          <cell r="C589" t="str">
            <v>hFB14_2_Normal_DEX_21_P6T</v>
          </cell>
          <cell r="AC589">
            <v>7.625</v>
          </cell>
        </row>
        <row r="590">
          <cell r="C590" t="str">
            <v>hFB14_2_Normal_DEX_21_P7T</v>
          </cell>
          <cell r="AC590">
            <v>11.625</v>
          </cell>
        </row>
        <row r="591">
          <cell r="C591" t="str">
            <v>hFB14_2_Normal_DEX_21_P8T</v>
          </cell>
          <cell r="AC591">
            <v>5.8049999999999997</v>
          </cell>
        </row>
        <row r="592">
          <cell r="C592" t="str">
            <v>hFB14_2_Normal_DEX_21_P9T</v>
          </cell>
          <cell r="AC592">
            <v>10.290000000000001</v>
          </cell>
        </row>
        <row r="593">
          <cell r="C593" t="str">
            <v>hFB14_2_Normal_DEX_21_P10T</v>
          </cell>
          <cell r="AC593">
            <v>4.4850000000000003</v>
          </cell>
        </row>
        <row r="594">
          <cell r="C594" t="str">
            <v>hFB14_2_Normal_DEX_21_P11T</v>
          </cell>
          <cell r="AC594">
            <v>5.5500000000000007</v>
          </cell>
        </row>
        <row r="595">
          <cell r="C595" t="str">
            <v>hFB14_2_Normal_DEX_21_P12T</v>
          </cell>
          <cell r="AC595">
            <v>2.2965</v>
          </cell>
        </row>
        <row r="596">
          <cell r="C596" t="str">
            <v>hFB14_2_Normal_DEX_21_P13T</v>
          </cell>
          <cell r="AC596">
            <v>3.3149999999999999</v>
          </cell>
        </row>
        <row r="597">
          <cell r="C597" t="str">
            <v>hFB14_2_Normal_DEX_21_P14T</v>
          </cell>
          <cell r="AC597">
            <v>4.4250000000000007</v>
          </cell>
        </row>
        <row r="598">
          <cell r="C598" t="str">
            <v>hFB14_2_Normal_DEX_21_P15T</v>
          </cell>
          <cell r="AC598">
            <v>5.085</v>
          </cell>
        </row>
        <row r="599">
          <cell r="C599" t="str">
            <v>hFB14_2_Normal_DEX_21_P16T</v>
          </cell>
          <cell r="AC599">
            <v>4.2750000000000004</v>
          </cell>
        </row>
        <row r="600">
          <cell r="C600" t="str">
            <v>hFB14_2_Normal_DEX_21_P17T</v>
          </cell>
          <cell r="AC600">
            <v>3.6750000000000003</v>
          </cell>
        </row>
        <row r="601">
          <cell r="C601" t="str">
            <v>hFB14_2_Normal_DEX_21_P18T</v>
          </cell>
          <cell r="AC601">
            <v>4.4850000000000003</v>
          </cell>
        </row>
        <row r="602">
          <cell r="C602" t="str">
            <v>hFB14_2_Normal_DEX_21_P19T</v>
          </cell>
          <cell r="AC602">
            <v>3.93</v>
          </cell>
        </row>
        <row r="603">
          <cell r="C603" t="str">
            <v>hFB14_2_Normal_DEX_21_P20T</v>
          </cell>
          <cell r="AC603">
            <v>2.7270000000000003</v>
          </cell>
        </row>
        <row r="604">
          <cell r="C604" t="str">
            <v>hFB14_2_Normal_DEX_21_P21T</v>
          </cell>
          <cell r="AC604">
            <v>3.5249999999999995</v>
          </cell>
        </row>
        <row r="605">
          <cell r="C605" t="str">
            <v>hFB14_2_Normal_DEX_21_P22T</v>
          </cell>
          <cell r="AC605">
            <v>3.5249999999999995</v>
          </cell>
        </row>
        <row r="606">
          <cell r="C606" t="str">
            <v>hFB14_2_Normal_DEX_21_P23T</v>
          </cell>
          <cell r="AC606">
            <v>4.2149999999999999</v>
          </cell>
        </row>
        <row r="607">
          <cell r="C607" t="str">
            <v>hFB14_2_Normal_DEX_21_P24T</v>
          </cell>
          <cell r="AC607">
            <v>3.3810000000000002</v>
          </cell>
        </row>
        <row r="608">
          <cell r="C608" t="str">
            <v>hFB14_2_Normal_DEX_21_P25T</v>
          </cell>
          <cell r="AC608">
            <v>3.4200000000000004</v>
          </cell>
        </row>
        <row r="609">
          <cell r="C609" t="str">
            <v>hFB14_2_Normal_DEX_21_P26T</v>
          </cell>
          <cell r="AC609">
            <v>2.7539999999999996</v>
          </cell>
        </row>
        <row r="610">
          <cell r="C610" t="str">
            <v>hFB14_2_Normal_DEX_21_P27T</v>
          </cell>
          <cell r="AC610">
            <v>4.0200000000000005</v>
          </cell>
        </row>
        <row r="611">
          <cell r="C611" t="str">
            <v>hFB14_2_Normal_DEX_21_P28T</v>
          </cell>
          <cell r="AC611">
            <v>2.7629999999999999</v>
          </cell>
        </row>
        <row r="612">
          <cell r="C612" t="str">
            <v>hFB14_2_Normal_DEX_21_P29T</v>
          </cell>
          <cell r="AC612">
            <v>2.7389999999999999</v>
          </cell>
        </row>
        <row r="613">
          <cell r="C613" t="str">
            <v>hFB14_2_Normal_DEX_21_P30T</v>
          </cell>
          <cell r="AC613">
            <v>2.0939999999999999</v>
          </cell>
        </row>
        <row r="614">
          <cell r="C614" t="str">
            <v>hFB14_2_Normal_DEX_21_P31T</v>
          </cell>
          <cell r="AC614">
            <v>2.5514999999999999</v>
          </cell>
        </row>
        <row r="615">
          <cell r="C615" t="str">
            <v>hFB6_2_SURF1_Mutation_DEX_21_P7T</v>
          </cell>
          <cell r="AC615">
            <v>0.5</v>
          </cell>
        </row>
        <row r="616">
          <cell r="C616" t="str">
            <v>hFB6_2_SURF1_Mutation_DEX_21_P8T</v>
          </cell>
          <cell r="AC616">
            <v>1.54</v>
          </cell>
        </row>
        <row r="617">
          <cell r="C617" t="str">
            <v>hFB6_2_SURF1_Mutation_DEX_21_P9T</v>
          </cell>
          <cell r="AC617">
            <v>6.8500000000000005</v>
          </cell>
        </row>
        <row r="618">
          <cell r="C618" t="str">
            <v>hFB6_2_SURF1_Mutation_DEX_21_P10T</v>
          </cell>
          <cell r="AC618">
            <v>3.6750000000000003</v>
          </cell>
        </row>
        <row r="619">
          <cell r="C619" t="str">
            <v>hFB6_2_SURF1_Mutation_DEX_21_P11T</v>
          </cell>
          <cell r="AC619">
            <v>3.4950000000000001</v>
          </cell>
        </row>
        <row r="620">
          <cell r="C620" t="str">
            <v>hFB6_2_SURF1_Mutation_DEX_21_P12T</v>
          </cell>
          <cell r="AC620">
            <v>4.2749999999999995</v>
          </cell>
        </row>
        <row r="621">
          <cell r="C621" t="str">
            <v>hFB6_2_SURF1_Mutation_DEX_21_P13T</v>
          </cell>
          <cell r="AC621">
            <v>1.7055</v>
          </cell>
        </row>
        <row r="622">
          <cell r="C622" t="str">
            <v>hFB6_2_SURF1_Mutation_DEX_21_P14T</v>
          </cell>
          <cell r="AC622">
            <v>2.9670000000000005</v>
          </cell>
        </row>
        <row r="623">
          <cell r="C623" t="str">
            <v>hFB6_2_SURF1_Mutation_DEX_21_P15T</v>
          </cell>
          <cell r="AC623">
            <v>3.75</v>
          </cell>
        </row>
        <row r="624">
          <cell r="C624" t="str">
            <v>hFB6_2_SURF1_Mutation_DEX_21_P16T</v>
          </cell>
          <cell r="AC624">
            <v>4.2450000000000001</v>
          </cell>
        </row>
        <row r="625">
          <cell r="C625" t="str">
            <v>hFB6_2_SURF1_Mutation_DEX_21_P17T</v>
          </cell>
          <cell r="AC625">
            <v>3.4350000000000001</v>
          </cell>
        </row>
        <row r="626">
          <cell r="C626" t="str">
            <v>hFB6_2_SURF1_Mutation_DEX_21_P18T</v>
          </cell>
          <cell r="AC626">
            <v>3.4800000000000004</v>
          </cell>
        </row>
        <row r="627">
          <cell r="C627" t="str">
            <v>hFB6_2_SURF1_Mutation_DEX_21_P19T</v>
          </cell>
          <cell r="AC627">
            <v>3.7350000000000003</v>
          </cell>
        </row>
        <row r="628">
          <cell r="C628" t="str">
            <v>hFB6_2_SURF1_Mutation_DEX_21_P20T</v>
          </cell>
          <cell r="AC628">
            <v>2.4809999999999999</v>
          </cell>
        </row>
        <row r="629">
          <cell r="C629" t="str">
            <v>hFB6_2_SURF1_Mutation_DEX_21_P21T</v>
          </cell>
          <cell r="AC629">
            <v>2.9580000000000002</v>
          </cell>
        </row>
        <row r="630">
          <cell r="C630" t="str">
            <v>hFB6_2_SURF1_Mutation_DEX_21_P22T</v>
          </cell>
          <cell r="AC630">
            <v>1.5314999999999999</v>
          </cell>
        </row>
        <row r="631">
          <cell r="C631" t="str">
            <v>hFB6_2_SURF1_Mutation_DEX_21_P23T</v>
          </cell>
          <cell r="AC631">
            <v>4.62</v>
          </cell>
        </row>
        <row r="632">
          <cell r="C632" t="str">
            <v>hFB6_2_SURF1_Mutation_DEX_21_P24T</v>
          </cell>
          <cell r="AC632">
            <v>2.9820000000000002</v>
          </cell>
        </row>
        <row r="633">
          <cell r="C633" t="str">
            <v>hFB6_2_SURF1_Mutation_DEX_21_P25T</v>
          </cell>
          <cell r="AC633">
            <v>4.0949999999999998</v>
          </cell>
        </row>
        <row r="634">
          <cell r="C634" t="str">
            <v>hFB6_2_SURF1_Mutation_DEX_21_P26T</v>
          </cell>
          <cell r="AC634">
            <v>3.8249999999999997</v>
          </cell>
        </row>
        <row r="635">
          <cell r="C635" t="str">
            <v>hFB6_2_SURF1_Mutation_DEX_21_P27T</v>
          </cell>
          <cell r="AC635">
            <v>3.69</v>
          </cell>
        </row>
        <row r="636">
          <cell r="C636" t="str">
            <v>hFB6_2_SURF1_Mutation_DEX_21_P28T</v>
          </cell>
          <cell r="AC636">
            <v>3.3135000000000003</v>
          </cell>
        </row>
        <row r="637">
          <cell r="C637" t="str">
            <v>hFB6_2_SURF1_Mutation_DEX_21_P29T</v>
          </cell>
          <cell r="AC637">
            <v>3.3299999999999996</v>
          </cell>
        </row>
        <row r="638">
          <cell r="C638" t="str">
            <v>hFB6_2_SURF1_Mutation_DEX_21_P30T</v>
          </cell>
          <cell r="AC638">
            <v>3.0824999999999996</v>
          </cell>
        </row>
        <row r="639">
          <cell r="C639" t="str">
            <v>hFB6_2_SURF1_Mutation_DEX_21_P31T</v>
          </cell>
          <cell r="AC639">
            <v>2.4015</v>
          </cell>
        </row>
        <row r="640">
          <cell r="C640" t="str">
            <v>hFB6_2_SURF1_Mutation_DEX_21_P32T</v>
          </cell>
          <cell r="AC640">
            <v>1.5134999999999998</v>
          </cell>
        </row>
        <row r="641">
          <cell r="C641" t="str">
            <v>hFB7_2_SURF1_Mutation_DEX_21_P5T</v>
          </cell>
          <cell r="AC641">
            <v>0.5</v>
          </cell>
        </row>
        <row r="642">
          <cell r="C642" t="str">
            <v>hFB7_2_SURF1_Mutation_DEX_21_P6T</v>
          </cell>
          <cell r="AC642">
            <v>1.361</v>
          </cell>
        </row>
        <row r="643">
          <cell r="C643" t="str">
            <v>hFB7_2_SURF1_Mutation_DEX_21_P7T</v>
          </cell>
          <cell r="AC643">
            <v>2.98</v>
          </cell>
        </row>
        <row r="644">
          <cell r="C644" t="str">
            <v>hFB7_2_SURF1_Mutation_DEX_21_P8T</v>
          </cell>
          <cell r="AC644">
            <v>4.7699999999999996</v>
          </cell>
        </row>
        <row r="645">
          <cell r="C645" t="str">
            <v>hFB7_2_SURF1_Mutation_DEX_21_P9T</v>
          </cell>
          <cell r="AC645">
            <v>4.83</v>
          </cell>
        </row>
        <row r="646">
          <cell r="C646" t="str">
            <v>hFB7_2_SURF1_Mutation_DEX_21_P10T</v>
          </cell>
          <cell r="AC646">
            <v>3.3000000000000003</v>
          </cell>
        </row>
        <row r="647">
          <cell r="C647" t="str">
            <v>hFB7_2_SURF1_Mutation_DEX_21_P11T</v>
          </cell>
          <cell r="AC647">
            <v>2.0759999999999996</v>
          </cell>
        </row>
        <row r="648">
          <cell r="C648" t="str">
            <v>hFB7_2_SURF1_Mutation_DEX_21_P12T</v>
          </cell>
          <cell r="AC648">
            <v>5.1150000000000002</v>
          </cell>
        </row>
        <row r="649">
          <cell r="C649" t="str">
            <v>hFB7_2_SURF1_Mutation_DEX_21_P13T</v>
          </cell>
          <cell r="AC649">
            <v>2.7360000000000002</v>
          </cell>
        </row>
        <row r="650">
          <cell r="C650" t="str">
            <v>hFB7_2_SURF1_Mutation_DEX_21_P14T</v>
          </cell>
          <cell r="AC650">
            <v>2.649</v>
          </cell>
        </row>
        <row r="651">
          <cell r="C651" t="str">
            <v>hFB7_2_SURF1_Mutation_DEX_21_P15T</v>
          </cell>
          <cell r="AC651">
            <v>4.0649999999999995</v>
          </cell>
        </row>
        <row r="652">
          <cell r="C652" t="str">
            <v>hFB7_2_SURF1_Mutation_DEX_21_P16T</v>
          </cell>
          <cell r="AC652">
            <v>2.8679999999999999</v>
          </cell>
        </row>
        <row r="653">
          <cell r="C653" t="str">
            <v>hFB7_2_SURF1_Mutation_DEX_21_P17T</v>
          </cell>
          <cell r="AC653">
            <v>4.1999999999999993</v>
          </cell>
        </row>
        <row r="654">
          <cell r="C654" t="str">
            <v>hFB7_2_SURF1_Mutation_DEX_21_P18T</v>
          </cell>
          <cell r="AC654">
            <v>3.8999999999999995</v>
          </cell>
        </row>
        <row r="655">
          <cell r="C655" t="str">
            <v>hFB7_2_SURF1_Mutation_DEX_21_P19T</v>
          </cell>
          <cell r="AC655">
            <v>3.1724999999999994</v>
          </cell>
        </row>
        <row r="656">
          <cell r="C656" t="str">
            <v>hFB7_2_SURF1_Mutation_DEX_21_P20T</v>
          </cell>
          <cell r="AC656">
            <v>4.4399999999999995</v>
          </cell>
        </row>
        <row r="657">
          <cell r="C657" t="str">
            <v>hFB7_2_SURF1_Mutation_DEX_21_P21T</v>
          </cell>
          <cell r="AC657">
            <v>2.5949999999999998</v>
          </cell>
        </row>
        <row r="658">
          <cell r="C658" t="str">
            <v>hFB7_2_SURF1_Mutation_DEX_21_P22T</v>
          </cell>
          <cell r="AC658">
            <v>5.2350000000000003</v>
          </cell>
        </row>
        <row r="659">
          <cell r="C659" t="str">
            <v>hFB7_2_SURF1_Mutation_DEX_21_P23T</v>
          </cell>
          <cell r="AC659">
            <v>3.0314999999999999</v>
          </cell>
        </row>
        <row r="660">
          <cell r="C660" t="str">
            <v>hFB7_2_SURF1_Mutation_DEX_21_P24T</v>
          </cell>
          <cell r="AC660">
            <v>3.7049999999999996</v>
          </cell>
        </row>
        <row r="661">
          <cell r="C661" t="str">
            <v>hFB7_2_SURF1_Mutation_DEX_21_P25T</v>
          </cell>
          <cell r="AC661">
            <v>2.9550000000000001</v>
          </cell>
        </row>
        <row r="662">
          <cell r="C662" t="str">
            <v>hFB7_2_SURF1_Mutation_DEX_21_P26T</v>
          </cell>
          <cell r="AC662">
            <v>3.2850000000000006</v>
          </cell>
        </row>
        <row r="663">
          <cell r="C663" t="str">
            <v>hFB7_2_SURF1_Mutation_DEX_21_P27T</v>
          </cell>
          <cell r="AC663">
            <v>3.0029999999999997</v>
          </cell>
        </row>
        <row r="664">
          <cell r="C664" t="str">
            <v>hFB7_2_SURF1_Mutation_DEX_21_P28T</v>
          </cell>
          <cell r="AC664">
            <v>4.08</v>
          </cell>
        </row>
        <row r="665">
          <cell r="C665" t="str">
            <v>hFB7_2_SURF1_Mutation_DEX_21_P29T</v>
          </cell>
          <cell r="AC665">
            <v>3.2699999999999996</v>
          </cell>
        </row>
        <row r="666">
          <cell r="C666" t="str">
            <v>hFB7_2_SURF1_Mutation_DEX_21_P30T</v>
          </cell>
          <cell r="AC666">
            <v>3.5595000000000003</v>
          </cell>
        </row>
        <row r="667">
          <cell r="C667" t="str">
            <v>hFB7_2_SURF1_Mutation_DEX_21_P31T</v>
          </cell>
          <cell r="AC667">
            <v>2.5034999999999998</v>
          </cell>
        </row>
        <row r="668">
          <cell r="C668" t="str">
            <v>hFB7_2_SURF1_Mutation_DEX_21_P32T</v>
          </cell>
          <cell r="AC668">
            <v>2.5514999999999999</v>
          </cell>
        </row>
        <row r="669">
          <cell r="C669" t="str">
            <v>hFB7_2_SURF1_Mutation_DEX_21_P33T</v>
          </cell>
          <cell r="AC669">
            <v>0.97650000000000003</v>
          </cell>
        </row>
        <row r="670">
          <cell r="C670" t="str">
            <v>hFB8_2_SURF1_Mutation_DEX_21_P9T</v>
          </cell>
          <cell r="AC670">
            <v>0.5</v>
          </cell>
        </row>
        <row r="671">
          <cell r="C671" t="str">
            <v>hFB8_2_SURF1_Mutation_DEX_21_P10T</v>
          </cell>
          <cell r="AC671">
            <v>1.496</v>
          </cell>
        </row>
        <row r="672">
          <cell r="C672" t="str">
            <v>hFB8_2_SURF1_Mutation_DEX_21_P11T</v>
          </cell>
          <cell r="AC672">
            <v>10.25</v>
          </cell>
        </row>
        <row r="673">
          <cell r="C673" t="str">
            <v>hFB8_2_SURF1_Mutation_DEX_21_P12T</v>
          </cell>
          <cell r="AC673">
            <v>4.8000000000000007</v>
          </cell>
        </row>
        <row r="674">
          <cell r="C674" t="str">
            <v>hFB8_2_SURF1_Mutation_DEX_21_P13T</v>
          </cell>
          <cell r="AC674">
            <v>7.0049999999999999</v>
          </cell>
        </row>
        <row r="675">
          <cell r="C675" t="str">
            <v>hFB8_2_SURF1_Mutation_DEX_21_P14T</v>
          </cell>
          <cell r="AC675">
            <v>3.54</v>
          </cell>
        </row>
        <row r="676">
          <cell r="C676" t="str">
            <v>hFB8_2_SURF1_Mutation_DEX_21_P15T</v>
          </cell>
          <cell r="AC676">
            <v>3.0285000000000002</v>
          </cell>
        </row>
        <row r="677">
          <cell r="C677" t="str">
            <v>hFB8_2_SURF1_Mutation_DEX_21_P16T</v>
          </cell>
          <cell r="AC677">
            <v>1.5045000000000002</v>
          </cell>
        </row>
        <row r="678">
          <cell r="C678" t="str">
            <v>hFB8_2_SURF1_Mutation_DEX_21_P17T</v>
          </cell>
          <cell r="AC678">
            <v>1.7955000000000001</v>
          </cell>
        </row>
        <row r="679">
          <cell r="C679" t="str">
            <v>hFB8_2_SURF1_Mutation_DEX_21_P18T</v>
          </cell>
          <cell r="AC679">
            <v>3.375</v>
          </cell>
        </row>
        <row r="680">
          <cell r="C680" t="str">
            <v>hFB8_2_SURF1_Mutation_DEX_21_P19T</v>
          </cell>
          <cell r="AC680">
            <v>2.7990000000000004</v>
          </cell>
        </row>
        <row r="681">
          <cell r="C681" t="str">
            <v>hFB8_2_SURF1_Mutation_DEX_21_P20T</v>
          </cell>
          <cell r="AC681">
            <v>3.5249999999999995</v>
          </cell>
        </row>
        <row r="682">
          <cell r="C682" t="str">
            <v>hFB8_2_SURF1_Mutation_DEX_21_P21T</v>
          </cell>
          <cell r="AC682">
            <v>2.4809999999999999</v>
          </cell>
        </row>
        <row r="683">
          <cell r="C683" t="str">
            <v>hFB8_2_SURF1_Mutation_DEX_21_P22T</v>
          </cell>
          <cell r="AC683">
            <v>2.6790000000000003</v>
          </cell>
        </row>
        <row r="684">
          <cell r="C684" t="str">
            <v>hFB8_2_SURF1_Mutation_DEX_21_P23T</v>
          </cell>
          <cell r="AC684">
            <v>3.0749999999999997</v>
          </cell>
        </row>
        <row r="685">
          <cell r="C685" t="str">
            <v>hFB8_2_SURF1_Mutation_DEX_21_P24T</v>
          </cell>
          <cell r="AC685">
            <v>3.18</v>
          </cell>
        </row>
        <row r="686">
          <cell r="C686" t="str">
            <v>hFB8_2_SURF1_Mutation_DEX_21_P25T</v>
          </cell>
          <cell r="AC686">
            <v>2.577</v>
          </cell>
        </row>
        <row r="687">
          <cell r="C687" t="str">
            <v>hFB8_2_SURF1_Mutation_DEX_21_P26T</v>
          </cell>
          <cell r="AC687">
            <v>3.6150000000000002</v>
          </cell>
        </row>
        <row r="688">
          <cell r="C688" t="str">
            <v>hFB8_2_SURF1_Mutation_DEX_21_P27T</v>
          </cell>
          <cell r="AC688">
            <v>2.7</v>
          </cell>
        </row>
        <row r="689">
          <cell r="C689" t="str">
            <v>hFB8_2_SURF1_Mutation_DEX_21_P28T</v>
          </cell>
          <cell r="AC689">
            <v>2.6669999999999998</v>
          </cell>
        </row>
        <row r="690">
          <cell r="C690" t="str">
            <v>hFB8_2_SURF1_Mutation_DEX_21_P29T</v>
          </cell>
          <cell r="AC690">
            <v>2.895</v>
          </cell>
        </row>
        <row r="691">
          <cell r="C691" t="str">
            <v>hFB8_2_SURF1_Mutation_DEX_21_P30T</v>
          </cell>
          <cell r="AC691">
            <v>3.2699999999999996</v>
          </cell>
        </row>
        <row r="692">
          <cell r="C692" t="str">
            <v>hFB8_2_SURF1_Mutation_DEX_21_P31T</v>
          </cell>
          <cell r="AC692">
            <v>3.1769999999999996</v>
          </cell>
        </row>
        <row r="693">
          <cell r="C693" t="str">
            <v>hFB8_2_SURF1_Mutation_DEX_21_P32T</v>
          </cell>
          <cell r="AC693">
            <v>2.883</v>
          </cell>
        </row>
        <row r="694">
          <cell r="C694" t="str">
            <v>hFB8_2_SURF1_Mutation_DEX_21_P33T</v>
          </cell>
          <cell r="AC694">
            <v>3.2384999999999997</v>
          </cell>
        </row>
        <row r="695">
          <cell r="C695" t="str">
            <v>hFB8_2_SURF1_Mutation_DEX_21_P34T</v>
          </cell>
          <cell r="AC695">
            <v>1.9095000000000002</v>
          </cell>
        </row>
        <row r="696">
          <cell r="C696" t="str">
            <v>hFB8_2_SURF1_Mutation_DEX_21_P35T</v>
          </cell>
          <cell r="AC696">
            <v>2.1555</v>
          </cell>
        </row>
        <row r="697">
          <cell r="C697" t="str">
            <v>hFB8_2_SURF1_Mutation_DEX_21_P36T</v>
          </cell>
          <cell r="AC697">
            <v>1.4339999999999999</v>
          </cell>
        </row>
        <row r="698">
          <cell r="C698" t="str">
            <v>hFB12_2_Normal_Modulators_21_P1T</v>
          </cell>
          <cell r="AC698">
            <v>0.5</v>
          </cell>
        </row>
        <row r="699">
          <cell r="C699" t="str">
            <v>hFB12_2_Normal_Modulators_21_P2T</v>
          </cell>
          <cell r="AC699">
            <v>3.39</v>
          </cell>
        </row>
        <row r="700">
          <cell r="C700" t="str">
            <v>hFB12_2_Normal_Modulators_21_P3T</v>
          </cell>
          <cell r="AC700">
            <v>10.525</v>
          </cell>
        </row>
        <row r="701">
          <cell r="C701" t="str">
            <v>hFB12_2_Normal_Modulators_21_P4T</v>
          </cell>
          <cell r="AC701">
            <v>5.88</v>
          </cell>
        </row>
        <row r="702">
          <cell r="C702" t="str">
            <v>hFB12_2_Normal_Modulators_21_P5T</v>
          </cell>
          <cell r="AC702">
            <v>7.92</v>
          </cell>
        </row>
        <row r="703">
          <cell r="C703" t="str">
            <v>hFB12_2_Normal_Modulators_21_P6T</v>
          </cell>
          <cell r="AC703">
            <v>5.4749999999999996</v>
          </cell>
        </row>
        <row r="704">
          <cell r="C704" t="str">
            <v>hFB12_2_Normal_Modulators_21_P7T</v>
          </cell>
          <cell r="AC704">
            <v>6.4950000000000001</v>
          </cell>
        </row>
        <row r="705">
          <cell r="C705" t="str">
            <v>hFB12_2_Normal_Modulators_21_P8T</v>
          </cell>
          <cell r="AC705">
            <v>3.2099999999999995</v>
          </cell>
        </row>
        <row r="706">
          <cell r="C706" t="str">
            <v>hFB12_2_Normal_Modulators_21_P9T</v>
          </cell>
          <cell r="AC706">
            <v>4.7699999999999996</v>
          </cell>
        </row>
        <row r="707">
          <cell r="C707" t="str">
            <v>hFB12_2_Normal_Modulators_21_P10T</v>
          </cell>
          <cell r="AC707">
            <v>3.51</v>
          </cell>
        </row>
        <row r="708">
          <cell r="C708" t="str">
            <v>hFB12_2_Normal_Modulators_21_P11T</v>
          </cell>
          <cell r="AC708">
            <v>4.9799999999999995</v>
          </cell>
        </row>
        <row r="709">
          <cell r="C709" t="str">
            <v>hFB12_2_Normal_Modulators_21_P12T</v>
          </cell>
          <cell r="AC709">
            <v>4.2149999999999999</v>
          </cell>
        </row>
        <row r="710">
          <cell r="C710" t="str">
            <v>hFB12_2_Normal_Modulators_21_P13T</v>
          </cell>
          <cell r="AC710">
            <v>4.2900000000000009</v>
          </cell>
        </row>
        <row r="711">
          <cell r="C711" t="str">
            <v>hFB12_2_Normal_Modulators_21_P14T</v>
          </cell>
          <cell r="AC711">
            <v>4.4250000000000007</v>
          </cell>
        </row>
        <row r="712">
          <cell r="C712" t="str">
            <v>hFB12_2_Normal_Modulators_21_P15T</v>
          </cell>
          <cell r="AC712">
            <v>2.9415</v>
          </cell>
        </row>
        <row r="713">
          <cell r="C713" t="str">
            <v>hFB12_2_Normal_Modulators_21_P16T</v>
          </cell>
          <cell r="AC713">
            <v>4.47</v>
          </cell>
        </row>
        <row r="714">
          <cell r="C714" t="str">
            <v>hFB12_2_Normal_Modulators_21_P17T</v>
          </cell>
          <cell r="AC714">
            <v>3.2445000000000004</v>
          </cell>
        </row>
        <row r="715">
          <cell r="C715" t="str">
            <v>hFB12_2_Normal_Modulators_21_P18T</v>
          </cell>
          <cell r="AC715">
            <v>3.9000000000000004</v>
          </cell>
        </row>
        <row r="716">
          <cell r="C716" t="str">
            <v>hFB12_2_Normal_Modulators_21_P19T</v>
          </cell>
          <cell r="AC716">
            <v>3.99</v>
          </cell>
        </row>
        <row r="717">
          <cell r="C717" t="str">
            <v>hFB12_2_Normal_Modulators_21_P20T</v>
          </cell>
          <cell r="AC717">
            <v>5.3849999999999998</v>
          </cell>
        </row>
        <row r="718">
          <cell r="C718" t="str">
            <v>hFB12_2_Normal_Modulators_21_P21T</v>
          </cell>
          <cell r="AC718">
            <v>3.7049999999999996</v>
          </cell>
        </row>
        <row r="719">
          <cell r="C719" t="str">
            <v>hFB12_2_Normal_Modulators_21_P22T</v>
          </cell>
          <cell r="AC719">
            <v>2.6040000000000001</v>
          </cell>
        </row>
        <row r="720">
          <cell r="C720" t="str">
            <v>hFB12_2_Normal_Modulators_21_P23T</v>
          </cell>
          <cell r="AC720">
            <v>5.5649999999999995</v>
          </cell>
        </row>
        <row r="721">
          <cell r="C721" t="str">
            <v>hFB12_2_Normal_Modulators_21_P24T</v>
          </cell>
          <cell r="AC721">
            <v>3.2850000000000001</v>
          </cell>
        </row>
        <row r="722">
          <cell r="C722" t="str">
            <v>hFB12_2_Normal_Modulators_21_P25T</v>
          </cell>
          <cell r="AC722">
            <v>4.1999999999999993</v>
          </cell>
        </row>
        <row r="723">
          <cell r="C723" t="str">
            <v>hFB12_2_Normal_Modulators_21_P26T</v>
          </cell>
          <cell r="AC723">
            <v>3.012</v>
          </cell>
        </row>
        <row r="724">
          <cell r="C724" t="str">
            <v>hFB12_2_Normal_Modulators_21_P27T</v>
          </cell>
          <cell r="AC724">
            <v>3.8399999999999994</v>
          </cell>
        </row>
        <row r="725">
          <cell r="C725" t="str">
            <v>hFB12_2_Normal_Modulators_21_P28T</v>
          </cell>
          <cell r="AC725">
            <v>3.0700000000000003</v>
          </cell>
        </row>
        <row r="726">
          <cell r="C726" t="str">
            <v>hFB12_2_Normal_Modulators_21_P29T</v>
          </cell>
          <cell r="AC726">
            <v>3.7649999999999997</v>
          </cell>
        </row>
        <row r="727">
          <cell r="C727" t="str">
            <v>hFB12_2_Normal_Modulators_21_P30T</v>
          </cell>
          <cell r="AC727">
            <v>2.4015</v>
          </cell>
        </row>
        <row r="728">
          <cell r="C728" t="str">
            <v>hFB12_2_Normal_Modulators_21_P31T</v>
          </cell>
          <cell r="AC728">
            <v>2.7360000000000002</v>
          </cell>
        </row>
        <row r="729">
          <cell r="C729" t="str">
            <v>hFB12_2_Normal_Modulators_21_P32T</v>
          </cell>
          <cell r="AC729">
            <v>2.2170000000000001</v>
          </cell>
        </row>
        <row r="730">
          <cell r="C730" t="str">
            <v>hFB12_2_Normal_Modulators_21_P33T</v>
          </cell>
          <cell r="AC730">
            <v>1.8464999999999998</v>
          </cell>
        </row>
        <row r="731">
          <cell r="C731" t="str">
            <v>hFB12_2_Normal_Modulators_21_P34T</v>
          </cell>
          <cell r="AC731">
            <v>1.3080000000000001</v>
          </cell>
        </row>
        <row r="732">
          <cell r="C732" t="str">
            <v>hFB12_2_Normal_Modulators_21_P35T</v>
          </cell>
          <cell r="AC732">
            <v>1.8149999999999999</v>
          </cell>
        </row>
        <row r="733">
          <cell r="C733" t="str">
            <v>hFB12_2_Normal_Modulators_21_P36T</v>
          </cell>
          <cell r="AC733">
            <v>1.35</v>
          </cell>
        </row>
        <row r="734">
          <cell r="C734" t="str">
            <v>hFB12_2_Normal_Modulators_21_P37T</v>
          </cell>
          <cell r="AC734">
            <v>1.095</v>
          </cell>
        </row>
        <row r="735">
          <cell r="C735" t="str">
            <v>hFB13_2_Normal_Modulators_21_P1T</v>
          </cell>
          <cell r="AC735">
            <v>0.5</v>
          </cell>
        </row>
        <row r="736">
          <cell r="C736" t="str">
            <v>hFB13_2_Normal_Modulators_21_P2T</v>
          </cell>
          <cell r="AC736">
            <v>3.6999999999999997</v>
          </cell>
        </row>
        <row r="737">
          <cell r="C737" t="str">
            <v>hFB13_2_Normal_Modulators_21_P3T</v>
          </cell>
          <cell r="AC737">
            <v>7.9750000000000014</v>
          </cell>
        </row>
        <row r="738">
          <cell r="C738" t="str">
            <v>hFB13_2_Normal_Modulators_21_P4T</v>
          </cell>
          <cell r="AC738">
            <v>6.8550000000000004</v>
          </cell>
        </row>
        <row r="739">
          <cell r="C739" t="str">
            <v>hFB13_2_Normal_Modulators_21_P5T</v>
          </cell>
          <cell r="AC739">
            <v>8.4150000000000009</v>
          </cell>
        </row>
        <row r="740">
          <cell r="C740" t="str">
            <v>hFB13_2_Normal_Modulators_21_P6T</v>
          </cell>
          <cell r="AC740">
            <v>7.0650000000000013</v>
          </cell>
        </row>
        <row r="741">
          <cell r="C741" t="str">
            <v>hFB13_2_Normal_Modulators_21_P7T</v>
          </cell>
          <cell r="AC741">
            <v>9.3149999999999995</v>
          </cell>
        </row>
        <row r="742">
          <cell r="C742" t="str">
            <v>hFB13_2_Normal_Modulators_21_P8T</v>
          </cell>
          <cell r="AC742">
            <v>4.17</v>
          </cell>
        </row>
        <row r="743">
          <cell r="C743" t="str">
            <v>hFB13_2_Normal_Modulators_21_P9T</v>
          </cell>
          <cell r="AC743">
            <v>6.9150000000000009</v>
          </cell>
        </row>
        <row r="744">
          <cell r="C744" t="str">
            <v>hFB13_2_Normal_Modulators_21_P10T</v>
          </cell>
          <cell r="AC744">
            <v>4.0350000000000001</v>
          </cell>
        </row>
        <row r="745">
          <cell r="C745" t="str">
            <v>hFB13_2_Normal_Modulators_21_P11T</v>
          </cell>
          <cell r="AC745">
            <v>5.2050000000000001</v>
          </cell>
        </row>
        <row r="746">
          <cell r="C746" t="str">
            <v>hFB13_2_Normal_Modulators_21_P12T</v>
          </cell>
          <cell r="AC746">
            <v>6.24</v>
          </cell>
        </row>
        <row r="747">
          <cell r="C747" t="str">
            <v>hFB13_2_Normal_Modulators_21_P13T</v>
          </cell>
          <cell r="AC747">
            <v>4.8000000000000007</v>
          </cell>
        </row>
        <row r="748">
          <cell r="C748" t="str">
            <v>hFB13_2_Normal_Modulators_21_P14T</v>
          </cell>
          <cell r="AC748">
            <v>4.1850000000000005</v>
          </cell>
        </row>
        <row r="749">
          <cell r="C749" t="str">
            <v>hFB13_2_Normal_Modulators_21_P15T</v>
          </cell>
          <cell r="AC749">
            <v>5.73</v>
          </cell>
        </row>
        <row r="750">
          <cell r="C750" t="str">
            <v>hFB13_2_Normal_Modulators_21_P16T</v>
          </cell>
          <cell r="AC750">
            <v>4.6950000000000003</v>
          </cell>
        </row>
        <row r="751">
          <cell r="C751" t="str">
            <v>hFB13_2_Normal_Modulators_21_P17T</v>
          </cell>
          <cell r="AC751">
            <v>5.1150000000000002</v>
          </cell>
        </row>
        <row r="752">
          <cell r="C752" t="str">
            <v>hFB13_2_Normal_Modulators_21_P18T</v>
          </cell>
          <cell r="AC752">
            <v>3.4050000000000002</v>
          </cell>
        </row>
        <row r="753">
          <cell r="C753" t="str">
            <v>hFB13_2_Normal_Modulators_21_P19T</v>
          </cell>
          <cell r="AC753">
            <v>4.2450000000000001</v>
          </cell>
        </row>
        <row r="754">
          <cell r="C754" t="str">
            <v>hFB13_2_Normal_Modulators_21_P20T</v>
          </cell>
          <cell r="AC754">
            <v>3.4950000000000001</v>
          </cell>
        </row>
        <row r="755">
          <cell r="C755" t="str">
            <v>hFB13_2_Normal_Modulators_21_P21T</v>
          </cell>
          <cell r="AC755">
            <v>3.5849999999999995</v>
          </cell>
        </row>
        <row r="756">
          <cell r="C756" t="str">
            <v>hFB13_2_Normal_Modulators_21_P22T</v>
          </cell>
          <cell r="AC756">
            <v>3.3449999999999998</v>
          </cell>
        </row>
        <row r="757">
          <cell r="C757" t="str">
            <v>hFB13_2_Normal_Modulators_21_P23T</v>
          </cell>
          <cell r="AC757">
            <v>3.3449999999999998</v>
          </cell>
        </row>
        <row r="758">
          <cell r="C758" t="str">
            <v>hFB13_2_Normal_Modulators_21_P24T</v>
          </cell>
          <cell r="AC758">
            <v>3.75</v>
          </cell>
        </row>
        <row r="759">
          <cell r="C759" t="str">
            <v>hFB13_2_Normal_Modulators_21_P25T</v>
          </cell>
          <cell r="AC759">
            <v>2.9699999999999998</v>
          </cell>
        </row>
        <row r="760">
          <cell r="C760" t="str">
            <v>hFB13_2_Normal_Modulators_21_P26T</v>
          </cell>
          <cell r="AC760">
            <v>3.8249999999999997</v>
          </cell>
        </row>
        <row r="761">
          <cell r="C761" t="str">
            <v>hFB13_2_Normal_Modulators_21_P27T</v>
          </cell>
          <cell r="AC761">
            <v>1.6185</v>
          </cell>
        </row>
        <row r="762">
          <cell r="C762" t="str">
            <v>hFB13_2_Normal_Modulators_21_P28T</v>
          </cell>
          <cell r="AC762">
            <v>1.1955</v>
          </cell>
        </row>
        <row r="763">
          <cell r="C763" t="str">
            <v>hFB14_2_Normal_Modulators_21_P5T</v>
          </cell>
          <cell r="AC763">
            <v>2.29</v>
          </cell>
        </row>
        <row r="764">
          <cell r="C764" t="str">
            <v>hFB14_2_Normal_Modulators_21_P6T</v>
          </cell>
          <cell r="AC764">
            <v>7.625</v>
          </cell>
        </row>
        <row r="765">
          <cell r="C765" t="str">
            <v>hFB14_2_Normal_Modulators_21_P7T</v>
          </cell>
          <cell r="AC765">
            <v>11.625</v>
          </cell>
        </row>
        <row r="766">
          <cell r="C766" t="str">
            <v>hFB14_2_Normal_Modulators_21_P8T</v>
          </cell>
          <cell r="AC766">
            <v>5.8049999999999997</v>
          </cell>
        </row>
        <row r="767">
          <cell r="C767" t="str">
            <v>hFB14_2_Normal_Modulators_21_P9T</v>
          </cell>
          <cell r="AC767">
            <v>10.290000000000001</v>
          </cell>
        </row>
        <row r="768">
          <cell r="C768" t="str">
            <v>hFB14_2_Normal_Modulators_21_P10T</v>
          </cell>
          <cell r="AC768">
            <v>3.93</v>
          </cell>
        </row>
        <row r="769">
          <cell r="C769" t="str">
            <v>hFB14_2_Normal_Modulators_21_P11T</v>
          </cell>
          <cell r="AC769">
            <v>3.4799999999999995</v>
          </cell>
        </row>
        <row r="770">
          <cell r="C770" t="str">
            <v>hFB14_2_Normal_Modulators_21_P12T</v>
          </cell>
          <cell r="AC770">
            <v>2.5274999999999999</v>
          </cell>
        </row>
        <row r="771">
          <cell r="C771" t="str">
            <v>hFB14_2_Normal_Modulators_21_P13T</v>
          </cell>
          <cell r="AC771">
            <v>4.335</v>
          </cell>
        </row>
        <row r="772">
          <cell r="C772" t="str">
            <v>hFB14_2_Normal_Modulators_21_P14T</v>
          </cell>
          <cell r="AC772">
            <v>3.93</v>
          </cell>
        </row>
        <row r="773">
          <cell r="C773" t="str">
            <v>hFB14_2_Normal_Modulators_21_P15T</v>
          </cell>
          <cell r="AC773">
            <v>5.76</v>
          </cell>
        </row>
        <row r="774">
          <cell r="C774" t="str">
            <v>hFB14_2_Normal_Modulators_21_P16T</v>
          </cell>
          <cell r="AC774">
            <v>4.0199999999999996</v>
          </cell>
        </row>
        <row r="775">
          <cell r="C775" t="str">
            <v>hFB14_2_Normal_Modulators_21_P17T</v>
          </cell>
          <cell r="AC775">
            <v>2.88</v>
          </cell>
        </row>
        <row r="776">
          <cell r="C776" t="str">
            <v>hFB14_2_Normal_Modulators_21_P18T</v>
          </cell>
          <cell r="AC776">
            <v>4.5600000000000005</v>
          </cell>
        </row>
        <row r="777">
          <cell r="C777" t="str">
            <v>hFB14_2_Normal_Modulators_21_P19T</v>
          </cell>
          <cell r="AC777">
            <v>3.1065000000000005</v>
          </cell>
        </row>
        <row r="778">
          <cell r="C778" t="str">
            <v>hFB14_2_Normal_Modulators_21_P20T</v>
          </cell>
          <cell r="AC778">
            <v>2.2874999999999996</v>
          </cell>
        </row>
        <row r="779">
          <cell r="C779" t="str">
            <v>hFB14_2_Normal_Modulators_21_P21T</v>
          </cell>
          <cell r="AC779">
            <v>3.3899999999999997</v>
          </cell>
        </row>
        <row r="780">
          <cell r="C780" t="str">
            <v>hFB14_2_Normal_Modulators_21_P22T</v>
          </cell>
          <cell r="AC780">
            <v>3.0509999999999997</v>
          </cell>
        </row>
        <row r="781">
          <cell r="C781" t="str">
            <v>hFB14_2_Normal_Modulators_21_P23T</v>
          </cell>
          <cell r="AC781">
            <v>4.2149999999999999</v>
          </cell>
        </row>
        <row r="782">
          <cell r="C782" t="str">
            <v>hFB14_2_Normal_Modulators_21_P24T</v>
          </cell>
          <cell r="AC782">
            <v>4.2300000000000004</v>
          </cell>
        </row>
        <row r="783">
          <cell r="C783" t="str">
            <v>hFB14_2_Normal_Modulators_21_P25T</v>
          </cell>
          <cell r="AC783">
            <v>2.4540000000000002</v>
          </cell>
        </row>
        <row r="784">
          <cell r="C784" t="str">
            <v>hFB14_2_Normal_Modulators_21_P26T</v>
          </cell>
          <cell r="AC784">
            <v>3.57</v>
          </cell>
        </row>
        <row r="785">
          <cell r="C785" t="str">
            <v>hFB14_2_Normal_Modulators_21_P27T</v>
          </cell>
          <cell r="AC785">
            <v>2.8214999999999999</v>
          </cell>
        </row>
        <row r="786">
          <cell r="C786" t="str">
            <v>hFB14_2_Normal_Modulators_21_P28T</v>
          </cell>
          <cell r="AC786">
            <v>3.6150000000000002</v>
          </cell>
        </row>
        <row r="787">
          <cell r="C787" t="str">
            <v>hFB14_2_Normal_Modulators_21_P29T</v>
          </cell>
          <cell r="AC787">
            <v>2.6564999999999999</v>
          </cell>
        </row>
        <row r="788">
          <cell r="C788" t="str">
            <v>hFB14_2_Normal_Modulators_21_P30T</v>
          </cell>
          <cell r="AC788">
            <v>2.5169999999999999</v>
          </cell>
        </row>
        <row r="789">
          <cell r="C789" t="str">
            <v>hFB14_2_Normal_Modulators_21_P31T</v>
          </cell>
          <cell r="AC789">
            <v>2.3744999999999998</v>
          </cell>
        </row>
        <row r="790">
          <cell r="C790" t="str">
            <v>hFB12_2_Normal_Modulators+DEX_21_P1T</v>
          </cell>
          <cell r="AC790">
            <v>0.5</v>
          </cell>
        </row>
        <row r="791">
          <cell r="C791" t="str">
            <v>hFB12_2_Normal_Modulators+DEX_21_P2T</v>
          </cell>
          <cell r="AC791">
            <v>3.39</v>
          </cell>
        </row>
        <row r="792">
          <cell r="C792" t="str">
            <v>hFB12_2_Normal_Modulators+DEX_21_P3T</v>
          </cell>
          <cell r="AC792">
            <v>10.525</v>
          </cell>
        </row>
        <row r="793">
          <cell r="C793" t="str">
            <v>hFB12_2_Normal_Modulators+DEX_21_P4T</v>
          </cell>
          <cell r="AC793">
            <v>5.88</v>
          </cell>
        </row>
        <row r="794">
          <cell r="C794" t="str">
            <v>hFB12_2_Normal_Modulators+DEX_21_P5T</v>
          </cell>
          <cell r="AC794">
            <v>7.92</v>
          </cell>
        </row>
        <row r="795">
          <cell r="C795" t="str">
            <v>hFB12_2_Normal_Modulators+DEX_21_P6T</v>
          </cell>
          <cell r="AC795">
            <v>3.84</v>
          </cell>
        </row>
        <row r="796">
          <cell r="C796" t="str">
            <v>hFB12_2_Normal_Modulators+DEX_21_P7T</v>
          </cell>
          <cell r="AC796">
            <v>3.63</v>
          </cell>
        </row>
        <row r="797">
          <cell r="C797" t="str">
            <v>hFB12_2_Normal_Modulators+DEX_21_P8T</v>
          </cell>
          <cell r="AC797">
            <v>2.9925000000000002</v>
          </cell>
        </row>
        <row r="798">
          <cell r="C798" t="str">
            <v>hFB12_2_Normal_Modulators+DEX_21_P9T</v>
          </cell>
          <cell r="AC798">
            <v>4.1399999999999997</v>
          </cell>
        </row>
        <row r="799">
          <cell r="C799" t="str">
            <v>hFB12_2_Normal_Modulators+DEX_21_P10T</v>
          </cell>
          <cell r="AC799">
            <v>2.5245000000000002</v>
          </cell>
        </row>
        <row r="800">
          <cell r="C800" t="str">
            <v>hFB12_2_Normal_Modulators+DEX_21_P11T</v>
          </cell>
          <cell r="AC800">
            <v>3.2850000000000006</v>
          </cell>
        </row>
        <row r="801">
          <cell r="C801" t="str">
            <v>hFB12_2_Normal_Modulators+DEX_21_P12T</v>
          </cell>
          <cell r="AC801">
            <v>5.9099999999999993</v>
          </cell>
        </row>
        <row r="802">
          <cell r="C802" t="str">
            <v>hFB12_2_Normal_Modulators+DEX_21_P13T</v>
          </cell>
          <cell r="AC802">
            <v>5.2350000000000003</v>
          </cell>
        </row>
        <row r="803">
          <cell r="C803" t="str">
            <v>hFB12_2_Normal_Modulators+DEX_21_P14T</v>
          </cell>
          <cell r="AC803">
            <v>3.7950000000000004</v>
          </cell>
        </row>
        <row r="804">
          <cell r="C804" t="str">
            <v>hFB12_2_Normal_Modulators+DEX_21_P15T</v>
          </cell>
          <cell r="AC804">
            <v>3.96</v>
          </cell>
        </row>
        <row r="805">
          <cell r="C805" t="str">
            <v>hFB12_2_Normal_Modulators+DEX_21_P16T</v>
          </cell>
          <cell r="AC805">
            <v>4.9649999999999999</v>
          </cell>
        </row>
        <row r="806">
          <cell r="C806" t="str">
            <v>hFB12_2_Normal_Modulators+DEX_21_P17T</v>
          </cell>
          <cell r="AC806">
            <v>4.2900000000000009</v>
          </cell>
        </row>
        <row r="807">
          <cell r="C807" t="str">
            <v>hFB12_2_Normal_Modulators+DEX_21_P18T</v>
          </cell>
          <cell r="AC807">
            <v>5.2050000000000001</v>
          </cell>
        </row>
        <row r="808">
          <cell r="C808" t="str">
            <v>hFB12_2_Normal_Modulators+DEX_21_P19T</v>
          </cell>
          <cell r="AC808">
            <v>3.66</v>
          </cell>
        </row>
        <row r="809">
          <cell r="C809" t="str">
            <v>hFB12_2_Normal_Modulators+DEX_21_P20T</v>
          </cell>
          <cell r="AC809">
            <v>4.2450000000000001</v>
          </cell>
        </row>
        <row r="810">
          <cell r="C810" t="str">
            <v>hFB12_2_Normal_Modulators+DEX_21_P21T</v>
          </cell>
          <cell r="AC810">
            <v>3.63</v>
          </cell>
        </row>
        <row r="811">
          <cell r="C811" t="str">
            <v>hFB12_2_Normal_Modulators+DEX_21_P22T</v>
          </cell>
          <cell r="AC811">
            <v>4.3499999999999996</v>
          </cell>
        </row>
        <row r="812">
          <cell r="C812" t="str">
            <v>hFB12_2_Normal_Modulators+DEX_21_P23T</v>
          </cell>
          <cell r="AC812">
            <v>4.2750000000000004</v>
          </cell>
        </row>
        <row r="813">
          <cell r="C813" t="str">
            <v>hFB12_2_Normal_Modulators+DEX_21_P24T</v>
          </cell>
          <cell r="AC813">
            <v>5.16</v>
          </cell>
        </row>
        <row r="814">
          <cell r="C814" t="str">
            <v>hFB12_2_Normal_Modulators+DEX_21_P25T</v>
          </cell>
          <cell r="AC814">
            <v>3.9449999999999998</v>
          </cell>
        </row>
        <row r="815">
          <cell r="C815" t="str">
            <v>hFB12_2_Normal_Modulators+DEX_21_P26T</v>
          </cell>
          <cell r="AC815">
            <v>3.7950000000000004</v>
          </cell>
        </row>
        <row r="816">
          <cell r="C816" t="str">
            <v>hFB12_2_Normal_Modulators+DEX_21_P27T</v>
          </cell>
          <cell r="AC816">
            <v>2.5155000000000003</v>
          </cell>
        </row>
        <row r="817">
          <cell r="C817" t="str">
            <v>hFB12_2_Normal_Modulators+DEX_21_P28T</v>
          </cell>
          <cell r="AC817">
            <v>3.1665000000000001</v>
          </cell>
        </row>
        <row r="818">
          <cell r="C818" t="str">
            <v>hFB12_2_Normal_Modulators+DEX_21_P29T</v>
          </cell>
          <cell r="AC818">
            <v>3.4649999999999999</v>
          </cell>
        </row>
        <row r="819">
          <cell r="C819" t="str">
            <v>hFB12_2_Normal_Modulators+DEX_21_P30T</v>
          </cell>
          <cell r="AC819">
            <v>2.6294999999999997</v>
          </cell>
        </row>
        <row r="820">
          <cell r="C820" t="str">
            <v>hFB12_2_Normal_Modulators+DEX_21_P31T</v>
          </cell>
          <cell r="AC820">
            <v>2.1914999999999996</v>
          </cell>
        </row>
        <row r="821">
          <cell r="C821" t="str">
            <v>hFB12_2_Normal_Modulators+DEX_21_P32T</v>
          </cell>
          <cell r="AC821">
            <v>1.4609999999999999</v>
          </cell>
        </row>
        <row r="822">
          <cell r="C822" t="str">
            <v>hFB12_2_Normal_Modulators+DEX_21_P33T</v>
          </cell>
          <cell r="AC822">
            <v>1.5134999999999998</v>
          </cell>
        </row>
        <row r="823">
          <cell r="C823" t="str">
            <v>hFB12_2_Normal_Modulators+DEX_21_P34T</v>
          </cell>
          <cell r="AC823">
            <v>0.91500000000000004</v>
          </cell>
        </row>
        <row r="824">
          <cell r="C824" t="str">
            <v>hFB13_2_Normal_Modulators+DEX_21_P1T</v>
          </cell>
          <cell r="AC824">
            <v>0.5</v>
          </cell>
        </row>
        <row r="825">
          <cell r="C825" t="str">
            <v>hFB13_2_Normal_Modulators+DEX_21_P2T</v>
          </cell>
          <cell r="AC825">
            <v>3.6999999999999997</v>
          </cell>
        </row>
        <row r="826">
          <cell r="C826" t="str">
            <v>hFB13_2_Normal_Modulators+DEX_21_P3T</v>
          </cell>
          <cell r="AC826">
            <v>7.9750000000000014</v>
          </cell>
        </row>
        <row r="827">
          <cell r="C827" t="str">
            <v>hFB13_2_Normal_Modulators+DEX_21_P4T</v>
          </cell>
          <cell r="AC827">
            <v>6.8550000000000004</v>
          </cell>
        </row>
        <row r="828">
          <cell r="C828" t="str">
            <v>hFB13_2_Normal_Modulators+DEX_21_P5T</v>
          </cell>
          <cell r="AC828">
            <v>8.4150000000000009</v>
          </cell>
        </row>
        <row r="829">
          <cell r="C829" t="str">
            <v>hFB13_2_Normal_Modulators+DEX_21_P6T</v>
          </cell>
          <cell r="AC829">
            <v>5.3100000000000005</v>
          </cell>
        </row>
        <row r="830">
          <cell r="C830" t="str">
            <v>hFB13_2_Normal_Modulators+DEX_21_P7T</v>
          </cell>
          <cell r="AC830">
            <v>6.1349999999999998</v>
          </cell>
        </row>
        <row r="831">
          <cell r="C831" t="str">
            <v>hFB13_2_Normal_Modulators+DEX_21_P8T</v>
          </cell>
          <cell r="AC831">
            <v>3.7350000000000003</v>
          </cell>
        </row>
        <row r="832">
          <cell r="C832" t="str">
            <v>hFB13_2_Normal_Modulators+DEX_21_P9T</v>
          </cell>
          <cell r="AC832">
            <v>4.0949999999999998</v>
          </cell>
        </row>
        <row r="833">
          <cell r="C833" t="str">
            <v>hFB13_2_Normal_Modulators+DEX_21_P10T</v>
          </cell>
          <cell r="AC833">
            <v>2.6970000000000001</v>
          </cell>
        </row>
        <row r="834">
          <cell r="C834" t="str">
            <v>hFB13_2_Normal_Modulators+DEX_21_P11T</v>
          </cell>
          <cell r="AC834">
            <v>4.9649999999999999</v>
          </cell>
        </row>
        <row r="835">
          <cell r="C835" t="str">
            <v>hFB13_2_Normal_Modulators+DEX_21_P12T</v>
          </cell>
          <cell r="AC835">
            <v>4.4550000000000001</v>
          </cell>
        </row>
        <row r="836">
          <cell r="C836" t="str">
            <v>hFB13_2_Normal_Modulators+DEX_21_P13T</v>
          </cell>
          <cell r="AC836">
            <v>4.32</v>
          </cell>
        </row>
        <row r="837">
          <cell r="C837" t="str">
            <v>hFB13_2_Normal_Modulators+DEX_21_P14T</v>
          </cell>
          <cell r="AC837">
            <v>4.9649999999999999</v>
          </cell>
        </row>
        <row r="838">
          <cell r="C838" t="str">
            <v>hFB13_2_Normal_Modulators+DEX_21_P15T</v>
          </cell>
          <cell r="AC838">
            <v>3.4649999999999999</v>
          </cell>
        </row>
        <row r="839">
          <cell r="C839" t="str">
            <v>hFB13_2_Normal_Modulators+DEX_21_P16T</v>
          </cell>
          <cell r="AC839">
            <v>6.6000000000000005</v>
          </cell>
        </row>
        <row r="840">
          <cell r="C840" t="str">
            <v>hFB13_2_Normal_Modulators+DEX_21_P17T</v>
          </cell>
          <cell r="AC840">
            <v>3.93</v>
          </cell>
        </row>
        <row r="841">
          <cell r="C841" t="str">
            <v>hFB13_2_Normal_Modulators+DEX_21_P18T</v>
          </cell>
          <cell r="AC841">
            <v>4.5600000000000005</v>
          </cell>
        </row>
        <row r="842">
          <cell r="C842" t="str">
            <v>hFB13_2_Normal_Modulators+DEX_21_P19T</v>
          </cell>
          <cell r="AC842">
            <v>5.43</v>
          </cell>
        </row>
        <row r="843">
          <cell r="C843" t="str">
            <v>hFB13_2_Normal_Modulators+DEX_21_P20T</v>
          </cell>
          <cell r="AC843">
            <v>3.915</v>
          </cell>
        </row>
        <row r="844">
          <cell r="C844" t="str">
            <v>hFB13_2_Normal_Modulators+DEX_21_P21T</v>
          </cell>
          <cell r="AC844">
            <v>3.8399999999999994</v>
          </cell>
        </row>
        <row r="845">
          <cell r="C845" t="str">
            <v>hFB13_2_Normal_Modulators+DEX_21_P22T</v>
          </cell>
          <cell r="AC845">
            <v>4.5749999999999993</v>
          </cell>
        </row>
        <row r="846">
          <cell r="C846" t="str">
            <v>hFB13_2_Normal_Modulators+DEX_21_P23T</v>
          </cell>
          <cell r="AC846">
            <v>6.6150000000000002</v>
          </cell>
        </row>
        <row r="847">
          <cell r="C847" t="str">
            <v>hFB13_2_Normal_Modulators+DEX_21_P24T</v>
          </cell>
          <cell r="AC847">
            <v>4.0049999999999999</v>
          </cell>
        </row>
        <row r="848">
          <cell r="C848" t="str">
            <v>hFB13_2_Normal_Modulators+DEX_21_P25T</v>
          </cell>
          <cell r="AC848">
            <v>6.0749999999999993</v>
          </cell>
        </row>
        <row r="849">
          <cell r="C849" t="str">
            <v>hFB13_2_Normal_Modulators+DEX_21_P26T</v>
          </cell>
          <cell r="AC849">
            <v>3.87</v>
          </cell>
        </row>
        <row r="850">
          <cell r="C850" t="str">
            <v>hFB13_2_Normal_Modulators+DEX_21_P27T</v>
          </cell>
          <cell r="AC850">
            <v>3.9000000000000004</v>
          </cell>
        </row>
        <row r="851">
          <cell r="C851" t="str">
            <v>hFB13_2_Normal_Modulators+DEX_21_P28T</v>
          </cell>
          <cell r="AC851">
            <v>3.3000000000000003</v>
          </cell>
        </row>
        <row r="852">
          <cell r="C852" t="str">
            <v>hFB13_2_Normal_Modulators+DEX_21_P29T</v>
          </cell>
          <cell r="AC852">
            <v>3.7350000000000003</v>
          </cell>
        </row>
        <row r="853">
          <cell r="C853" t="str">
            <v>hFB13_2_Normal_Modulators+DEX_21_P30T</v>
          </cell>
          <cell r="AC853">
            <v>3.57</v>
          </cell>
        </row>
        <row r="854">
          <cell r="C854" t="str">
            <v>hFB13_2_Normal_Modulators+DEX_21_P31T</v>
          </cell>
          <cell r="AC854">
            <v>3.2700000000000005</v>
          </cell>
        </row>
        <row r="855">
          <cell r="C855" t="str">
            <v>hFB13_2_Normal_Modulators+DEX_21_P32T</v>
          </cell>
          <cell r="AC855">
            <v>3.2549999999999999</v>
          </cell>
        </row>
        <row r="856">
          <cell r="C856" t="str">
            <v>hFB13_2_Normal_Modulators+DEX_21_P33T</v>
          </cell>
          <cell r="AC856">
            <v>1.6980000000000002</v>
          </cell>
        </row>
        <row r="857">
          <cell r="C857" t="str">
            <v>hFB13_2_Normal_Modulators+DEX_21_P34T</v>
          </cell>
          <cell r="AC857">
            <v>1.93</v>
          </cell>
        </row>
        <row r="858">
          <cell r="C858" t="str">
            <v>hFB13_2_Normal_Modulators+DEX_21_P35T</v>
          </cell>
          <cell r="AC858">
            <v>0.94599999999999995</v>
          </cell>
        </row>
        <row r="859">
          <cell r="C859" t="str">
            <v>hFB13_2_Normal_Modulators+DEX_21_P36T</v>
          </cell>
          <cell r="AC859">
            <v>1.33</v>
          </cell>
        </row>
        <row r="860">
          <cell r="C860" t="str">
            <v>hFB13_2_Normal_Modulators+DEX_21_P37T</v>
          </cell>
          <cell r="AC860">
            <v>1.4550000000000001</v>
          </cell>
        </row>
        <row r="861">
          <cell r="C861" t="str">
            <v>hFB13_2_Normal_Modulators+DEX_21_P38T</v>
          </cell>
          <cell r="AC861">
            <v>2.2400000000000002</v>
          </cell>
        </row>
        <row r="862">
          <cell r="C862" t="str">
            <v>hFB13_2_Normal_Modulators+DEX_21_P39T</v>
          </cell>
          <cell r="AC862">
            <v>0.84450000000000003</v>
          </cell>
        </row>
        <row r="863">
          <cell r="C863" t="str">
            <v>hFB13_2_Normal_Modulators+DEX_21_P40T</v>
          </cell>
          <cell r="AC863">
            <v>0.83899999999999997</v>
          </cell>
        </row>
        <row r="864">
          <cell r="C864" t="str">
            <v>hFB13_2_Normal_Modulators+DEX_21_P41T</v>
          </cell>
          <cell r="AC864">
            <v>0.9245000000000001</v>
          </cell>
        </row>
        <row r="865">
          <cell r="C865" t="str">
            <v>hFB13_2_Normal_Modulators+DEX_21_P42T</v>
          </cell>
          <cell r="AC865">
            <v>0.95599999999999996</v>
          </cell>
        </row>
        <row r="866">
          <cell r="C866" t="str">
            <v>hFB14_2_Normal_Modulators+DEX_21_P5T</v>
          </cell>
          <cell r="AC866">
            <v>2.29</v>
          </cell>
        </row>
        <row r="867">
          <cell r="C867" t="str">
            <v>hFB14_2_Normal_Modulators+DEX_21_P6T</v>
          </cell>
          <cell r="AC867">
            <v>7.625</v>
          </cell>
        </row>
        <row r="868">
          <cell r="C868" t="str">
            <v>hFB14_2_Normal_Modulators+DEX_21_P7T</v>
          </cell>
          <cell r="AC868">
            <v>11.625</v>
          </cell>
        </row>
        <row r="869">
          <cell r="C869" t="str">
            <v>hFB14_2_Normal_Modulators+DEX_21_P8T</v>
          </cell>
          <cell r="AC869">
            <v>5.8049999999999997</v>
          </cell>
        </row>
        <row r="870">
          <cell r="C870" t="str">
            <v>hFB14_2_Normal_Modulators+DEX_21_P9T</v>
          </cell>
          <cell r="AC870">
            <v>10.290000000000001</v>
          </cell>
        </row>
        <row r="871">
          <cell r="C871" t="str">
            <v>hFB14_2_Normal_Modulators+DEX_21_P10T</v>
          </cell>
          <cell r="AC871">
            <v>2.6310000000000002</v>
          </cell>
        </row>
        <row r="872">
          <cell r="C872" t="str">
            <v>hFB14_2_Normal_Modulators+DEX_21_P11T</v>
          </cell>
          <cell r="AC872">
            <v>3.1515</v>
          </cell>
        </row>
        <row r="873">
          <cell r="C873" t="str">
            <v>hFB14_2_Normal_Modulators+DEX_21_P12T</v>
          </cell>
          <cell r="AC873">
            <v>3.0720000000000001</v>
          </cell>
        </row>
        <row r="874">
          <cell r="C874" t="str">
            <v>hFB14_2_Normal_Modulators+DEX_21_P13T</v>
          </cell>
          <cell r="AC874">
            <v>2.3580000000000001</v>
          </cell>
        </row>
        <row r="875">
          <cell r="C875" t="str">
            <v>hFB14_2_Normal_Modulators+DEX_21_P14T</v>
          </cell>
          <cell r="AC875">
            <v>3.57</v>
          </cell>
        </row>
        <row r="876">
          <cell r="C876" t="str">
            <v>hFB14_2_Normal_Modulators+DEX_21_P15T</v>
          </cell>
          <cell r="AC876">
            <v>4.2149999999999999</v>
          </cell>
        </row>
        <row r="877">
          <cell r="C877" t="str">
            <v>hFB14_2_Normal_Modulators+DEX_21_P16T</v>
          </cell>
          <cell r="AC877">
            <v>2.8109999999999999</v>
          </cell>
        </row>
        <row r="878">
          <cell r="C878" t="str">
            <v>hFB14_2_Normal_Modulators+DEX_21_P17T</v>
          </cell>
          <cell r="AC878">
            <v>4.3499999999999996</v>
          </cell>
        </row>
        <row r="879">
          <cell r="C879" t="str">
            <v>hFB14_2_Normal_Modulators+DEX_21_P18T</v>
          </cell>
          <cell r="AC879">
            <v>3.3600000000000003</v>
          </cell>
        </row>
        <row r="880">
          <cell r="C880" t="str">
            <v>hFB14_2_Normal_Modulators+DEX_21_P19T</v>
          </cell>
          <cell r="AC880">
            <v>3.375</v>
          </cell>
        </row>
        <row r="881">
          <cell r="C881" t="str">
            <v>hFB14_2_Normal_Modulators+DEX_21_P20T</v>
          </cell>
          <cell r="AC881">
            <v>3.5250000000000004</v>
          </cell>
        </row>
        <row r="882">
          <cell r="C882" t="str">
            <v>hFB14_2_Normal_Modulators+DEX_21_P21T</v>
          </cell>
          <cell r="AC882">
            <v>2.8439999999999999</v>
          </cell>
        </row>
        <row r="883">
          <cell r="C883" t="str">
            <v>hFB14_2_Normal_Modulators+DEX_21_P22T</v>
          </cell>
          <cell r="AC883">
            <v>4.1850000000000005</v>
          </cell>
        </row>
        <row r="884">
          <cell r="C884" t="str">
            <v>hFB14_2_Normal_Modulators+DEX_21_P23T</v>
          </cell>
          <cell r="AC884">
            <v>1.8044999999999998</v>
          </cell>
        </row>
        <row r="885">
          <cell r="C885" t="str">
            <v>hFB14_2_Normal_Modulators+DEX_21_P24T</v>
          </cell>
          <cell r="AC885">
            <v>3.4050000000000002</v>
          </cell>
        </row>
        <row r="886">
          <cell r="C886" t="str">
            <v>hFB14_2_Normal_Modulators+DEX_21_P25T</v>
          </cell>
          <cell r="AC886">
            <v>2.5860000000000003</v>
          </cell>
        </row>
        <row r="887">
          <cell r="C887" t="str">
            <v>hFB14_2_Normal_Modulators+DEX_21_P26T</v>
          </cell>
          <cell r="AC887">
            <v>2.7854999999999999</v>
          </cell>
        </row>
        <row r="888">
          <cell r="C888" t="str">
            <v>hFB14_2_Normal_Modulators+DEX_21_P27T</v>
          </cell>
          <cell r="AC888">
            <v>3.6150000000000002</v>
          </cell>
        </row>
        <row r="889">
          <cell r="C889" t="str">
            <v>hFB14_2_Normal_Modulators+DEX_21_P28T</v>
          </cell>
          <cell r="AC889">
            <v>3.4649999999999999</v>
          </cell>
        </row>
        <row r="890">
          <cell r="C890" t="str">
            <v>hFB14_2_Normal_Modulators+DEX_21_P29T</v>
          </cell>
          <cell r="AC890">
            <v>2.1555</v>
          </cell>
        </row>
        <row r="891">
          <cell r="C891" t="str">
            <v>hFB14_2_Normal_Modulators+DEX_21_P30T</v>
          </cell>
          <cell r="AC891">
            <v>2.0594999999999999</v>
          </cell>
        </row>
        <row r="892">
          <cell r="C892" t="str">
            <v>hFB14_2_Normal_Modulators+DEX_21_P31T</v>
          </cell>
          <cell r="AC892">
            <v>1.3905000000000001</v>
          </cell>
        </row>
        <row r="893">
          <cell r="C893" t="str">
            <v>hFB12_2_Normal_Oligomycin_21_P1T</v>
          </cell>
          <cell r="AC893">
            <v>0.5</v>
          </cell>
        </row>
        <row r="894">
          <cell r="C894" t="str">
            <v>hFB12_2_Normal_Oligomycin_21_P2T</v>
          </cell>
          <cell r="AC894">
            <v>3.39</v>
          </cell>
        </row>
        <row r="895">
          <cell r="C895" t="str">
            <v>hFB12_2_Normal_Oligomycin_21_P3T</v>
          </cell>
          <cell r="AC895">
            <v>10.525</v>
          </cell>
        </row>
        <row r="896">
          <cell r="C896" t="str">
            <v>hFB12_2_Normal_Oligomycin_21_P4T</v>
          </cell>
          <cell r="AC896">
            <v>5.88</v>
          </cell>
        </row>
        <row r="897">
          <cell r="C897" t="str">
            <v>hFB12_2_Normal_Oligomycin_21_P5T</v>
          </cell>
          <cell r="AC897">
            <v>7.92</v>
          </cell>
        </row>
        <row r="898">
          <cell r="C898" t="str">
            <v>hFB12_2_Normal_Oligomycin_21_P6T</v>
          </cell>
          <cell r="AC898">
            <v>3.81</v>
          </cell>
        </row>
        <row r="899">
          <cell r="C899" t="str">
            <v>hFB12_2_Normal_Oligomycin_21_P7T</v>
          </cell>
          <cell r="AC899">
            <v>5.4599999999999991</v>
          </cell>
        </row>
        <row r="900">
          <cell r="C900" t="str">
            <v>hFB12_2_Normal_Oligomycin_21_P8T</v>
          </cell>
          <cell r="AC900">
            <v>0.84449999999999992</v>
          </cell>
        </row>
        <row r="901">
          <cell r="C901" t="str">
            <v>hFB12_2_Normal_Oligomycin_21_P9T</v>
          </cell>
          <cell r="AC901">
            <v>4.9350000000000005</v>
          </cell>
        </row>
        <row r="902">
          <cell r="C902" t="str">
            <v>hFB12_2_Normal_Oligomycin_21_P10T</v>
          </cell>
          <cell r="AC902">
            <v>3.3149999999999999</v>
          </cell>
        </row>
        <row r="903">
          <cell r="C903" t="str">
            <v>hFB12_2_Normal_Oligomycin_21_P11T</v>
          </cell>
          <cell r="AC903">
            <v>4.7850000000000001</v>
          </cell>
        </row>
        <row r="904">
          <cell r="C904" t="str">
            <v>hFB12_2_Normal_Oligomycin_21_P12T</v>
          </cell>
          <cell r="AC904">
            <v>3.7350000000000003</v>
          </cell>
        </row>
        <row r="905">
          <cell r="C905" t="str">
            <v>hFB12_2_Normal_Oligomycin_21_P13T</v>
          </cell>
          <cell r="AC905">
            <v>5.625</v>
          </cell>
        </row>
        <row r="906">
          <cell r="C906" t="str">
            <v>hFB12_2_Normal_Oligomycin_21_P14T</v>
          </cell>
          <cell r="AC906">
            <v>5.2350000000000003</v>
          </cell>
        </row>
        <row r="907">
          <cell r="C907" t="str">
            <v>hFB12_2_Normal_Oligomycin_21_P15T</v>
          </cell>
          <cell r="AC907">
            <v>3.2160000000000002</v>
          </cell>
        </row>
        <row r="908">
          <cell r="C908" t="str">
            <v>hFB12_2_Normal_Oligomycin_21_P16T</v>
          </cell>
          <cell r="AC908">
            <v>6.12</v>
          </cell>
        </row>
        <row r="909">
          <cell r="C909" t="str">
            <v>hFB12_2_Normal_Oligomycin_21_P17T</v>
          </cell>
          <cell r="AC909">
            <v>2.3220000000000001</v>
          </cell>
        </row>
        <row r="910">
          <cell r="C910" t="str">
            <v>hFB12_2_Normal_Oligomycin_21_P18T</v>
          </cell>
          <cell r="AC910">
            <v>4.0500000000000007</v>
          </cell>
        </row>
        <row r="911">
          <cell r="C911" t="str">
            <v>hFB12_2_Normal_Oligomycin_21_P19T</v>
          </cell>
          <cell r="AC911">
            <v>3.3450000000000006</v>
          </cell>
        </row>
        <row r="912">
          <cell r="C912" t="str">
            <v>hFB12_2_Normal_Oligomycin_21_P20T</v>
          </cell>
          <cell r="AC912">
            <v>4.0949999999999998</v>
          </cell>
        </row>
        <row r="913">
          <cell r="C913" t="str">
            <v>hFB12_2_Normal_Oligomycin_21_P21T</v>
          </cell>
          <cell r="AC913">
            <v>2.9910000000000001</v>
          </cell>
        </row>
        <row r="914">
          <cell r="C914" t="str">
            <v>hFB12_2_Normal_Oligomycin_21_P22T</v>
          </cell>
          <cell r="AC914">
            <v>5.1750000000000007</v>
          </cell>
        </row>
        <row r="915">
          <cell r="C915" t="str">
            <v>hFB12_2_Normal_Oligomycin_21_P23T</v>
          </cell>
          <cell r="AC915">
            <v>3.024</v>
          </cell>
        </row>
        <row r="916">
          <cell r="C916" t="str">
            <v>hFB12_2_Normal_Oligomycin_21_P24T</v>
          </cell>
          <cell r="AC916">
            <v>5.2050000000000001</v>
          </cell>
        </row>
        <row r="917">
          <cell r="C917" t="str">
            <v>hFB12_2_Normal_Oligomycin_21_P25T</v>
          </cell>
          <cell r="AC917">
            <v>1.3454999999999999</v>
          </cell>
        </row>
        <row r="918">
          <cell r="C918" t="str">
            <v>hFB12_2_Normal_Oligomycin_21_P26T</v>
          </cell>
          <cell r="AC918">
            <v>2.367</v>
          </cell>
        </row>
        <row r="919">
          <cell r="C919" t="str">
            <v>hFB12_2_Normal_Oligomycin_21_P27T</v>
          </cell>
          <cell r="AC919">
            <v>1.26</v>
          </cell>
        </row>
        <row r="920">
          <cell r="C920" t="str">
            <v>hFB12_2_Normal_Oligomycin_21_P28T</v>
          </cell>
          <cell r="AC920"/>
        </row>
        <row r="921">
          <cell r="C921" t="str">
            <v>hFB13_2_Normal_Oligomycin_21_P1T</v>
          </cell>
          <cell r="AC921">
            <v>0.5</v>
          </cell>
        </row>
        <row r="922">
          <cell r="C922" t="str">
            <v>hFB13_2_Normal_Oligomycin_21_P2T</v>
          </cell>
          <cell r="AC922">
            <v>3.6999999999999997</v>
          </cell>
        </row>
        <row r="923">
          <cell r="C923" t="str">
            <v>hFB13_2_Normal_Oligomycin_21_P3T</v>
          </cell>
          <cell r="AC923">
            <v>7.9750000000000014</v>
          </cell>
        </row>
        <row r="924">
          <cell r="C924" t="str">
            <v>hFB13_2_Normal_Oligomycin_21_P4T</v>
          </cell>
          <cell r="AC924">
            <v>6.8550000000000004</v>
          </cell>
        </row>
        <row r="925">
          <cell r="C925" t="str">
            <v>hFB13_2_Normal_Oligomycin_21_P5T</v>
          </cell>
          <cell r="AC925">
            <v>8.4150000000000009</v>
          </cell>
        </row>
        <row r="926">
          <cell r="C926" t="str">
            <v>hFB13_2_Normal_Oligomycin_21_P6T</v>
          </cell>
          <cell r="AC926">
            <v>4.0199999999999996</v>
          </cell>
        </row>
        <row r="927">
          <cell r="C927" t="str">
            <v>hFB13_2_Normal_Oligomycin_21_P7T</v>
          </cell>
          <cell r="AC927">
            <v>6.419999999999999</v>
          </cell>
        </row>
        <row r="928">
          <cell r="C928" t="str">
            <v>hFB13_2_Normal_Oligomycin_21_P8T</v>
          </cell>
          <cell r="AC928">
            <v>0.33400000000000002</v>
          </cell>
        </row>
        <row r="929">
          <cell r="C929" t="str">
            <v>hFB13_2_Normal_Oligomycin_21_P9T</v>
          </cell>
          <cell r="AC929">
            <v>2.1375000000000002</v>
          </cell>
        </row>
        <row r="930">
          <cell r="C930" t="str">
            <v>hFB13_2_Normal_Oligomycin_21_P10T</v>
          </cell>
          <cell r="AC930">
            <v>4.6650000000000009</v>
          </cell>
        </row>
        <row r="931">
          <cell r="C931" t="str">
            <v>hFB13_2_Normal_Oligomycin_21_P11T</v>
          </cell>
          <cell r="AC931">
            <v>1.5840000000000001</v>
          </cell>
        </row>
        <row r="932">
          <cell r="C932" t="str">
            <v>hFB13_2_Normal_Oligomycin_21_P12T</v>
          </cell>
          <cell r="AC932">
            <v>3.9599999999999995</v>
          </cell>
        </row>
        <row r="933">
          <cell r="C933" t="str">
            <v>hFB13_2_Normal_Oligomycin_21_P13T</v>
          </cell>
          <cell r="AC933">
            <v>0.3165</v>
          </cell>
        </row>
        <row r="934">
          <cell r="C934" t="str">
            <v>hFB13_2_Normal_Oligomycin_21_P14T</v>
          </cell>
          <cell r="AC934">
            <v>0.48949999999999999</v>
          </cell>
        </row>
        <row r="935">
          <cell r="C935" t="str">
            <v>hFB13_2_Normal_Oligomycin_21_P15T</v>
          </cell>
          <cell r="AC935">
            <v>2.4390000000000001</v>
          </cell>
        </row>
        <row r="936">
          <cell r="C936" t="str">
            <v>hFB13_2_Normal_Oligomycin_21_P16T</v>
          </cell>
          <cell r="AC936">
            <v>3.7350000000000003</v>
          </cell>
        </row>
        <row r="937">
          <cell r="C937" t="str">
            <v>hFB13_2_Normal_Oligomycin_21_P17T</v>
          </cell>
          <cell r="AC937">
            <v>2.613</v>
          </cell>
        </row>
        <row r="938">
          <cell r="C938" t="str">
            <v>hFB13_2_Normal_Oligomycin_21_P18T</v>
          </cell>
          <cell r="AC938">
            <v>3.1034999999999999</v>
          </cell>
        </row>
        <row r="939">
          <cell r="C939" t="str">
            <v>hFB13_2_Normal_Oligomycin_21_P19T</v>
          </cell>
          <cell r="AC939">
            <v>3.51</v>
          </cell>
        </row>
        <row r="940">
          <cell r="C940" t="str">
            <v>hFB13_2_Normal_Oligomycin_21_P20T</v>
          </cell>
          <cell r="AC940">
            <v>4.4550000000000001</v>
          </cell>
        </row>
        <row r="941">
          <cell r="C941" t="str">
            <v>hFB13_2_Normal_Oligomycin_21_P21T</v>
          </cell>
          <cell r="AC941">
            <v>3.0674999999999999</v>
          </cell>
        </row>
        <row r="942">
          <cell r="C942" t="str">
            <v>hFB13_2_Normal_Oligomycin_21_P22T</v>
          </cell>
          <cell r="AC942">
            <v>3.5400000000000005</v>
          </cell>
        </row>
        <row r="943">
          <cell r="C943" t="str">
            <v>hFB13_2_Normal_Oligomycin_21_P23T</v>
          </cell>
          <cell r="AC943">
            <v>3.4710000000000001</v>
          </cell>
        </row>
        <row r="944">
          <cell r="C944" t="str">
            <v>hFB13_2_Normal_Oligomycin_21_P24T</v>
          </cell>
          <cell r="AC944">
            <v>3.9599999999999995</v>
          </cell>
        </row>
        <row r="945">
          <cell r="C945" t="str">
            <v>hFB13_2_Normal_Oligomycin_21_P25T</v>
          </cell>
          <cell r="AC945">
            <v>3.7199999999999998</v>
          </cell>
        </row>
        <row r="946">
          <cell r="C946" t="str">
            <v>hFB13_2_Normal_Oligomycin_21_P26T</v>
          </cell>
          <cell r="AC946">
            <v>2.9114999999999998</v>
          </cell>
        </row>
        <row r="947">
          <cell r="C947" t="str">
            <v>hFB13_2_Normal_Oligomycin_21_P27T</v>
          </cell>
          <cell r="AC947">
            <v>2.4809999999999999</v>
          </cell>
        </row>
        <row r="948">
          <cell r="C948" t="str">
            <v>hFB13_2_Normal_Oligomycin_21_P28T</v>
          </cell>
          <cell r="AC948">
            <v>3.0210000000000004</v>
          </cell>
        </row>
        <row r="949">
          <cell r="C949" t="str">
            <v>hFB13_2_Normal_Oligomycin_21_P29T</v>
          </cell>
          <cell r="AC949"/>
        </row>
        <row r="950">
          <cell r="C950" t="str">
            <v>hFB13_2_Normal_Oligomycin_21_P30T</v>
          </cell>
          <cell r="AC950">
            <v>1.3049999999999999</v>
          </cell>
        </row>
        <row r="951">
          <cell r="C951" t="str">
            <v>hFB13_2_Normal_Oligomycin_21_P31T</v>
          </cell>
          <cell r="AC951">
            <v>2.4350000000000001</v>
          </cell>
        </row>
        <row r="952">
          <cell r="C952" t="str">
            <v>hFB13_2_Normal_Oligomycin_21_P32T</v>
          </cell>
          <cell r="AC952">
            <v>2.3650000000000002</v>
          </cell>
        </row>
        <row r="953">
          <cell r="C953" t="str">
            <v>hFB13_2_Normal_Oligomycin_21_P33T</v>
          </cell>
          <cell r="AC953">
            <v>2.0324999999999998</v>
          </cell>
        </row>
        <row r="954">
          <cell r="C954" t="str">
            <v>hFB13_2_Normal_Oligomycin_21_P34T</v>
          </cell>
          <cell r="AC954">
            <v>2.4550000000000001</v>
          </cell>
        </row>
        <row r="955">
          <cell r="C955" t="str">
            <v>hFB13_2_Normal_Oligomycin_21_P35T</v>
          </cell>
          <cell r="AC955">
            <v>1.7749999999999999</v>
          </cell>
        </row>
        <row r="956">
          <cell r="C956" t="str">
            <v>hFB13_2_Normal_Oligomycin_21_P36T</v>
          </cell>
          <cell r="AC956">
            <v>1.7200000000000002</v>
          </cell>
        </row>
        <row r="957">
          <cell r="C957" t="str">
            <v>hFB13_2_Normal_Oligomycin_21_P37T</v>
          </cell>
          <cell r="AC957">
            <v>1.04</v>
          </cell>
        </row>
        <row r="958">
          <cell r="C958" t="str">
            <v>hFB13_2_Normal_Oligomycin_21_P38T</v>
          </cell>
          <cell r="AC958">
            <v>0.43399999999999994</v>
          </cell>
        </row>
        <row r="959">
          <cell r="C959" t="str">
            <v>hFB14_2_Normal_Oligomycin_21_P5T</v>
          </cell>
          <cell r="AC959">
            <v>2.29</v>
          </cell>
        </row>
        <row r="960">
          <cell r="C960" t="str">
            <v>hFB14_2_Normal_Oligomycin_21_P6T</v>
          </cell>
          <cell r="AC960">
            <v>7.625</v>
          </cell>
        </row>
        <row r="961">
          <cell r="C961" t="str">
            <v>hFB14_2_Normal_Oligomycin_21_P7T</v>
          </cell>
          <cell r="AC961">
            <v>11.625</v>
          </cell>
        </row>
        <row r="962">
          <cell r="C962" t="str">
            <v>hFB14_2_Normal_Oligomycin_21_P8T</v>
          </cell>
          <cell r="AC962">
            <v>5.8049999999999997</v>
          </cell>
        </row>
        <row r="963">
          <cell r="C963" t="str">
            <v>hFB14_2_Normal_Oligomycin_21_P9T</v>
          </cell>
          <cell r="AC963">
            <v>10.290000000000001</v>
          </cell>
        </row>
        <row r="964">
          <cell r="C964" t="str">
            <v>hFB14_2_Normal_Oligomycin_21_P10T</v>
          </cell>
          <cell r="AC964">
            <v>3.3600000000000003</v>
          </cell>
        </row>
        <row r="965">
          <cell r="C965" t="str">
            <v>hFB14_2_Normal_Oligomycin_21_P11T</v>
          </cell>
          <cell r="AC965">
            <v>4.9649999999999999</v>
          </cell>
        </row>
        <row r="966">
          <cell r="C966" t="str">
            <v>hFB14_2_Normal_Oligomycin_21_P12T</v>
          </cell>
          <cell r="AC966">
            <v>0.72449999999999992</v>
          </cell>
        </row>
        <row r="967">
          <cell r="C967" t="str">
            <v>hFB14_2_Normal_Oligomycin_21_P13T</v>
          </cell>
          <cell r="AC967">
            <v>3.3000000000000003</v>
          </cell>
        </row>
        <row r="968">
          <cell r="C968" t="str">
            <v>hFB14_2_Normal_Oligomycin_21_P14T</v>
          </cell>
          <cell r="AC968">
            <v>3.7199999999999998</v>
          </cell>
        </row>
        <row r="969">
          <cell r="C969" t="str">
            <v>hFB14_2_Normal_Oligomycin_21_P15T</v>
          </cell>
          <cell r="AC969">
            <v>4.47</v>
          </cell>
        </row>
        <row r="970">
          <cell r="C970" t="str">
            <v>hFB14_2_Normal_Oligomycin_21_P16T</v>
          </cell>
          <cell r="AC970">
            <v>0.999</v>
          </cell>
        </row>
        <row r="971">
          <cell r="C971" t="str">
            <v>hFB14_2_Normal_Oligomycin_21_P17T</v>
          </cell>
          <cell r="AC971">
            <v>1.3109999999999999</v>
          </cell>
        </row>
        <row r="972">
          <cell r="C972" t="str">
            <v>hFB14_2_Normal_Oligomycin_21_P18T</v>
          </cell>
          <cell r="AC972">
            <v>3.6150000000000002</v>
          </cell>
        </row>
        <row r="973">
          <cell r="C973" t="str">
            <v>hFB14_2_Normal_Oligomycin_21_P19T</v>
          </cell>
          <cell r="AC973">
            <v>1.4685000000000001</v>
          </cell>
        </row>
        <row r="974">
          <cell r="C974" t="str">
            <v>hFB14_2_Normal_Oligomycin_21_P20T</v>
          </cell>
          <cell r="AC974">
            <v>2.4195000000000002</v>
          </cell>
        </row>
        <row r="975">
          <cell r="C975" t="str">
            <v>hFB14_2_Normal_Oligomycin_21_P21T</v>
          </cell>
          <cell r="AC975">
            <v>2.1105</v>
          </cell>
        </row>
        <row r="976">
          <cell r="C976" t="str">
            <v>hFB14_2_Normal_Oligomycin_21_P22T</v>
          </cell>
          <cell r="AC976">
            <v>2.9955000000000003</v>
          </cell>
        </row>
        <row r="977">
          <cell r="C977" t="str">
            <v>hFB14_2_Normal_Oligomycin_21_P23T</v>
          </cell>
          <cell r="AC977">
            <v>2.7795000000000001</v>
          </cell>
        </row>
        <row r="978">
          <cell r="C978" t="str">
            <v>hFB14_2_Normal_Oligomycin_21_P24T</v>
          </cell>
          <cell r="AC978">
            <v>2.5605000000000002</v>
          </cell>
        </row>
        <row r="979">
          <cell r="C979" t="str">
            <v>hFB14_2_Normal_Oligomycin_21_P25T</v>
          </cell>
          <cell r="AC979">
            <v>2.5425</v>
          </cell>
        </row>
        <row r="980">
          <cell r="C980" t="str">
            <v>hFB14_2_Normal_Oligomycin_21_P26T</v>
          </cell>
          <cell r="AC980">
            <v>3.3600000000000003</v>
          </cell>
        </row>
        <row r="981">
          <cell r="C981" t="str">
            <v>hFB14_2_Normal_Oligomycin_21_P27T</v>
          </cell>
          <cell r="AC981">
            <v>2.7090000000000001</v>
          </cell>
        </row>
        <row r="982">
          <cell r="C982" t="str">
            <v>hFB14_2_Normal_Oligomycin_21_P28T</v>
          </cell>
          <cell r="AC982">
            <v>1.5270000000000001</v>
          </cell>
        </row>
        <row r="983">
          <cell r="C983" t="str">
            <v>hFB14_2_Normal_Oligomycin_21_P29T</v>
          </cell>
          <cell r="AC983">
            <v>2.3654999999999999</v>
          </cell>
        </row>
        <row r="984">
          <cell r="C984" t="str">
            <v>hFB14_2_Normal_Oligomycin_21_P30T</v>
          </cell>
          <cell r="AC984">
            <v>0.57150000000000001</v>
          </cell>
        </row>
        <row r="985">
          <cell r="C985" t="str">
            <v>hFB14_2_Normal_Oligomycin_21_P31T</v>
          </cell>
          <cell r="AC985">
            <v>0.61550000000000005</v>
          </cell>
        </row>
        <row r="986">
          <cell r="C986" t="str">
            <v>hFB14_2_Normal_Oligomycin_21_P32T</v>
          </cell>
          <cell r="AC986">
            <v>0.96</v>
          </cell>
        </row>
        <row r="987">
          <cell r="C987" t="str">
            <v>hFB14_2_Normal_Oligomycin_21_P33T</v>
          </cell>
          <cell r="AC987">
            <v>0.76249999999999996</v>
          </cell>
        </row>
        <row r="988">
          <cell r="C988" t="str">
            <v>hFB14_2_Normal_Oligomycin_21_P34T</v>
          </cell>
          <cell r="AC988">
            <v>1.0699999999999998</v>
          </cell>
        </row>
        <row r="989">
          <cell r="C989" t="str">
            <v>hFB12_2_Normal_Oligomycin+DEX_21_P1T</v>
          </cell>
          <cell r="AC989">
            <v>0.5</v>
          </cell>
        </row>
        <row r="990">
          <cell r="C990" t="str">
            <v>hFB12_2_Normal_Oligomycin+DEX_21_P2T</v>
          </cell>
          <cell r="AC990">
            <v>3.39</v>
          </cell>
        </row>
        <row r="991">
          <cell r="C991" t="str">
            <v>hFB12_2_Normal_Oligomycin+DEX_21_P3T</v>
          </cell>
          <cell r="AC991">
            <v>10.525</v>
          </cell>
        </row>
        <row r="992">
          <cell r="C992" t="str">
            <v>hFB12_2_Normal_Oligomycin+DEX_21_P4T</v>
          </cell>
          <cell r="AC992">
            <v>5.88</v>
          </cell>
        </row>
        <row r="993">
          <cell r="C993" t="str">
            <v>hFB12_2_Normal_Oligomycin+DEX_21_P5T</v>
          </cell>
          <cell r="AC993">
            <v>7.92</v>
          </cell>
        </row>
        <row r="994">
          <cell r="C994" t="str">
            <v>hFB12_2_Normal_Oligomycin+DEX_21_P6T</v>
          </cell>
          <cell r="AC994">
            <v>1.9604999999999999</v>
          </cell>
        </row>
        <row r="995">
          <cell r="C995" t="str">
            <v>hFB12_2_Normal_Oligomycin+DEX_21_P7T</v>
          </cell>
          <cell r="AC995">
            <v>1.149</v>
          </cell>
        </row>
        <row r="996">
          <cell r="C996" t="str">
            <v>hFB12_2_Normal_Oligomycin+DEX_21_P8T</v>
          </cell>
          <cell r="AC996">
            <v>2.4630000000000001</v>
          </cell>
        </row>
        <row r="997">
          <cell r="C997" t="str">
            <v>hFB12_2_Normal_Oligomycin+DEX_21_P9T</v>
          </cell>
          <cell r="AC997">
            <v>2.7015000000000002</v>
          </cell>
        </row>
        <row r="998">
          <cell r="C998" t="str">
            <v>hFB12_2_Normal_Oligomycin+DEX_21_P10T</v>
          </cell>
          <cell r="AC998">
            <v>2.577</v>
          </cell>
        </row>
        <row r="999">
          <cell r="C999" t="str">
            <v>hFB12_2_Normal_Oligomycin+DEX_21_P11T</v>
          </cell>
          <cell r="AC999">
            <v>4.0350000000000001</v>
          </cell>
        </row>
        <row r="1000">
          <cell r="C1000" t="str">
            <v>hFB12_2_Normal_Oligomycin+DEX_21_P12T</v>
          </cell>
          <cell r="AC1000">
            <v>3.51</v>
          </cell>
        </row>
        <row r="1001">
          <cell r="C1001" t="str">
            <v>hFB12_2_Normal_Oligomycin+DEX_21_P13T</v>
          </cell>
          <cell r="AC1001">
            <v>2.4015</v>
          </cell>
        </row>
        <row r="1002">
          <cell r="C1002" t="str">
            <v>hFB12_2_Normal_Oligomycin+DEX_21_P14T</v>
          </cell>
          <cell r="AC1002"/>
        </row>
        <row r="1003">
          <cell r="C1003" t="str">
            <v>hFB13_2_Normal_Oligomycin+DEX_21_P1T</v>
          </cell>
          <cell r="AC1003">
            <v>0.5</v>
          </cell>
        </row>
        <row r="1004">
          <cell r="C1004" t="str">
            <v>hFB13_2_Normal_Oligomycin+DEX_21_P2T</v>
          </cell>
          <cell r="AC1004">
            <v>3.6999999999999997</v>
          </cell>
        </row>
        <row r="1005">
          <cell r="C1005" t="str">
            <v>hFB13_2_Normal_Oligomycin+DEX_21_P3T</v>
          </cell>
          <cell r="AC1005">
            <v>7.9750000000000014</v>
          </cell>
        </row>
        <row r="1006">
          <cell r="C1006" t="str">
            <v>hFB13_2_Normal_Oligomycin+DEX_21_P4T</v>
          </cell>
          <cell r="AC1006">
            <v>6.8550000000000004</v>
          </cell>
        </row>
        <row r="1007">
          <cell r="C1007" t="str">
            <v>hFB13_2_Normal_Oligomycin+DEX_21_P5T</v>
          </cell>
          <cell r="AC1007">
            <v>8.4150000000000009</v>
          </cell>
        </row>
        <row r="1008">
          <cell r="C1008" t="str">
            <v>hFB13_2_Normal_Oligomycin+DEX_21_P6T</v>
          </cell>
          <cell r="AC1008">
            <v>1.5914999999999999</v>
          </cell>
        </row>
        <row r="1009">
          <cell r="C1009" t="str">
            <v>hFB13_2_Normal_Oligomycin+DEX_21_P7T</v>
          </cell>
          <cell r="AC1009">
            <v>1.056</v>
          </cell>
        </row>
        <row r="1010">
          <cell r="C1010" t="str">
            <v>hFB13_2_Normal_Oligomycin+DEX_21_P8T</v>
          </cell>
          <cell r="AC1010">
            <v>2.9775</v>
          </cell>
        </row>
        <row r="1011">
          <cell r="C1011" t="str">
            <v>hFB13_2_Normal_Oligomycin+DEX_21_P9T</v>
          </cell>
          <cell r="AC1011">
            <v>2.5335000000000001</v>
          </cell>
        </row>
        <row r="1012">
          <cell r="C1012" t="str">
            <v>hFB13_2_Normal_Oligomycin+DEX_21_P10T</v>
          </cell>
          <cell r="AC1012">
            <v>3.4499999999999997</v>
          </cell>
        </row>
        <row r="1013">
          <cell r="C1013" t="str">
            <v>hFB13_2_Normal_Oligomycin+DEX_21_P11T</v>
          </cell>
          <cell r="AC1013">
            <v>3.375</v>
          </cell>
        </row>
        <row r="1014">
          <cell r="C1014" t="str">
            <v>hFB13_2_Normal_Oligomycin+DEX_21_P12T</v>
          </cell>
          <cell r="AC1014">
            <v>4.125</v>
          </cell>
        </row>
        <row r="1015">
          <cell r="C1015" t="str">
            <v>hFB13_2_Normal_Oligomycin+DEX_21_P13T</v>
          </cell>
          <cell r="AC1015">
            <v>1.8555000000000001</v>
          </cell>
        </row>
        <row r="1016">
          <cell r="C1016" t="str">
            <v>hFB13_2_Normal_Oligomycin+DEX_21_P14T</v>
          </cell>
          <cell r="AC1016"/>
        </row>
        <row r="1017">
          <cell r="C1017" t="str">
            <v>hFB14_2_Normal_Oligomycin+DEX_21_P5T</v>
          </cell>
          <cell r="AC1017">
            <v>2.29</v>
          </cell>
        </row>
        <row r="1018">
          <cell r="C1018" t="str">
            <v>hFB14_2_Normal_Oligomycin+DEX_21_P6T</v>
          </cell>
          <cell r="AC1018">
            <v>7.625</v>
          </cell>
        </row>
        <row r="1019">
          <cell r="C1019" t="str">
            <v>hFB14_2_Normal_Oligomycin+DEX_21_P7T</v>
          </cell>
          <cell r="AC1019">
            <v>11.625</v>
          </cell>
        </row>
        <row r="1020">
          <cell r="C1020" t="str">
            <v>hFB14_2_Normal_Oligomycin+DEX_21_P8T</v>
          </cell>
          <cell r="AC1020">
            <v>5.8049999999999997</v>
          </cell>
        </row>
        <row r="1021">
          <cell r="C1021" t="str">
            <v>hFB14_2_Normal_Oligomycin+DEX_21_P9T</v>
          </cell>
          <cell r="AC1021">
            <v>10.290000000000001</v>
          </cell>
        </row>
        <row r="1022">
          <cell r="C1022" t="str">
            <v>hFB14_2_Normal_Oligomycin+DEX_21_P10T</v>
          </cell>
          <cell r="AC1022">
            <v>1.5569999999999999</v>
          </cell>
        </row>
        <row r="1023">
          <cell r="C1023" t="str">
            <v>hFB14_2_Normal_Oligomycin+DEX_21_P11T</v>
          </cell>
          <cell r="AC1023">
            <v>1.7669999999999999</v>
          </cell>
        </row>
        <row r="1024">
          <cell r="C1024" t="str">
            <v>hFB14_2_Normal_Oligomycin+DEX_21_P12T</v>
          </cell>
          <cell r="AC1024">
            <v>5.1150000000000002</v>
          </cell>
        </row>
        <row r="1025">
          <cell r="C1025" t="str">
            <v>hFB14_2_Normal_Oligomycin+DEX_21_P13T</v>
          </cell>
          <cell r="AC1025">
            <v>0.7975000000000001</v>
          </cell>
        </row>
        <row r="1026">
          <cell r="C1026" t="str">
            <v>hFB14_2_Normal_Oligomycin+DEX_21_P14T</v>
          </cell>
          <cell r="AC1026">
            <v>0.59250000000000003</v>
          </cell>
        </row>
        <row r="1027">
          <cell r="C1027" t="str">
            <v>hFB14_2_Normal_Oligomycin+DEX_21_P15T</v>
          </cell>
          <cell r="AC1027">
            <v>1.4595000000000002</v>
          </cell>
        </row>
        <row r="1028">
          <cell r="C1028" t="str">
            <v>hFB14_2_Normal_Oligomycin+DEX_21_P16T</v>
          </cell>
          <cell r="AC1028">
            <v>1.43</v>
          </cell>
        </row>
        <row r="1029">
          <cell r="C1029" t="str">
            <v>hFB14_2_Normal_Oligomycin+DEX_21_P17T</v>
          </cell>
          <cell r="AC1029">
            <v>2.0579999999999998</v>
          </cell>
        </row>
        <row r="1030">
          <cell r="C1030" t="str">
            <v>hFB14_2_Normal_Oligomycin+DEX_21_P18T</v>
          </cell>
          <cell r="AC1030"/>
        </row>
        <row r="1031">
          <cell r="C1031" t="str">
            <v>hFB12_2_Normal_5-azacytidine_21_P1T</v>
          </cell>
          <cell r="AC1031">
            <v>0.5</v>
          </cell>
        </row>
        <row r="1032">
          <cell r="C1032" t="str">
            <v>hFB12_2_Normal_5-azacytidine_21_P2T</v>
          </cell>
          <cell r="AC1032">
            <v>3.39</v>
          </cell>
        </row>
        <row r="1033">
          <cell r="C1033" t="str">
            <v>hFB12_2_Normal_5-azacytidine_21_P3T</v>
          </cell>
          <cell r="AC1033">
            <v>10.525</v>
          </cell>
        </row>
        <row r="1034">
          <cell r="C1034" t="str">
            <v>hFB12_2_Normal_5-azacytidine_21_P4T</v>
          </cell>
          <cell r="AC1034">
            <v>5.88</v>
          </cell>
        </row>
        <row r="1035">
          <cell r="C1035" t="str">
            <v>hFB12_2_Normal_5-azacytidine_21_P5T</v>
          </cell>
          <cell r="AC1035">
            <v>7.92</v>
          </cell>
        </row>
        <row r="1036">
          <cell r="C1036" t="str">
            <v>hFB12_2_Normal_5-azacytidine_21_P6T</v>
          </cell>
          <cell r="AC1036">
            <v>5.43</v>
          </cell>
        </row>
        <row r="1037">
          <cell r="C1037" t="str">
            <v>hFB12_2_Normal_5-azacytidine_21_P7T</v>
          </cell>
          <cell r="AC1037">
            <v>7.4700000000000006</v>
          </cell>
        </row>
        <row r="1038">
          <cell r="C1038" t="str">
            <v>hFB12_2_Normal_5-azacytidine_21_P8T</v>
          </cell>
          <cell r="AC1038">
            <v>5.0999999999999996</v>
          </cell>
        </row>
        <row r="1039">
          <cell r="C1039" t="str">
            <v>hFB12_2_Normal_5-azacytidine_21_P9T</v>
          </cell>
          <cell r="AC1039">
            <v>4.875</v>
          </cell>
        </row>
        <row r="1040">
          <cell r="C1040" t="str">
            <v>hFB12_2_Normal_5-azacytidine_21_P10T</v>
          </cell>
          <cell r="AC1040">
            <v>3.9599999999999995</v>
          </cell>
        </row>
        <row r="1041">
          <cell r="C1041" t="str">
            <v>hFB12_2_Normal_5-azacytidine_21_P11T</v>
          </cell>
          <cell r="AC1041">
            <v>4.5149999999999997</v>
          </cell>
        </row>
        <row r="1042">
          <cell r="C1042" t="str">
            <v>hFB12_2_Normal_5-azacytidine_21_P12T</v>
          </cell>
          <cell r="AC1042">
            <v>5.01</v>
          </cell>
        </row>
        <row r="1043">
          <cell r="C1043" t="str">
            <v>hFB12_2_Normal_5-azacytidine_21_P13T</v>
          </cell>
          <cell r="AC1043">
            <v>6.044999999999999</v>
          </cell>
        </row>
        <row r="1044">
          <cell r="C1044" t="str">
            <v>hFB12_2_Normal_5-azacytidine_21_P14T</v>
          </cell>
          <cell r="AC1044">
            <v>6.36</v>
          </cell>
        </row>
        <row r="1045">
          <cell r="C1045" t="str">
            <v>hFB12_2_Normal_5-azacytidine_21_P15T</v>
          </cell>
          <cell r="AC1045">
            <v>4.6349999999999998</v>
          </cell>
        </row>
        <row r="1046">
          <cell r="C1046" t="str">
            <v>hFB12_2_Normal_5-azacytidine_21_P16T</v>
          </cell>
          <cell r="AC1046">
            <v>4.4399999999999995</v>
          </cell>
        </row>
        <row r="1047">
          <cell r="C1047" t="str">
            <v>hFB12_2_Normal_5-azacytidine_21_P17T</v>
          </cell>
          <cell r="AC1047">
            <v>3.4499999999999997</v>
          </cell>
        </row>
        <row r="1048">
          <cell r="C1048" t="str">
            <v>hFB12_2_Normal_5-azacytidine_21_P18T</v>
          </cell>
          <cell r="AC1048">
            <v>4.7549999999999999</v>
          </cell>
        </row>
        <row r="1049">
          <cell r="C1049" t="str">
            <v>hFB12_2_Normal_5-azacytidine_21_P19T</v>
          </cell>
          <cell r="AC1049">
            <v>3.1949999999999998</v>
          </cell>
        </row>
        <row r="1050">
          <cell r="C1050" t="str">
            <v>hFB12_2_Normal_5-azacytidine_21_P20T</v>
          </cell>
          <cell r="AC1050">
            <v>4.0649999999999995</v>
          </cell>
        </row>
        <row r="1051">
          <cell r="C1051" t="str">
            <v>hFB12_2_Normal_5-azacytidine_21_P21T</v>
          </cell>
          <cell r="AC1051">
            <v>3.4350000000000001</v>
          </cell>
        </row>
        <row r="1052">
          <cell r="C1052" t="str">
            <v>hFB12_2_Normal_5-azacytidine_21_P22T</v>
          </cell>
          <cell r="AC1052">
            <v>4.0949999999999998</v>
          </cell>
        </row>
        <row r="1053">
          <cell r="C1053" t="str">
            <v>hFB12_2_Normal_5-azacytidine_21_P23T</v>
          </cell>
          <cell r="AC1053">
            <v>4.17</v>
          </cell>
        </row>
        <row r="1054">
          <cell r="C1054" t="str">
            <v>hFB12_2_Normal_5-azacytidine_21_P24T</v>
          </cell>
          <cell r="AC1054">
            <v>4.83</v>
          </cell>
        </row>
        <row r="1055">
          <cell r="C1055" t="str">
            <v>hFB12_2_Normal_5-azacytidine_21_P25T</v>
          </cell>
          <cell r="AC1055">
            <v>5.28</v>
          </cell>
        </row>
        <row r="1056">
          <cell r="C1056" t="str">
            <v>hFB12_2_Normal_5-azacytidine_21_P26T</v>
          </cell>
          <cell r="AC1056">
            <v>3.24</v>
          </cell>
        </row>
        <row r="1057">
          <cell r="C1057" t="str">
            <v>hFB12_2_Normal_5-azacytidine_21_P27T</v>
          </cell>
          <cell r="AC1057">
            <v>4.125</v>
          </cell>
        </row>
        <row r="1058">
          <cell r="C1058" t="str">
            <v>hFB12_2_Normal_5-azacytidine_21_P28T</v>
          </cell>
          <cell r="AC1058">
            <v>3.18</v>
          </cell>
        </row>
        <row r="1059">
          <cell r="C1059" t="str">
            <v>hFB12_2_Normal_5-azacytidine_21_P29T</v>
          </cell>
          <cell r="AC1059">
            <v>3.7214999999999998</v>
          </cell>
        </row>
        <row r="1060">
          <cell r="C1060" t="str">
            <v>hFB12_2_Normal_5-azacytidine_21_P30T</v>
          </cell>
          <cell r="AC1060">
            <v>3.4904999999999999</v>
          </cell>
        </row>
        <row r="1061">
          <cell r="C1061" t="str">
            <v>hFB12_2_Normal_5-azacytidine_21_P31T</v>
          </cell>
          <cell r="AC1061">
            <v>3.0104999999999995</v>
          </cell>
        </row>
        <row r="1062">
          <cell r="C1062" t="str">
            <v>hFB12_2_Normal_5-azacytidine_21_P32T</v>
          </cell>
          <cell r="AC1062">
            <v>2.9295</v>
          </cell>
        </row>
        <row r="1063">
          <cell r="C1063" t="str">
            <v>hFB12_2_Normal_5-azacytidine_21_P33T</v>
          </cell>
          <cell r="AC1063">
            <v>2.6564999999999999</v>
          </cell>
        </row>
        <row r="1064">
          <cell r="C1064" t="str">
            <v>hFB12_2_Normal_5-azacytidine_21_P34T</v>
          </cell>
          <cell r="AC1064">
            <v>2.1390000000000002</v>
          </cell>
        </row>
        <row r="1065">
          <cell r="C1065" t="str">
            <v>hFB12_2_Normal_5-azacytidine_21_P35T</v>
          </cell>
          <cell r="AC1065">
            <v>1.5249999999999999</v>
          </cell>
        </row>
        <row r="1066">
          <cell r="C1066" t="str">
            <v>hFB12_2_Normal_5-azacytidine_21_P36T</v>
          </cell>
          <cell r="AC1066">
            <v>1.63</v>
          </cell>
        </row>
        <row r="1067">
          <cell r="C1067" t="str">
            <v>hFB12_2_Normal_5-azacytidine_21_P37T</v>
          </cell>
          <cell r="AC1067">
            <v>1.99</v>
          </cell>
        </row>
        <row r="1068">
          <cell r="C1068" t="str">
            <v>hFB12_2_Normal_5-azacytidine_21_P38T</v>
          </cell>
          <cell r="AC1068">
            <v>1.21</v>
          </cell>
        </row>
        <row r="1069">
          <cell r="C1069" t="str">
            <v>hFB12_2_Normal_5-azacytidine_21_P39T</v>
          </cell>
          <cell r="AC1069">
            <v>0.95</v>
          </cell>
        </row>
        <row r="1070">
          <cell r="C1070" t="str">
            <v>hFB13_2_Normal_5-azacytidine_21_P1T</v>
          </cell>
          <cell r="AC1070">
            <v>0.5</v>
          </cell>
        </row>
        <row r="1071">
          <cell r="C1071" t="str">
            <v>hFB13_2_Normal_5-azacytidine_21_P2T</v>
          </cell>
          <cell r="AC1071">
            <v>3.6999999999999997</v>
          </cell>
        </row>
        <row r="1072">
          <cell r="C1072" t="str">
            <v>hFB13_2_Normal_5-azacytidine_21_P3T</v>
          </cell>
          <cell r="AC1072">
            <v>7.9750000000000014</v>
          </cell>
        </row>
        <row r="1073">
          <cell r="C1073" t="str">
            <v>hFB13_2_Normal_5-azacytidine_21_P4T</v>
          </cell>
          <cell r="AC1073">
            <v>6.8550000000000004</v>
          </cell>
        </row>
        <row r="1074">
          <cell r="C1074" t="str">
            <v>hFB13_2_Normal_5-azacytidine_21_P5T</v>
          </cell>
          <cell r="AC1074">
            <v>8.4150000000000009</v>
          </cell>
        </row>
        <row r="1075">
          <cell r="C1075" t="str">
            <v>hFB13_2_Normal_5-azacytidine_21_P6T</v>
          </cell>
          <cell r="AC1075">
            <v>6.9750000000000005</v>
          </cell>
        </row>
        <row r="1076">
          <cell r="C1076" t="str">
            <v>hFB13_2_Normal_5-azacytidine_21_P7T</v>
          </cell>
          <cell r="AC1076">
            <v>9.8550000000000004</v>
          </cell>
        </row>
        <row r="1077">
          <cell r="C1077" t="str">
            <v>hFB13_2_Normal_5-azacytidine_21_P8T</v>
          </cell>
          <cell r="AC1077">
            <v>7.4249999999999989</v>
          </cell>
        </row>
        <row r="1078">
          <cell r="C1078" t="str">
            <v>hFB13_2_Normal_5-azacytidine_21_P9T</v>
          </cell>
          <cell r="AC1078">
            <v>7.7549999999999999</v>
          </cell>
        </row>
        <row r="1079">
          <cell r="C1079" t="str">
            <v>hFB13_2_Normal_5-azacytidine_21_P10T</v>
          </cell>
          <cell r="AC1079">
            <v>6.51</v>
          </cell>
        </row>
        <row r="1080">
          <cell r="C1080" t="str">
            <v>hFB13_2_Normal_5-azacytidine_21_P11T</v>
          </cell>
          <cell r="AC1080">
            <v>6.4350000000000005</v>
          </cell>
        </row>
        <row r="1081">
          <cell r="C1081" t="str">
            <v>hFB13_2_Normal_5-azacytidine_21_P12T</v>
          </cell>
          <cell r="AC1081">
            <v>6.5700000000000012</v>
          </cell>
        </row>
        <row r="1082">
          <cell r="C1082" t="str">
            <v>hFB13_2_Normal_5-azacytidine_21_P13T</v>
          </cell>
          <cell r="AC1082">
            <v>6.705000000000001</v>
          </cell>
        </row>
        <row r="1083">
          <cell r="C1083" t="str">
            <v>hFB13_2_Normal_5-azacytidine_21_P14T</v>
          </cell>
          <cell r="AC1083">
            <v>6.2549999999999999</v>
          </cell>
        </row>
        <row r="1084">
          <cell r="C1084" t="str">
            <v>hFB13_2_Normal_5-azacytidine_21_P15T</v>
          </cell>
          <cell r="AC1084">
            <v>3.99</v>
          </cell>
        </row>
        <row r="1085">
          <cell r="C1085" t="str">
            <v>hFB13_2_Normal_5-azacytidine_21_P16T</v>
          </cell>
          <cell r="AC1085">
            <v>4.0500000000000007</v>
          </cell>
        </row>
        <row r="1086">
          <cell r="C1086" t="str">
            <v>hFB13_2_Normal_5-azacytidine_21_P17T</v>
          </cell>
          <cell r="AC1086">
            <v>4.62</v>
          </cell>
        </row>
        <row r="1087">
          <cell r="C1087" t="str">
            <v>hFB13_2_Normal_5-azacytidine_21_P18T</v>
          </cell>
          <cell r="AC1087">
            <v>4.0950000000000006</v>
          </cell>
        </row>
        <row r="1088">
          <cell r="C1088" t="str">
            <v>hFB13_2_Normal_5-azacytidine_21_P19T</v>
          </cell>
          <cell r="AC1088">
            <v>3.9150000000000005</v>
          </cell>
        </row>
        <row r="1089">
          <cell r="C1089" t="str">
            <v>hFB13_2_Normal_5-azacytidine_21_P20T</v>
          </cell>
          <cell r="AC1089">
            <v>5.3249999999999993</v>
          </cell>
        </row>
        <row r="1090">
          <cell r="C1090" t="str">
            <v>hFB13_2_Normal_5-azacytidine_21_P21T</v>
          </cell>
          <cell r="AC1090">
            <v>2.9790000000000001</v>
          </cell>
        </row>
        <row r="1091">
          <cell r="C1091" t="str">
            <v>hFB13_2_Normal_5-azacytidine_21_P22T</v>
          </cell>
          <cell r="AC1091">
            <v>4.7700000000000005</v>
          </cell>
        </row>
        <row r="1092">
          <cell r="C1092" t="str">
            <v>hFB13_2_Normal_5-azacytidine_21_P23T</v>
          </cell>
          <cell r="AC1092">
            <v>4.4250000000000007</v>
          </cell>
        </row>
        <row r="1093">
          <cell r="C1093" t="str">
            <v>hFB13_2_Normal_5-azacytidine_21_P24T</v>
          </cell>
          <cell r="AC1093">
            <v>3.1469999999999998</v>
          </cell>
        </row>
        <row r="1094">
          <cell r="C1094" t="str">
            <v>hFB13_2_Normal_5-azacytidine_21_P25T</v>
          </cell>
          <cell r="AC1094">
            <v>4.4850000000000003</v>
          </cell>
        </row>
        <row r="1095">
          <cell r="C1095" t="str">
            <v>hFB13_2_Normal_5-azacytidine_21_P26T</v>
          </cell>
          <cell r="AC1095">
            <v>3.0989999999999998</v>
          </cell>
        </row>
        <row r="1096">
          <cell r="C1096" t="str">
            <v>hFB13_2_Normal_5-azacytidine_21_P27T</v>
          </cell>
          <cell r="AC1096">
            <v>4.9350000000000005</v>
          </cell>
        </row>
        <row r="1097">
          <cell r="C1097" t="str">
            <v>hFB13_2_Normal_5-azacytidine_21_P28T</v>
          </cell>
          <cell r="AC1097">
            <v>2.5335000000000001</v>
          </cell>
        </row>
        <row r="1098">
          <cell r="C1098" t="str">
            <v>hFB13_2_Normal_5-azacytidine_21_P29T</v>
          </cell>
          <cell r="AC1098">
            <v>3.1469999999999998</v>
          </cell>
        </row>
        <row r="1099">
          <cell r="C1099" t="str">
            <v>hFB13_2_Normal_5-azacytidine_21_P30T</v>
          </cell>
          <cell r="AC1099">
            <v>4.71</v>
          </cell>
        </row>
        <row r="1100">
          <cell r="C1100" t="str">
            <v>hFB13_2_Normal_5-azacytidine_21_P31T</v>
          </cell>
          <cell r="AC1100">
            <v>2.3054999999999999</v>
          </cell>
        </row>
        <row r="1101">
          <cell r="C1101" t="str">
            <v>hFB13_2_Normal_5-azacytidine_21_P32T</v>
          </cell>
          <cell r="AC1101">
            <v>2.2349999999999999</v>
          </cell>
        </row>
        <row r="1102">
          <cell r="C1102" t="str">
            <v>hFB13_2_Normal_5-azacytidine_21_P33T</v>
          </cell>
          <cell r="AC1102">
            <v>1.9710000000000001</v>
          </cell>
        </row>
        <row r="1103">
          <cell r="C1103" t="str">
            <v>hFB13_2_Normal_5-azacytidine_21_P34T</v>
          </cell>
          <cell r="AC1103">
            <v>2.33</v>
          </cell>
        </row>
        <row r="1104">
          <cell r="C1104" t="str">
            <v>hFB13_2_Normal_5-azacytidine_21_P35T</v>
          </cell>
          <cell r="AC1104">
            <v>1.65</v>
          </cell>
        </row>
        <row r="1105">
          <cell r="C1105" t="str">
            <v>hFB13_2_Normal_5-azacytidine_21_P36T</v>
          </cell>
          <cell r="AC1105"/>
        </row>
        <row r="1106">
          <cell r="C1106" t="str">
            <v>hFB12_2_Normal_5-azacytidine+Modulators_21_P1T</v>
          </cell>
          <cell r="AC1106">
            <v>0.5</v>
          </cell>
        </row>
        <row r="1107">
          <cell r="C1107" t="str">
            <v>hFB12_2_Normal_5-azacytidine+Modulators_21_P2T</v>
          </cell>
          <cell r="AC1107">
            <v>3.39</v>
          </cell>
        </row>
        <row r="1108">
          <cell r="C1108" t="str">
            <v>hFB12_2_Normal_5-azacytidine+Modulators_21_P3T</v>
          </cell>
          <cell r="AC1108">
            <v>10.525</v>
          </cell>
        </row>
        <row r="1109">
          <cell r="C1109" t="str">
            <v>hFB12_2_Normal_5-azacytidine+Modulators_21_P4T</v>
          </cell>
          <cell r="AC1109">
            <v>5.88</v>
          </cell>
        </row>
        <row r="1110">
          <cell r="C1110" t="str">
            <v>hFB12_2_Normal_5-azacytidine+Modulators_21_P5T</v>
          </cell>
          <cell r="AC1110">
            <v>7.92</v>
          </cell>
        </row>
        <row r="1111">
          <cell r="C1111" t="str">
            <v>hFB12_2_Normal_5-azacytidine+Modulators_21_P6T</v>
          </cell>
          <cell r="AC1111">
            <v>5.4749999999999996</v>
          </cell>
        </row>
        <row r="1112">
          <cell r="C1112" t="str">
            <v>hFB12_2_Normal_5-azacytidine+Modulators_21_P7T</v>
          </cell>
          <cell r="AC1112">
            <v>6.4950000000000001</v>
          </cell>
        </row>
        <row r="1113">
          <cell r="C1113" t="str">
            <v>hFB12_2_Normal_5-azacytidine+Modulators_21_P8T</v>
          </cell>
          <cell r="AC1113">
            <v>3.2099999999999995</v>
          </cell>
        </row>
        <row r="1114">
          <cell r="C1114" t="str">
            <v>hFB12_2_Normal_5-azacytidine+Modulators_21_P9T</v>
          </cell>
          <cell r="AC1114">
            <v>4.7699999999999996</v>
          </cell>
        </row>
        <row r="1115">
          <cell r="C1115" t="str">
            <v>hFB12_2_Normal_5-azacytidine+Modulators_21_P10T</v>
          </cell>
          <cell r="AC1115">
            <v>3.51</v>
          </cell>
        </row>
        <row r="1116">
          <cell r="C1116" t="str">
            <v>hFB12_2_Normal_5-azacytidine+Modulators_21_P11T</v>
          </cell>
          <cell r="AC1116">
            <v>4.9799999999999995</v>
          </cell>
        </row>
        <row r="1117">
          <cell r="C1117" t="str">
            <v>hFB12_2_Normal_5-azacytidine+Modulators_21_P12T</v>
          </cell>
          <cell r="AC1117">
            <v>4.2149999999999999</v>
          </cell>
        </row>
        <row r="1118">
          <cell r="C1118" t="str">
            <v>hFB12_2_Normal_5-azacytidine+Modulators_21_P13T</v>
          </cell>
          <cell r="AC1118">
            <v>4.2900000000000009</v>
          </cell>
        </row>
        <row r="1119">
          <cell r="C1119" t="str">
            <v>hFB12_2_Normal_5-azacytidine+Modulators_21_P14T</v>
          </cell>
          <cell r="AC1119">
            <v>4.4550000000000001</v>
          </cell>
        </row>
        <row r="1120">
          <cell r="C1120" t="str">
            <v>hFB12_2_Normal_5-azacytidine+Modulators_21_P15T</v>
          </cell>
          <cell r="AC1120">
            <v>3.6450000000000005</v>
          </cell>
        </row>
        <row r="1121">
          <cell r="C1121" t="str">
            <v>hFB12_2_Normal_5-azacytidine+Modulators_21_P16T</v>
          </cell>
          <cell r="AC1121">
            <v>4.8450000000000006</v>
          </cell>
        </row>
        <row r="1122">
          <cell r="C1122" t="str">
            <v>hFB12_2_Normal_5-azacytidine+Modulators_21_P17T</v>
          </cell>
          <cell r="AC1122">
            <v>3.99</v>
          </cell>
        </row>
        <row r="1123">
          <cell r="C1123" t="str">
            <v>hFB12_2_Normal_5-azacytidine+Modulators_21_P18T</v>
          </cell>
          <cell r="AC1123">
            <v>3.0015000000000001</v>
          </cell>
        </row>
        <row r="1124">
          <cell r="C1124" t="str">
            <v>hFB12_2_Normal_5-azacytidine+Modulators_21_P19T</v>
          </cell>
          <cell r="AC1124">
            <v>5.2050000000000001</v>
          </cell>
        </row>
        <row r="1125">
          <cell r="C1125" t="str">
            <v>hFB12_2_Normal_5-azacytidine+Modulators_21_P20T</v>
          </cell>
          <cell r="AC1125">
            <v>4.3650000000000002</v>
          </cell>
        </row>
        <row r="1126">
          <cell r="C1126" t="str">
            <v>hFB12_2_Normal_5-azacytidine+Modulators_21_P21T</v>
          </cell>
          <cell r="AC1126">
            <v>2.8769999999999998</v>
          </cell>
        </row>
        <row r="1127">
          <cell r="C1127" t="str">
            <v>hFB12_2_Normal_5-azacytidine+Modulators_21_P22T</v>
          </cell>
          <cell r="AC1127">
            <v>3.1274999999999999</v>
          </cell>
        </row>
        <row r="1128">
          <cell r="C1128" t="str">
            <v>hFB12_2_Normal_5-azacytidine+Modulators_21_P23T</v>
          </cell>
          <cell r="AC1128">
            <v>4.8449999999999998</v>
          </cell>
        </row>
        <row r="1129">
          <cell r="C1129" t="str">
            <v>hFB12_2_Normal_5-azacytidine+Modulators_21_P24T</v>
          </cell>
          <cell r="AC1129">
            <v>2.5949999999999998</v>
          </cell>
        </row>
        <row r="1130">
          <cell r="C1130" t="str">
            <v>hFB12_2_Normal_5-azacytidine+Modulators_21_P25T</v>
          </cell>
          <cell r="AC1130">
            <v>4.6950000000000003</v>
          </cell>
        </row>
        <row r="1131">
          <cell r="C1131" t="str">
            <v>hFB12_2_Normal_5-azacytidine+Modulators_21_P26T</v>
          </cell>
          <cell r="AC1131">
            <v>3.8249999999999997</v>
          </cell>
        </row>
        <row r="1132">
          <cell r="C1132" t="str">
            <v>hFB12_2_Normal_5-azacytidine+Modulators_21_P27T</v>
          </cell>
          <cell r="AC1132">
            <v>2.9594999999999998</v>
          </cell>
        </row>
        <row r="1133">
          <cell r="C1133" t="str">
            <v>hFB12_2_Normal_5-azacytidine+Modulators_21_P28T</v>
          </cell>
          <cell r="AC1133">
            <v>2.1734999999999998</v>
          </cell>
        </row>
        <row r="1134">
          <cell r="C1134" t="str">
            <v>hFB12_2_Normal_5-azacytidine+Modulators_21_P29T</v>
          </cell>
          <cell r="AC1134">
            <v>3.7350000000000003</v>
          </cell>
        </row>
        <row r="1135">
          <cell r="C1135" t="str">
            <v>hFB12_2_Normal_5-azacytidine+Modulators_21_P30T</v>
          </cell>
          <cell r="AC1135">
            <v>3.6150000000000002</v>
          </cell>
        </row>
        <row r="1136">
          <cell r="C1136" t="str">
            <v>hFB12_2_Normal_5-azacytidine+Modulators_21_P31T</v>
          </cell>
          <cell r="AC1136">
            <v>4.125</v>
          </cell>
        </row>
        <row r="1137">
          <cell r="C1137" t="str">
            <v>hFB12_2_Normal_5-azacytidine+Modulators_21_P32T</v>
          </cell>
          <cell r="AC1137">
            <v>2.7509999999999999</v>
          </cell>
        </row>
        <row r="1138">
          <cell r="C1138" t="str">
            <v>hFB12_2_Normal_5-azacytidine+Modulators_21_P33T</v>
          </cell>
          <cell r="AC1138">
            <v>1.4790000000000001</v>
          </cell>
        </row>
        <row r="1139">
          <cell r="C1139" t="str">
            <v>hFB12_2_Normal_5-azacytidine+Modulators_21_P34T</v>
          </cell>
          <cell r="AC1139">
            <v>1.9710000000000001</v>
          </cell>
        </row>
        <row r="1140">
          <cell r="C1140" t="str">
            <v>hFB12_2_Normal_5-azacytidine+Modulators_21_P35T</v>
          </cell>
          <cell r="AC1140">
            <v>1.115</v>
          </cell>
        </row>
        <row r="1141">
          <cell r="C1141" t="str">
            <v>hFB12_2_Normal_5-azacytidine+Modulators_21_P36T</v>
          </cell>
          <cell r="AC1141">
            <v>2.34</v>
          </cell>
        </row>
        <row r="1142">
          <cell r="C1142" t="str">
            <v>hFB12_2_Normal_5-azacytidine+Modulators_21_P37T</v>
          </cell>
          <cell r="AC1142">
            <v>1.9249999999999998</v>
          </cell>
        </row>
        <row r="1143">
          <cell r="C1143" t="str">
            <v>hFB12_2_Normal_5-azacytidine+Modulators_21_P38T</v>
          </cell>
          <cell r="AC1143">
            <v>0.73</v>
          </cell>
        </row>
        <row r="1144">
          <cell r="C1144" t="str">
            <v>hFB12_2_Normal_5-azacytidine+Modulators_21_P39T</v>
          </cell>
          <cell r="AC1144">
            <v>0.71550000000000002</v>
          </cell>
        </row>
        <row r="1145">
          <cell r="C1145" t="str">
            <v>hFB13_2_Normal_5-azacytidine+Modulators_21_P1T</v>
          </cell>
          <cell r="AC1145">
            <v>0.5</v>
          </cell>
        </row>
        <row r="1146">
          <cell r="C1146" t="str">
            <v>hFB13_2_Normal_5-azacytidine+Modulators_21_P2T</v>
          </cell>
          <cell r="AC1146">
            <v>3.6999999999999997</v>
          </cell>
        </row>
        <row r="1147">
          <cell r="C1147" t="str">
            <v>hFB13_2_Normal_5-azacytidine+Modulators_21_P3T</v>
          </cell>
          <cell r="AC1147">
            <v>7.9750000000000014</v>
          </cell>
        </row>
        <row r="1148">
          <cell r="C1148" t="str">
            <v>hFB13_2_Normal_5-azacytidine+Modulators_21_P4T</v>
          </cell>
          <cell r="AC1148">
            <v>6.8550000000000004</v>
          </cell>
        </row>
        <row r="1149">
          <cell r="C1149" t="str">
            <v>hFB13_2_Normal_5-azacytidine+Modulators_21_P5T</v>
          </cell>
          <cell r="AC1149">
            <v>8.4150000000000009</v>
          </cell>
        </row>
        <row r="1150">
          <cell r="C1150" t="str">
            <v>hFB13_2_Normal_5-azacytidine+Modulators_21_P6T</v>
          </cell>
          <cell r="AC1150">
            <v>7.0650000000000013</v>
          </cell>
        </row>
        <row r="1151">
          <cell r="C1151" t="str">
            <v>hFB13_2_Normal_5-azacytidine+Modulators_21_P7T</v>
          </cell>
          <cell r="AC1151">
            <v>9.3149999999999995</v>
          </cell>
        </row>
        <row r="1152">
          <cell r="C1152" t="str">
            <v>hFB13_2_Normal_5-azacytidine+Modulators_21_P8T</v>
          </cell>
          <cell r="AC1152">
            <v>4.17</v>
          </cell>
        </row>
        <row r="1153">
          <cell r="C1153" t="str">
            <v>hFB13_2_Normal_5-azacytidine+Modulators_21_P9T</v>
          </cell>
          <cell r="AC1153">
            <v>6.9150000000000009</v>
          </cell>
        </row>
        <row r="1154">
          <cell r="C1154" t="str">
            <v>hFB13_2_Normal_5-azacytidine+Modulators_21_P10T</v>
          </cell>
          <cell r="AC1154">
            <v>4.0350000000000001</v>
          </cell>
        </row>
        <row r="1155">
          <cell r="C1155" t="str">
            <v>hFB13_2_Normal_5-azacytidine+Modulators_21_P11T</v>
          </cell>
          <cell r="AC1155">
            <v>5.2050000000000001</v>
          </cell>
        </row>
        <row r="1156">
          <cell r="C1156" t="str">
            <v>hFB13_2_Normal_5-azacytidine+Modulators_21_P12T</v>
          </cell>
          <cell r="AC1156">
            <v>6.24</v>
          </cell>
        </row>
        <row r="1157">
          <cell r="C1157" t="str">
            <v>hFB13_2_Normal_5-azacytidine+Modulators_21_P13T</v>
          </cell>
          <cell r="AC1157">
            <v>4.8000000000000007</v>
          </cell>
        </row>
        <row r="1158">
          <cell r="C1158" t="str">
            <v>hFB13_2_Normal_5-azacytidine+Modulators_21_P14T</v>
          </cell>
          <cell r="AC1158">
            <v>5.64</v>
          </cell>
        </row>
        <row r="1159">
          <cell r="C1159" t="str">
            <v>hFB13_2_Normal_5-azacytidine+Modulators_21_P15T</v>
          </cell>
          <cell r="AC1159">
            <v>4.6650000000000009</v>
          </cell>
        </row>
        <row r="1160">
          <cell r="C1160" t="str">
            <v>hFB13_2_Normal_5-azacytidine+Modulators_21_P16T</v>
          </cell>
          <cell r="AC1160">
            <v>4.1850000000000005</v>
          </cell>
        </row>
        <row r="1161">
          <cell r="C1161" t="str">
            <v>hFB13_2_Normal_5-azacytidine+Modulators_21_P17T</v>
          </cell>
          <cell r="AC1161">
            <v>6.2100000000000009</v>
          </cell>
        </row>
        <row r="1162">
          <cell r="C1162" t="str">
            <v>hFB13_2_Normal_5-azacytidine+Modulators_21_P18T</v>
          </cell>
          <cell r="AC1162">
            <v>2.7974999999999999</v>
          </cell>
        </row>
        <row r="1163">
          <cell r="C1163" t="str">
            <v>hFB13_2_Normal_5-azacytidine+Modulators_21_P19T</v>
          </cell>
          <cell r="AC1163">
            <v>5.7450000000000001</v>
          </cell>
        </row>
        <row r="1164">
          <cell r="C1164" t="str">
            <v>hFB13_2_Normal_5-azacytidine+Modulators_21_P20T</v>
          </cell>
          <cell r="AC1164">
            <v>2.8334999999999999</v>
          </cell>
        </row>
        <row r="1165">
          <cell r="C1165" t="str">
            <v>hFB13_2_Normal_5-azacytidine+Modulators_21_P21T</v>
          </cell>
          <cell r="AC1165">
            <v>3.63</v>
          </cell>
        </row>
        <row r="1166">
          <cell r="C1166" t="str">
            <v>hFB13_2_Normal_5-azacytidine+Modulators_21_P22T</v>
          </cell>
          <cell r="AC1166">
            <v>1.6350000000000002</v>
          </cell>
        </row>
        <row r="1167">
          <cell r="C1167" t="str">
            <v>hFB13_2_Normal_5-azacytidine+Modulators_21_P23T</v>
          </cell>
          <cell r="AC1167">
            <v>4.4550000000000001</v>
          </cell>
        </row>
        <row r="1168">
          <cell r="C1168" t="str">
            <v>hFB13_2_Normal_5-azacytidine+Modulators_21_P24T</v>
          </cell>
          <cell r="AC1168">
            <v>2.907</v>
          </cell>
        </row>
        <row r="1169">
          <cell r="C1169" t="str">
            <v>hFB13_2_Normal_5-azacytidine+Modulators_21_P25T</v>
          </cell>
          <cell r="AC1169">
            <v>3.6000000000000005</v>
          </cell>
        </row>
        <row r="1170">
          <cell r="C1170" t="str">
            <v>hFB13_2_Normal_5-azacytidine+Modulators_21_P26T</v>
          </cell>
          <cell r="AC1170">
            <v>2.4195000000000002</v>
          </cell>
        </row>
        <row r="1171">
          <cell r="C1171" t="str">
            <v>hFB13_2_Normal_5-azacytidine+Modulators_21_P27T</v>
          </cell>
          <cell r="AC1171">
            <v>1.5840000000000001</v>
          </cell>
        </row>
        <row r="1172">
          <cell r="C1172" t="str">
            <v>hFB13_2_Normal_5-azacytidine+Modulators_21_P28T</v>
          </cell>
          <cell r="AC1172">
            <v>1.8735000000000002</v>
          </cell>
        </row>
        <row r="1173">
          <cell r="C1173" t="str">
            <v>hFB13_2_Normal_5-azacytidine+Modulators_21_P29T</v>
          </cell>
          <cell r="AC1173">
            <v>1.7429999999999999</v>
          </cell>
        </row>
        <row r="1174">
          <cell r="C1174" t="str">
            <v>hFB11_3_Normal_Control_21_P6T</v>
          </cell>
          <cell r="AC1174">
            <v>0.5</v>
          </cell>
        </row>
        <row r="1175">
          <cell r="C1175" t="str">
            <v>hFB11_3_Normal_Control_21_P7T</v>
          </cell>
          <cell r="AC1175">
            <v>1.33</v>
          </cell>
        </row>
        <row r="1176">
          <cell r="C1176" t="str">
            <v>hFB11_3_Normal_Control_21_P8T</v>
          </cell>
          <cell r="AC1176">
            <v>6.2749999999999995</v>
          </cell>
        </row>
        <row r="1177">
          <cell r="C1177" t="str">
            <v>hFB11_3_Normal_Control_21_P9T</v>
          </cell>
          <cell r="AC1177">
            <v>5.3849999999999998</v>
          </cell>
        </row>
        <row r="1178">
          <cell r="C1178" t="str">
            <v>hFB11_3_Normal_Control_21_P10T</v>
          </cell>
          <cell r="AC1178">
            <v>6.8550000000000004</v>
          </cell>
        </row>
        <row r="1179">
          <cell r="C1179" t="str">
            <v>hFB11_3_Normal_Control_21_P11T</v>
          </cell>
          <cell r="AC1179">
            <v>5.9849999999999994</v>
          </cell>
        </row>
        <row r="1180">
          <cell r="C1180" t="str">
            <v>hFB11_3_Normal_Control_21_P12T</v>
          </cell>
          <cell r="AC1180">
            <v>6.4049999999999994</v>
          </cell>
        </row>
        <row r="1181">
          <cell r="C1181" t="str">
            <v>hFB11_3_Normal_Control_21_P13T</v>
          </cell>
          <cell r="AC1181">
            <v>5.25</v>
          </cell>
        </row>
        <row r="1182">
          <cell r="C1182" t="str">
            <v>hFB11_3_Normal_Control_21_P14T</v>
          </cell>
          <cell r="AC1182">
            <v>4.62</v>
          </cell>
        </row>
        <row r="1183">
          <cell r="C1183" t="str">
            <v>hFB11_3_Normal_Control_21_P15T</v>
          </cell>
          <cell r="AC1183">
            <v>4.7099999999999991</v>
          </cell>
        </row>
        <row r="1184">
          <cell r="C1184" t="str">
            <v>hFB12_3_Normal_Control_21_P3T</v>
          </cell>
          <cell r="AC1184">
            <v>0.5</v>
          </cell>
        </row>
        <row r="1185">
          <cell r="C1185" t="str">
            <v>hFB12_3_Normal_Control_21_P4T</v>
          </cell>
          <cell r="AC1185">
            <v>2.2149999999999999</v>
          </cell>
        </row>
        <row r="1186">
          <cell r="C1186" t="str">
            <v>hFB12_3_Normal_Control_21_P5T</v>
          </cell>
          <cell r="AC1186">
            <v>8.1750000000000007</v>
          </cell>
        </row>
        <row r="1187">
          <cell r="C1187" t="str">
            <v>hFB12_3_Normal_Control_21_P6T</v>
          </cell>
          <cell r="AC1187">
            <v>3.8849999999999998</v>
          </cell>
        </row>
        <row r="1188">
          <cell r="C1188" t="str">
            <v>hFB12_3_Normal_Control_21_P7T</v>
          </cell>
          <cell r="AC1188">
            <v>6.6750000000000007</v>
          </cell>
        </row>
        <row r="1189">
          <cell r="C1189" t="str">
            <v>hFB12_3_Normal_Control_21_P8T</v>
          </cell>
          <cell r="AC1189">
            <v>4.2149999999999999</v>
          </cell>
        </row>
        <row r="1190">
          <cell r="C1190" t="str">
            <v>hFB12_3_Normal_Control_21_P9T</v>
          </cell>
          <cell r="AC1190">
            <v>5.3549999999999995</v>
          </cell>
        </row>
        <row r="1191">
          <cell r="C1191" t="str">
            <v>hFB12_3_Normal_Control_21_P10T</v>
          </cell>
          <cell r="AC1191">
            <v>5.34</v>
          </cell>
        </row>
        <row r="1192">
          <cell r="C1192" t="str">
            <v>hFB12_3_Normal_Control_21_P11T</v>
          </cell>
          <cell r="AC1192">
            <v>3.7649999999999997</v>
          </cell>
        </row>
        <row r="1193">
          <cell r="C1193" t="str">
            <v>hFB12_3_Normal_Control_21_P12T</v>
          </cell>
          <cell r="AC1193">
            <v>5.88</v>
          </cell>
        </row>
        <row r="1194">
          <cell r="C1194" t="str">
            <v>hFB12_3_Normal_Control_21_P13T</v>
          </cell>
          <cell r="AC1194">
            <v>5.01</v>
          </cell>
        </row>
        <row r="1195">
          <cell r="C1195" t="str">
            <v>hFB13_3_Normal_Control_21_P3T</v>
          </cell>
          <cell r="AC1195">
            <v>0.5</v>
          </cell>
        </row>
        <row r="1196">
          <cell r="C1196" t="str">
            <v>hFB13_3_Normal_Control_21_P4T</v>
          </cell>
          <cell r="AC1196">
            <v>2.5149999999999997</v>
          </cell>
        </row>
        <row r="1197">
          <cell r="C1197" t="str">
            <v>hFB13_3_Normal_Control_21_P5T</v>
          </cell>
          <cell r="AC1197">
            <v>10.375</v>
          </cell>
        </row>
        <row r="1198">
          <cell r="C1198" t="str">
            <v>hFB13_3_Normal_Control_21_P6T</v>
          </cell>
          <cell r="AC1198">
            <v>9.4500000000000011</v>
          </cell>
        </row>
        <row r="1199">
          <cell r="C1199" t="str">
            <v>hFB13_3_Normal_Control_21_P7T</v>
          </cell>
          <cell r="AC1199">
            <v>10.154999999999999</v>
          </cell>
        </row>
        <row r="1200">
          <cell r="C1200" t="str">
            <v>hFB13_3_Normal_Control_21_P8T</v>
          </cell>
          <cell r="AC1200">
            <v>7.4550000000000001</v>
          </cell>
        </row>
        <row r="1201">
          <cell r="C1201" t="str">
            <v>hFB13_3_Normal_Control_21_P9T</v>
          </cell>
          <cell r="AC1201">
            <v>7.919999999999999</v>
          </cell>
        </row>
        <row r="1202">
          <cell r="C1202" t="str">
            <v>hFB13_3_Normal_Control_21_P10T</v>
          </cell>
          <cell r="AC1202">
            <v>7.3049999999999997</v>
          </cell>
        </row>
        <row r="1203">
          <cell r="C1203" t="str">
            <v>hFB13_3_Normal_Control_21_P11T</v>
          </cell>
          <cell r="AC1203">
            <v>8.73</v>
          </cell>
        </row>
        <row r="1204">
          <cell r="C1204" t="str">
            <v>hFB13_3_Normal_Control_21_P12T</v>
          </cell>
          <cell r="AC1204">
            <v>7.4850000000000003</v>
          </cell>
        </row>
        <row r="1205">
          <cell r="C1205" t="str">
            <v>hFB13_3_Normal_Control_21_P13T</v>
          </cell>
          <cell r="AC1205">
            <v>7.6349999999999998</v>
          </cell>
        </row>
        <row r="1206">
          <cell r="C1206" t="str">
            <v>hFB11_3_Normal_DEX_21_P6T</v>
          </cell>
          <cell r="AC1206">
            <v>0.5</v>
          </cell>
        </row>
        <row r="1207">
          <cell r="C1207" t="str">
            <v>hFB11_3_Normal_DEX_21_P7T</v>
          </cell>
          <cell r="AC1207">
            <v>1.33</v>
          </cell>
        </row>
        <row r="1208">
          <cell r="C1208" t="str">
            <v>hFB11_3_Normal_DEX_21_P8T</v>
          </cell>
          <cell r="AC1208">
            <v>6.2749999999999995</v>
          </cell>
        </row>
        <row r="1209">
          <cell r="C1209" t="str">
            <v>hFB11_3_Normal_DEX_21_P9T</v>
          </cell>
          <cell r="AC1209">
            <v>2.7795000000000001</v>
          </cell>
        </row>
        <row r="1210">
          <cell r="C1210" t="str">
            <v>hFB11_3_Normal_DEX_21_P10T</v>
          </cell>
          <cell r="AC1210">
            <v>2.91</v>
          </cell>
        </row>
        <row r="1211">
          <cell r="C1211" t="str">
            <v>hFB11_3_Normal_DEX_21_P11T</v>
          </cell>
          <cell r="AC1211">
            <v>2.3834999999999997</v>
          </cell>
        </row>
        <row r="1212">
          <cell r="C1212" t="str">
            <v>hFB11_3_Normal_DEX_21_P12T</v>
          </cell>
          <cell r="AC1212">
            <v>4.9499999999999993</v>
          </cell>
        </row>
        <row r="1213">
          <cell r="C1213" t="str">
            <v>hFB11_3_Normal_DEX_21_P13T</v>
          </cell>
          <cell r="AC1213">
            <v>3.0869999999999997</v>
          </cell>
        </row>
        <row r="1214">
          <cell r="C1214" t="str">
            <v>hFB11_3_Normal_DEX_21_P14T</v>
          </cell>
          <cell r="AC1214">
            <v>3.5250000000000004</v>
          </cell>
        </row>
        <row r="1215">
          <cell r="C1215" t="str">
            <v>hFB11_3_Normal_DEX_21_P15T</v>
          </cell>
          <cell r="AC1215">
            <v>3.69</v>
          </cell>
        </row>
        <row r="1216">
          <cell r="C1216" t="str">
            <v>hFB11_3_Normal_DEX_21_P16T</v>
          </cell>
          <cell r="AC1216">
            <v>3.93</v>
          </cell>
        </row>
        <row r="1217">
          <cell r="C1217" t="str">
            <v>hFB12_3_Normal_DEX_21_P3T</v>
          </cell>
          <cell r="AC1217">
            <v>0.5</v>
          </cell>
        </row>
        <row r="1218">
          <cell r="C1218" t="str">
            <v>hFB12_3_Normal_DEX_21_P4T</v>
          </cell>
          <cell r="AC1218">
            <v>2.2149999999999999</v>
          </cell>
        </row>
        <row r="1219">
          <cell r="C1219" t="str">
            <v>hFB12_3_Normal_DEX_21_P5T</v>
          </cell>
          <cell r="AC1219">
            <v>8.1750000000000007</v>
          </cell>
        </row>
        <row r="1220">
          <cell r="C1220" t="str">
            <v>hFB12_3_Normal_DEX_21_P6T</v>
          </cell>
          <cell r="AC1220">
            <v>5.0400000000000009</v>
          </cell>
        </row>
        <row r="1221">
          <cell r="C1221" t="str">
            <v>hFB12_3_Normal_DEX_21_P7T</v>
          </cell>
          <cell r="AC1221">
            <v>1.7955000000000001</v>
          </cell>
        </row>
        <row r="1222">
          <cell r="C1222" t="str">
            <v>hFB12_3_Normal_DEX_21_P8T</v>
          </cell>
          <cell r="AC1222">
            <v>3.6150000000000002</v>
          </cell>
        </row>
        <row r="1223">
          <cell r="C1223" t="str">
            <v>hFB12_3_Normal_DEX_21_P9T</v>
          </cell>
          <cell r="AC1223">
            <v>2.1914999999999996</v>
          </cell>
        </row>
        <row r="1224">
          <cell r="C1224" t="str">
            <v>hFB12_3_Normal_DEX_21_P10T</v>
          </cell>
          <cell r="AC1224">
            <v>4.2750000000000004</v>
          </cell>
        </row>
        <row r="1225">
          <cell r="C1225" t="str">
            <v>hFB12_3_Normal_DEX_21_P11T</v>
          </cell>
          <cell r="AC1225">
            <v>3.57</v>
          </cell>
        </row>
        <row r="1226">
          <cell r="C1226" t="str">
            <v>hFB12_3_Normal_DEX_21_P12T</v>
          </cell>
          <cell r="AC1226">
            <v>5.0549999999999997</v>
          </cell>
        </row>
        <row r="1227">
          <cell r="C1227" t="str">
            <v>hFB12_3_Normal_DEX_21_P13T</v>
          </cell>
          <cell r="AC1227">
            <v>3.87</v>
          </cell>
        </row>
        <row r="1228">
          <cell r="C1228" t="str">
            <v>hFB13_3_Normal_DEX_21_P3T</v>
          </cell>
          <cell r="AC1228">
            <v>0.5</v>
          </cell>
        </row>
        <row r="1229">
          <cell r="C1229" t="str">
            <v>hFB13_3_Normal_DEX_21_P4T</v>
          </cell>
          <cell r="AC1229">
            <v>2.5149999999999997</v>
          </cell>
        </row>
        <row r="1230">
          <cell r="C1230" t="str">
            <v>hFB13_3_Normal_DEX_21_P5T</v>
          </cell>
          <cell r="AC1230">
            <v>10.375</v>
          </cell>
        </row>
        <row r="1231">
          <cell r="C1231" t="str">
            <v>hFB13_3_Normal_DEX_21_P6T</v>
          </cell>
          <cell r="AC1231">
            <v>6.4650000000000007</v>
          </cell>
        </row>
        <row r="1232">
          <cell r="C1232" t="str">
            <v>hFB13_3_Normal_DEX_21_P7T</v>
          </cell>
          <cell r="AC1232">
            <v>4.7850000000000001</v>
          </cell>
        </row>
        <row r="1233">
          <cell r="C1233" t="str">
            <v>hFB13_3_Normal_DEX_21_P8T</v>
          </cell>
          <cell r="AC1233">
            <v>4.6650000000000009</v>
          </cell>
        </row>
        <row r="1234">
          <cell r="C1234" t="str">
            <v>hFB13_3_Normal_DEX_21_P9T</v>
          </cell>
          <cell r="AC1234">
            <v>4.0500000000000007</v>
          </cell>
        </row>
        <row r="1235">
          <cell r="C1235" t="str">
            <v>hFB13_3_Normal_DEX_21_P10T</v>
          </cell>
          <cell r="AC1235">
            <v>5.67</v>
          </cell>
        </row>
        <row r="1236">
          <cell r="C1236" t="str">
            <v>hFB13_3_Normal_DEX_21_P11T</v>
          </cell>
          <cell r="AC1236">
            <v>2.6475</v>
          </cell>
        </row>
        <row r="1237">
          <cell r="C1237" t="str">
            <v>hFB13_3_Normal_DEX_21_P12T</v>
          </cell>
          <cell r="AC1237">
            <v>6.4049999999999994</v>
          </cell>
        </row>
        <row r="1238">
          <cell r="C1238" t="str">
            <v>hFB13_3_Normal_DEX_21_P13T</v>
          </cell>
          <cell r="AC1238">
            <v>4.6500000000000004</v>
          </cell>
        </row>
        <row r="1239">
          <cell r="C1239" t="str">
            <v>hFB11_3_Normal_Control_3_P6T</v>
          </cell>
          <cell r="AC1239">
            <v>0.5</v>
          </cell>
        </row>
        <row r="1240">
          <cell r="C1240" t="str">
            <v>hFB11_3_Normal_Control_3_P7T</v>
          </cell>
          <cell r="AC1240">
            <v>1.33</v>
          </cell>
        </row>
        <row r="1241">
          <cell r="C1241" t="str">
            <v>hFB11_3_Normal_Control_3_P8T</v>
          </cell>
          <cell r="AC1241">
            <v>6.2749999999999995</v>
          </cell>
        </row>
        <row r="1242">
          <cell r="C1242" t="str">
            <v>hFB11_3_Normal_Control_3_P9T</v>
          </cell>
          <cell r="AC1242">
            <v>5.2350000000000003</v>
          </cell>
        </row>
        <row r="1243">
          <cell r="C1243" t="str">
            <v>hFB11_3_Normal_Control_3_P10T</v>
          </cell>
          <cell r="AC1243">
            <v>6.6749999999999989</v>
          </cell>
        </row>
        <row r="1244">
          <cell r="C1244" t="str">
            <v>hFB11_3_Normal_Control_3_P11T</v>
          </cell>
          <cell r="AC1244">
            <v>5.1899999999999995</v>
          </cell>
        </row>
        <row r="1245">
          <cell r="C1245" t="str">
            <v>hFB11_3_Normal_Control_3_P12T</v>
          </cell>
          <cell r="AC1245">
            <v>6.0149999999999997</v>
          </cell>
        </row>
        <row r="1246">
          <cell r="C1246" t="str">
            <v>hFB11_3_Normal_Control_3_P13T</v>
          </cell>
          <cell r="AC1246">
            <v>4.74</v>
          </cell>
        </row>
        <row r="1247">
          <cell r="C1247" t="str">
            <v>hFB11_3_Normal_Control_3_P14T</v>
          </cell>
          <cell r="AC1247">
            <v>5.01</v>
          </cell>
        </row>
        <row r="1248">
          <cell r="C1248" t="str">
            <v>hFB11_3_Normal_Control_3_P15T</v>
          </cell>
          <cell r="AC1248">
            <v>4.7099999999999991</v>
          </cell>
        </row>
        <row r="1249">
          <cell r="C1249" t="str">
            <v>hFB11_3_Normal_Control_3_P16T</v>
          </cell>
          <cell r="AC1249">
            <v>4.5749999999999993</v>
          </cell>
        </row>
        <row r="1250">
          <cell r="C1250" t="str">
            <v>hFB12_3_Normal_Control_3_P3T</v>
          </cell>
          <cell r="AC1250">
            <v>0.5</v>
          </cell>
        </row>
        <row r="1251">
          <cell r="C1251" t="str">
            <v>hFB12_3_Normal_Control_3_P4T</v>
          </cell>
          <cell r="AC1251">
            <v>2.2149999999999999</v>
          </cell>
        </row>
        <row r="1252">
          <cell r="C1252" t="str">
            <v>hFB12_3_Normal_Control_3_P5T</v>
          </cell>
          <cell r="AC1252">
            <v>8.1750000000000007</v>
          </cell>
        </row>
        <row r="1253">
          <cell r="C1253" t="str">
            <v>hFB12_3_Normal_Control_3_P6T</v>
          </cell>
          <cell r="AC1253">
            <v>2.9010000000000002</v>
          </cell>
        </row>
        <row r="1254">
          <cell r="C1254" t="str">
            <v>hFB12_3_Normal_Control_3_P7T</v>
          </cell>
          <cell r="AC1254">
            <v>4.2750000000000004</v>
          </cell>
        </row>
        <row r="1255">
          <cell r="C1255" t="str">
            <v>hFB12_3_Normal_Control_3_P8T</v>
          </cell>
          <cell r="AC1255">
            <v>3.8999999999999995</v>
          </cell>
        </row>
        <row r="1256">
          <cell r="C1256" t="str">
            <v>hFB12_3_Normal_Control_3_P9T</v>
          </cell>
          <cell r="AC1256">
            <v>2.8170000000000002</v>
          </cell>
        </row>
        <row r="1257">
          <cell r="C1257" t="str">
            <v>hFB12_3_Normal_Control_3_P10T</v>
          </cell>
          <cell r="AC1257">
            <v>3.7649999999999997</v>
          </cell>
        </row>
        <row r="1258">
          <cell r="C1258" t="str">
            <v>hFB12_3_Normal_Control_3_P11T</v>
          </cell>
          <cell r="AC1258">
            <v>3.4200000000000004</v>
          </cell>
        </row>
        <row r="1259">
          <cell r="C1259" t="str">
            <v>hFB12_3_Normal_Control_3_P12T</v>
          </cell>
          <cell r="AC1259">
            <v>3.9599999999999995</v>
          </cell>
        </row>
        <row r="1260">
          <cell r="C1260" t="str">
            <v>hFB12_3_Normal_Control_3_P13T</v>
          </cell>
          <cell r="AC1260">
            <v>5.88</v>
          </cell>
        </row>
        <row r="1261">
          <cell r="C1261" t="str">
            <v>hFB13_3_Normal_Control_3_P3T</v>
          </cell>
          <cell r="AC1261">
            <v>0.5</v>
          </cell>
        </row>
        <row r="1262">
          <cell r="C1262" t="str">
            <v>hFB13_3_Normal_Control_3_P4T</v>
          </cell>
          <cell r="AC1262">
            <v>2.5149999999999997</v>
          </cell>
        </row>
        <row r="1263">
          <cell r="C1263" t="str">
            <v>hFB13_3_Normal_Control_3_P5T</v>
          </cell>
          <cell r="AC1263">
            <v>10.375</v>
          </cell>
        </row>
        <row r="1264">
          <cell r="C1264" t="str">
            <v>hFB13_3_Normal_Control_3_P6T</v>
          </cell>
          <cell r="AC1264">
            <v>6.1349999999999998</v>
          </cell>
        </row>
        <row r="1265">
          <cell r="C1265" t="str">
            <v>hFB13_3_Normal_Control_3_P7T</v>
          </cell>
          <cell r="AC1265">
            <v>6.1050000000000004</v>
          </cell>
        </row>
        <row r="1266">
          <cell r="C1266" t="str">
            <v>hFB13_3_Normal_Control_3_P8T</v>
          </cell>
          <cell r="AC1266">
            <v>5.1150000000000002</v>
          </cell>
        </row>
        <row r="1267">
          <cell r="C1267" t="str">
            <v>hFB13_3_Normal_Control_3_P9T</v>
          </cell>
          <cell r="AC1267">
            <v>4.6950000000000003</v>
          </cell>
        </row>
        <row r="1268">
          <cell r="C1268" t="str">
            <v>hFB13_3_Normal_Control_3_P10T</v>
          </cell>
          <cell r="AC1268">
            <v>5.16</v>
          </cell>
        </row>
        <row r="1269">
          <cell r="C1269" t="str">
            <v>hFB13_3_Normal_Control_3_P11T</v>
          </cell>
          <cell r="AC1269">
            <v>5.9550000000000001</v>
          </cell>
        </row>
        <row r="1270">
          <cell r="C1270" t="str">
            <v>hFB13_3_Normal_Control_3_P12T</v>
          </cell>
          <cell r="AC1270">
            <v>6.5850000000000009</v>
          </cell>
        </row>
        <row r="1271">
          <cell r="C1271" t="str">
            <v>hFB13_3_Normal_Control_3_P13T</v>
          </cell>
          <cell r="AC1271">
            <v>6.0149999999999997</v>
          </cell>
        </row>
        <row r="1272">
          <cell r="C1272" t="str">
            <v>hFB11_3_Normal_DEX_3_P6T</v>
          </cell>
          <cell r="AC1272">
            <v>0.5</v>
          </cell>
        </row>
        <row r="1273">
          <cell r="C1273" t="str">
            <v>hFB11_3_Normal_DEX_3_P7T</v>
          </cell>
          <cell r="AC1273">
            <v>1.33</v>
          </cell>
        </row>
        <row r="1274">
          <cell r="C1274" t="str">
            <v>hFB11_3_Normal_DEX_3_P8T</v>
          </cell>
          <cell r="AC1274">
            <v>6.2749999999999995</v>
          </cell>
        </row>
        <row r="1275">
          <cell r="C1275" t="str">
            <v>hFB11_3_Normal_DEX_3_P9T</v>
          </cell>
          <cell r="AC1275">
            <v>4.2299999999999995</v>
          </cell>
        </row>
        <row r="1276">
          <cell r="C1276" t="str">
            <v>hFB11_3_Normal_DEX_3_P10T</v>
          </cell>
          <cell r="AC1276">
            <v>6.1650000000000009</v>
          </cell>
        </row>
        <row r="1277">
          <cell r="C1277" t="str">
            <v>hFB11_3_Normal_DEX_3_P11T</v>
          </cell>
          <cell r="AC1277">
            <v>2.5514999999999999</v>
          </cell>
        </row>
        <row r="1278">
          <cell r="C1278" t="str">
            <v>hFB11_3_Normal_DEX_3_P12T</v>
          </cell>
          <cell r="AC1278">
            <v>4.665</v>
          </cell>
        </row>
        <row r="1279">
          <cell r="C1279" t="str">
            <v>hFB11_3_Normal_DEX_3_P13T</v>
          </cell>
          <cell r="AC1279">
            <v>2.9504999999999999</v>
          </cell>
        </row>
        <row r="1280">
          <cell r="C1280" t="str">
            <v>hFB11_3_Normal_DEX_3_P14T</v>
          </cell>
          <cell r="AC1280">
            <v>6.6749999999999989</v>
          </cell>
        </row>
        <row r="1281">
          <cell r="C1281" t="str">
            <v>hFB11_3_Normal_DEX_3_P15T</v>
          </cell>
          <cell r="AC1281">
            <v>4.7249999999999996</v>
          </cell>
        </row>
        <row r="1282">
          <cell r="C1282" t="str">
            <v>hFB11_3_Normal_DEX_3_P16T</v>
          </cell>
          <cell r="AC1282">
            <v>4.9499999999999993</v>
          </cell>
        </row>
        <row r="1283">
          <cell r="C1283" t="str">
            <v>hFB12_3_Normal_DEX_3_P3T</v>
          </cell>
          <cell r="AC1283">
            <v>0.5</v>
          </cell>
        </row>
        <row r="1284">
          <cell r="C1284" t="str">
            <v>hFB12_3_Normal_DEX_3_P4T</v>
          </cell>
          <cell r="AC1284">
            <v>2.2149999999999999</v>
          </cell>
        </row>
        <row r="1285">
          <cell r="C1285" t="str">
            <v>hFB12_3_Normal_DEX_3_P5T</v>
          </cell>
          <cell r="AC1285">
            <v>8.1750000000000007</v>
          </cell>
        </row>
        <row r="1286">
          <cell r="C1286" t="str">
            <v>hFB12_3_Normal_DEX_3_P6T</v>
          </cell>
          <cell r="AC1286">
            <v>6.75</v>
          </cell>
        </row>
        <row r="1287">
          <cell r="C1287" t="str">
            <v>hFB12_3_Normal_DEX_3_P7T</v>
          </cell>
          <cell r="AC1287">
            <v>2.6160000000000001</v>
          </cell>
        </row>
        <row r="1288">
          <cell r="C1288" t="str">
            <v>hFB12_3_Normal_DEX_3_P8T</v>
          </cell>
          <cell r="AC1288">
            <v>2.7510000000000003</v>
          </cell>
        </row>
        <row r="1289">
          <cell r="C1289" t="str">
            <v>hFB12_3_Normal_DEX_3_P9T</v>
          </cell>
          <cell r="AC1289">
            <v>4.9950000000000001</v>
          </cell>
        </row>
        <row r="1290">
          <cell r="C1290" t="str">
            <v>hFB12_3_Normal_DEX_3_P10T</v>
          </cell>
          <cell r="AC1290">
            <v>4.0049999999999999</v>
          </cell>
        </row>
        <row r="1291">
          <cell r="C1291" t="str">
            <v>hFB12_3_Normal_DEX_3_P11T</v>
          </cell>
          <cell r="AC1291">
            <v>4.3049999999999997</v>
          </cell>
        </row>
        <row r="1292">
          <cell r="C1292" t="str">
            <v>hFB12_3_Normal_DEX_3_P12T</v>
          </cell>
          <cell r="AC1292">
            <v>4.6650000000000009</v>
          </cell>
        </row>
        <row r="1293">
          <cell r="C1293" t="str">
            <v>hFB12_3_Normal_DEX_3_P13T</v>
          </cell>
          <cell r="AC1293">
            <v>3.81</v>
          </cell>
        </row>
        <row r="1294">
          <cell r="C1294" t="str">
            <v>hFB13_3_Normal_DEX_3_P3T</v>
          </cell>
          <cell r="AC1294">
            <v>0.5</v>
          </cell>
        </row>
        <row r="1295">
          <cell r="C1295" t="str">
            <v>hFB13_3_Normal_DEX_3_P4T</v>
          </cell>
          <cell r="AC1295">
            <v>2.5149999999999997</v>
          </cell>
        </row>
        <row r="1296">
          <cell r="C1296" t="str">
            <v>hFB13_3_Normal_DEX_3_P5T</v>
          </cell>
          <cell r="AC1296">
            <v>10.375</v>
          </cell>
        </row>
        <row r="1297">
          <cell r="C1297" t="str">
            <v>hFB13_3_Normal_DEX_3_P6T</v>
          </cell>
          <cell r="AC1297">
            <v>6.9600000000000009</v>
          </cell>
        </row>
        <row r="1298">
          <cell r="C1298" t="str">
            <v>hFB13_3_Normal_DEX_3_P7T</v>
          </cell>
          <cell r="AC1298">
            <v>4.3650000000000002</v>
          </cell>
        </row>
        <row r="1299">
          <cell r="C1299" t="str">
            <v>hFB13_3_Normal_DEX_3_P8T</v>
          </cell>
          <cell r="AC1299">
            <v>5.0999999999999996</v>
          </cell>
        </row>
        <row r="1300">
          <cell r="C1300" t="str">
            <v>hFB13_3_Normal_DEX_3_P9T</v>
          </cell>
          <cell r="AC1300">
            <v>3.93</v>
          </cell>
        </row>
        <row r="1301">
          <cell r="C1301" t="str">
            <v>hFB13_3_Normal_DEX_3_P10T</v>
          </cell>
          <cell r="AC1301">
            <v>5.8049999999999997</v>
          </cell>
        </row>
        <row r="1302">
          <cell r="C1302" t="str">
            <v>hFB13_3_Normal_DEX_3_P11T</v>
          </cell>
          <cell r="AC1302">
            <v>4.8000000000000007</v>
          </cell>
        </row>
        <row r="1303">
          <cell r="C1303" t="str">
            <v>hFB13_3_Normal_DEX_3_P12T</v>
          </cell>
          <cell r="AC1303">
            <v>5.3849999999999998</v>
          </cell>
        </row>
        <row r="1304">
          <cell r="C1304" t="str">
            <v>hFB13_3_Normal_DEX_3_P13T</v>
          </cell>
          <cell r="AC1304">
            <v>4.3499999999999996</v>
          </cell>
        </row>
        <row r="1305">
          <cell r="C1305" t="str">
            <v>hFB1_2_Normal_Contact_Inhibition_21_P3T</v>
          </cell>
          <cell r="AC1305"/>
        </row>
        <row r="1306">
          <cell r="C1306" t="str">
            <v>hFB1_2_Normal_Contact_Inhibition_21_P4T</v>
          </cell>
          <cell r="AC1306">
            <v>2.09</v>
          </cell>
        </row>
        <row r="1307">
          <cell r="C1307" t="str">
            <v>hFB1_2_Normal_Contact_Inhibition_21_P5T0</v>
          </cell>
          <cell r="AC1307">
            <v>4.1849999999999996</v>
          </cell>
        </row>
        <row r="1308">
          <cell r="C1308" t="str">
            <v>hFB1_2_Normal_Contact_Inhibition_21_P5T20</v>
          </cell>
          <cell r="AC1308">
            <v>9</v>
          </cell>
        </row>
        <row r="1309">
          <cell r="C1309" t="str">
            <v>hFB1_2_Normal_Contact_Inhibition_21_P5T40</v>
          </cell>
          <cell r="AC1309">
            <v>9.5150000000000006</v>
          </cell>
        </row>
        <row r="1310">
          <cell r="C1310" t="str">
            <v>hFB1_2_Normal_Contact_Inhibition_21_P5T60</v>
          </cell>
          <cell r="AC1310">
            <v>6.4650000000000007</v>
          </cell>
        </row>
        <row r="1311">
          <cell r="C1311" t="str">
            <v>hFB1_2_Normal_Contact_Inhibition_21_P5T100</v>
          </cell>
          <cell r="AC1311">
            <v>16.305</v>
          </cell>
        </row>
        <row r="1312">
          <cell r="C1312" t="str">
            <v>hFB1_2_Normal_Contact_Inhibition_21_P5T120</v>
          </cell>
          <cell r="AC1312">
            <v>10.395</v>
          </cell>
        </row>
        <row r="1313">
          <cell r="C1313" t="str">
            <v>hFB1_2_Normal_Contact_Inhibition_21_P5T80</v>
          </cell>
          <cell r="AC1313">
            <v>14.649999999999999</v>
          </cell>
        </row>
        <row r="1314">
          <cell r="C1314" t="str">
            <v>hFB1_2_Normal_Contact_Inhibition_Regrowth_21_P6T</v>
          </cell>
          <cell r="AC1314">
            <v>5.2050000000000001</v>
          </cell>
        </row>
        <row r="1315">
          <cell r="C1315" t="str">
            <v>hFB1_2_Normal_Contact_Inhibition_Regrowth_21_P7T</v>
          </cell>
          <cell r="AC1315">
            <v>4.7850000000000001</v>
          </cell>
        </row>
        <row r="1316">
          <cell r="C1316" t="str">
            <v>hFB1_2_Normal_Contact_Inhibition_Regrowth_21_P8T</v>
          </cell>
          <cell r="AC1316">
            <v>5.34</v>
          </cell>
        </row>
        <row r="1317">
          <cell r="C1317" t="str">
            <v>hFB1_2_Normal_Contact_Inhibition_Regrowth_21_P9T</v>
          </cell>
          <cell r="AC1317">
            <v>4.9050000000000002</v>
          </cell>
        </row>
        <row r="1318">
          <cell r="C1318" t="str">
            <v>hFB1_2_Normal_Contact_Inhibition_Regrowth_21_P10T</v>
          </cell>
          <cell r="AC1318">
            <v>4.5149999999999997</v>
          </cell>
        </row>
        <row r="1319">
          <cell r="C1319" t="str">
            <v>hFB1_2_Normal_Contact_Inhibition_Regrowth_21_P11T</v>
          </cell>
          <cell r="AC1319">
            <v>3.4649999999999999</v>
          </cell>
        </row>
        <row r="1320">
          <cell r="C1320" t="str">
            <v>hFB1_2_Normal_Contact_Inhibition_Regrowth_21_P12T</v>
          </cell>
          <cell r="AC1320">
            <v>3.7350000000000003</v>
          </cell>
        </row>
        <row r="1321">
          <cell r="C1321" t="str">
            <v>hFB1_2_Normal_Contact_Inhibition_Regrowth_21_P13T</v>
          </cell>
          <cell r="AC1321">
            <v>4.83</v>
          </cell>
        </row>
        <row r="1322">
          <cell r="C1322" t="str">
            <v>hFB1_2_Normal_Contact_Inhibition_Regrowth_21_P14T</v>
          </cell>
          <cell r="AC1322">
            <v>2.1284999999999998</v>
          </cell>
        </row>
        <row r="1323">
          <cell r="C1323" t="str">
            <v>hFB1_2_Normal_Contact_Inhibition_Regrowth_21_P15T</v>
          </cell>
          <cell r="AC1323">
            <v>3.9750000000000005</v>
          </cell>
        </row>
        <row r="1324">
          <cell r="C1324" t="str">
            <v>hFB1_2_Normal_Contact_Inhibition_Regrowth_21_P16T</v>
          </cell>
          <cell r="AC1324">
            <v>1.895</v>
          </cell>
        </row>
        <row r="1325">
          <cell r="C1325" t="str">
            <v>hFB1_2_Normal_Contact_Inhibition_Regrowth_21_P17T</v>
          </cell>
          <cell r="AC1325">
            <v>2.085</v>
          </cell>
        </row>
        <row r="1326">
          <cell r="C1326" t="str">
            <v>hFB1_2_Normal_Contact_Inhibition_Regrowth_21_P18T</v>
          </cell>
          <cell r="AC1326">
            <v>1.7000000000000002</v>
          </cell>
        </row>
        <row r="1327">
          <cell r="C1327" t="str">
            <v>hFB1_2_Normal_Contact_Inhibition_Regrowth_21_P19T</v>
          </cell>
          <cell r="AC1327">
            <v>1.635</v>
          </cell>
        </row>
        <row r="1328">
          <cell r="C1328" t="str">
            <v>hFB1_2_Normal_Contact_Inhibition_Regrowth_21_P20T</v>
          </cell>
          <cell r="AC1328">
            <v>2.54</v>
          </cell>
        </row>
        <row r="1329">
          <cell r="C1329" t="str">
            <v>hFB1_2_Normal_Contact_Inhibition_Regrowth_21_P21T</v>
          </cell>
          <cell r="AC1329">
            <v>1.5750000000000002</v>
          </cell>
        </row>
        <row r="1330">
          <cell r="C1330" t="str">
            <v>hFB1_2_Normal_Contact_Inhibition_Regrowth_21_P22T</v>
          </cell>
          <cell r="AC1330">
            <v>1.2349999999999999</v>
          </cell>
        </row>
        <row r="1331">
          <cell r="C1331" t="str">
            <v>hFB11_3_Normal_Contact_Inhibition_21_P6T</v>
          </cell>
          <cell r="AC1331">
            <v>0.5</v>
          </cell>
        </row>
        <row r="1332">
          <cell r="C1332" t="str">
            <v>hFB11_3_Normal_Contact_Inhibition_21_P7T</v>
          </cell>
          <cell r="AC1332">
            <v>2.5149999999999997</v>
          </cell>
        </row>
        <row r="1333">
          <cell r="C1333" t="str">
            <v>hFB11_3_Normal_Contact_Inhibition_21_P8T</v>
          </cell>
          <cell r="AC1333">
            <v>10.375</v>
          </cell>
        </row>
        <row r="1334">
          <cell r="C1334" t="str">
            <v>hFB11_3_Normal_Contact_Inhibition_21_P9T0</v>
          </cell>
          <cell r="AC1334">
            <v>3.4800000000000004</v>
          </cell>
        </row>
        <row r="1335">
          <cell r="C1335" t="str">
            <v>hFB11_3_Normal_Contact_Inhibition_21_P9T20</v>
          </cell>
          <cell r="AC1335">
            <v>8.24</v>
          </cell>
        </row>
        <row r="1336">
          <cell r="C1336" t="str">
            <v>hFB11_3_Normal_Contact_Inhibition_21_P9T40</v>
          </cell>
          <cell r="AC1336">
            <v>12.7</v>
          </cell>
        </row>
        <row r="1337">
          <cell r="C1337" t="str">
            <v>hFB11_3_Normal_Contact_Inhibition_21_P9T60</v>
          </cell>
          <cell r="AC1337">
            <v>10.02</v>
          </cell>
        </row>
        <row r="1338">
          <cell r="C1338" t="str">
            <v>hFB11_3_Normal_Contact_Inhibition_21_P9T80</v>
          </cell>
          <cell r="AC1338">
            <v>9.84</v>
          </cell>
        </row>
        <row r="1339">
          <cell r="C1339" t="str">
            <v>hFB11_3_Normal_Contact_Inhibition_21_P9T100</v>
          </cell>
          <cell r="AC1339">
            <v>10.52</v>
          </cell>
        </row>
        <row r="1340">
          <cell r="C1340" t="str">
            <v>hFB11_3_Normal_Contact_Inhibition_21_P9T120</v>
          </cell>
          <cell r="AC1340">
            <v>10.32</v>
          </cell>
        </row>
        <row r="1341">
          <cell r="C1341" t="str">
            <v>hFB12_3_Normal_Contact_Inhibition_21_P3T</v>
          </cell>
          <cell r="AC1341">
            <v>0.5</v>
          </cell>
        </row>
        <row r="1342">
          <cell r="C1342" t="str">
            <v>hFB12_3_Normal_Contact_Inhibition_21_P4T</v>
          </cell>
          <cell r="AC1342">
            <v>2.2149999999999999</v>
          </cell>
        </row>
        <row r="1343">
          <cell r="C1343" t="str">
            <v>hFB12_3_Normal_Contact_Inhibition_21_P5T</v>
          </cell>
          <cell r="AC1343">
            <v>8.1750000000000007</v>
          </cell>
        </row>
        <row r="1344">
          <cell r="C1344" t="str">
            <v>hFB12_3_Normal_Contact_Inhibition_21_P6T0</v>
          </cell>
          <cell r="AC1344">
            <v>3.6030000000000002</v>
          </cell>
        </row>
        <row r="1345">
          <cell r="C1345" t="str">
            <v>hFB12_3_Normal_Contact_Inhibition_21_P6T20</v>
          </cell>
          <cell r="AC1345">
            <v>5</v>
          </cell>
        </row>
        <row r="1346">
          <cell r="C1346" t="str">
            <v>hFB12_3_Normal_Contact_Inhibition_21_P6T40</v>
          </cell>
          <cell r="AC1346">
            <v>9.24</v>
          </cell>
        </row>
        <row r="1347">
          <cell r="C1347" t="str">
            <v>hFB12_3_Normal_Contact_Inhibition_21_P6T60</v>
          </cell>
          <cell r="AC1347">
            <v>9.4600000000000009</v>
          </cell>
        </row>
        <row r="1348">
          <cell r="C1348" t="str">
            <v>hFB12_3_Normal_Contact_Inhibition_21_P6T80</v>
          </cell>
          <cell r="AC1348">
            <v>7.62</v>
          </cell>
        </row>
        <row r="1349">
          <cell r="C1349" t="str">
            <v>hFB12_3_Normal_Contact_Inhibition_21_P6T100</v>
          </cell>
          <cell r="AC1349">
            <v>7.58</v>
          </cell>
        </row>
        <row r="1350">
          <cell r="C1350" t="str">
            <v>hFB12_3_Normal_Contact_Inhibition_21_P6T120</v>
          </cell>
          <cell r="AC1350">
            <v>8.3000000000000007</v>
          </cell>
        </row>
        <row r="1351">
          <cell r="C1351" t="str">
            <v>hFB13_3_Normal_Contact_Inhibition_21_P3T</v>
          </cell>
          <cell r="AC1351">
            <v>0.5</v>
          </cell>
        </row>
        <row r="1352">
          <cell r="C1352" t="str">
            <v>hFB13_3_Normal_Contact_Inhibition_21_P4T</v>
          </cell>
          <cell r="AC1352">
            <v>2.5149999999999997</v>
          </cell>
        </row>
        <row r="1353">
          <cell r="C1353" t="str">
            <v>hFB13_3_Normal_Contact_Inhibition_21_P5T</v>
          </cell>
          <cell r="AC1353">
            <v>10.375</v>
          </cell>
        </row>
        <row r="1354">
          <cell r="C1354" t="str">
            <v>hFB13_3_Normal_Contact_Inhibition_21_P6T0</v>
          </cell>
          <cell r="AC1354">
            <v>6.2849999999999993</v>
          </cell>
        </row>
        <row r="1355">
          <cell r="C1355" t="str">
            <v>hFB13_3_Normal_Contact_Inhibition_21_P6T20</v>
          </cell>
          <cell r="AC1355">
            <v>7.92</v>
          </cell>
        </row>
        <row r="1356">
          <cell r="C1356" t="str">
            <v>hFB13_3_Normal_Contact_Inhibition_21_P6T40</v>
          </cell>
          <cell r="AC1356">
            <v>14.219999999999999</v>
          </cell>
        </row>
        <row r="1357">
          <cell r="C1357" t="str">
            <v>hFB13_3_Normal_Contact_Inhibition_21_P6T60</v>
          </cell>
          <cell r="AC1357">
            <v>11.68</v>
          </cell>
        </row>
        <row r="1358">
          <cell r="C1358" t="str">
            <v>hFB13_3_Normal_Contact_Inhibition_21_P6T80</v>
          </cell>
          <cell r="AC1358">
            <v>8.5</v>
          </cell>
        </row>
        <row r="1359">
          <cell r="C1359" t="str">
            <v>hFB13_3_Normal_Contact_Inhibition_21_P6T100</v>
          </cell>
          <cell r="AC1359">
            <v>12.52</v>
          </cell>
        </row>
        <row r="1360">
          <cell r="C1360" t="str">
            <v>hFB13_3_Normal_Contact_Inhibition_21_P6T120</v>
          </cell>
          <cell r="AC1360">
            <v>11.46</v>
          </cell>
        </row>
        <row r="1361">
          <cell r="C1361" t="str">
            <v>hFB11_3_Normal_Contact_Inhibition_3_P6T</v>
          </cell>
          <cell r="AC1361">
            <v>0.5</v>
          </cell>
        </row>
        <row r="1362">
          <cell r="C1362" t="str">
            <v>hFB11_3_Normal_Contact_Inhibition_3_P7T</v>
          </cell>
          <cell r="AC1362">
            <v>2.5149999999999997</v>
          </cell>
        </row>
        <row r="1363">
          <cell r="C1363" t="str">
            <v>hFB11_3_Normal_Contact_Inhibition_3_P8T</v>
          </cell>
          <cell r="AC1363">
            <v>10.375</v>
          </cell>
        </row>
        <row r="1364">
          <cell r="C1364" t="str">
            <v>hFB11_3_Normal_Contact_Inhibition_3_P9T0</v>
          </cell>
          <cell r="AC1364">
            <v>4.0500000000000007</v>
          </cell>
        </row>
        <row r="1365">
          <cell r="C1365" t="str">
            <v>hFB11_3_Normal_Contact_Inhibition_3_P9T20</v>
          </cell>
          <cell r="AC1365">
            <v>7.9399999999999995</v>
          </cell>
        </row>
        <row r="1366">
          <cell r="C1366" t="str">
            <v>hFB11_3_Normal_Contact_Inhibition_3_P9T40</v>
          </cell>
          <cell r="AC1366">
            <v>12.059999999999999</v>
          </cell>
        </row>
        <row r="1367">
          <cell r="C1367" t="str">
            <v>hFB11_3_Normal_Contact_Inhibition_3_P9T60</v>
          </cell>
          <cell r="AC1367">
            <v>10</v>
          </cell>
        </row>
        <row r="1368">
          <cell r="C1368" t="str">
            <v>hFB11_3_Normal_Contact_Inhibition_3_P9T80</v>
          </cell>
          <cell r="AC1368">
            <v>7.16</v>
          </cell>
        </row>
        <row r="1369">
          <cell r="C1369" t="str">
            <v>hFB11_3_Normal_Contact_Inhibition_3_P9T100</v>
          </cell>
          <cell r="AC1369">
            <v>10.08</v>
          </cell>
        </row>
        <row r="1370">
          <cell r="C1370" t="str">
            <v>hFB11_3_Normal_Contact_Inhibition_3_P9T120</v>
          </cell>
          <cell r="AC1370">
            <v>8.3000000000000007</v>
          </cell>
        </row>
        <row r="1371">
          <cell r="C1371" t="str">
            <v>hFB12_3_Normal_Contact_Inhibition_3_P3T</v>
          </cell>
          <cell r="AC1371">
            <v>0.5</v>
          </cell>
        </row>
        <row r="1372">
          <cell r="C1372" t="str">
            <v>hFB12_3_Normal_Contact_Inhibition_3_P4T</v>
          </cell>
          <cell r="AC1372">
            <v>2.2149999999999999</v>
          </cell>
        </row>
        <row r="1373">
          <cell r="C1373" t="str">
            <v>hFB12_3_Normal_Contact_Inhibition_3_P5T</v>
          </cell>
          <cell r="AC1373">
            <v>8.1750000000000007</v>
          </cell>
        </row>
        <row r="1374">
          <cell r="C1374" t="str">
            <v>hFB12_3_Normal_Contact_Inhibition_3_P6T0</v>
          </cell>
          <cell r="AC1374">
            <v>2.7510000000000003</v>
          </cell>
        </row>
        <row r="1375">
          <cell r="C1375" t="str">
            <v>hFB12_3_Normal_Contact_Inhibition_3_P6T20</v>
          </cell>
          <cell r="AC1375">
            <v>8.0399999999999991</v>
          </cell>
        </row>
        <row r="1376">
          <cell r="C1376" t="str">
            <v>hFB12_3_Normal_Contact_Inhibition_3_P6T40</v>
          </cell>
          <cell r="AC1376">
            <v>12</v>
          </cell>
        </row>
        <row r="1377">
          <cell r="C1377" t="str">
            <v>hFB12_3_Normal_Contact_Inhibition_3_P6T60</v>
          </cell>
          <cell r="AC1377">
            <v>9.6</v>
          </cell>
        </row>
        <row r="1378">
          <cell r="C1378" t="str">
            <v>hFB12_3_Normal_Contact_Inhibition_3_P6T80</v>
          </cell>
          <cell r="AC1378">
            <v>4.5780000000000003</v>
          </cell>
        </row>
        <row r="1379">
          <cell r="C1379" t="str">
            <v>hFB12_3_Normal_Contact_Inhibition_3_P6T100</v>
          </cell>
          <cell r="AC1379">
            <v>5.4399999999999995</v>
          </cell>
        </row>
        <row r="1380">
          <cell r="C1380" t="str">
            <v>hFB12_3_Normal_Contact_Inhibition_3_P6T120</v>
          </cell>
          <cell r="AC1380">
            <v>3.706</v>
          </cell>
        </row>
        <row r="1381">
          <cell r="C1381" t="str">
            <v>hFB13_3_Normal_Contact_Inhibition_3_P3T</v>
          </cell>
          <cell r="AC1381">
            <v>0.5</v>
          </cell>
        </row>
        <row r="1382">
          <cell r="C1382" t="str">
            <v>hFB13_3_Normal_Contact_Inhibition_3_P4T</v>
          </cell>
          <cell r="AC1382">
            <v>2.5149999999999997</v>
          </cell>
        </row>
        <row r="1383">
          <cell r="C1383" t="str">
            <v>hFB13_3_Normal_Contact_Inhibition_3_P5T</v>
          </cell>
          <cell r="AC1383">
            <v>10.375</v>
          </cell>
        </row>
        <row r="1384">
          <cell r="C1384" t="str">
            <v>hFB13_3_Normal_Contact_Inhibition_3_P6T0</v>
          </cell>
          <cell r="AC1384">
            <v>3.7649999999999997</v>
          </cell>
        </row>
        <row r="1385">
          <cell r="C1385" t="str">
            <v>hFB13_3_Normal_Contact_Inhibition_3_P6T20</v>
          </cell>
          <cell r="AC1385">
            <v>8.2799999999999994</v>
          </cell>
        </row>
        <row r="1386">
          <cell r="C1386" t="str">
            <v>hFB13_3_Normal_Contact_Inhibition_3_P6T40</v>
          </cell>
          <cell r="AC1386"/>
        </row>
        <row r="1387">
          <cell r="C1387" t="str">
            <v>hFB13_3_Normal_Contact_Inhibition_3_P6T60</v>
          </cell>
          <cell r="AC1387">
            <v>11.6</v>
          </cell>
        </row>
        <row r="1388">
          <cell r="C1388" t="str">
            <v>hFB13_3_Normal_Contact_Inhibition_3_P6T80</v>
          </cell>
          <cell r="AC1388">
            <v>7.76</v>
          </cell>
        </row>
        <row r="1389">
          <cell r="C1389" t="str">
            <v>hFB13_3_Normal_Contact_Inhibition_3_P6T100</v>
          </cell>
          <cell r="AC1389">
            <v>7.8999999999999995</v>
          </cell>
        </row>
        <row r="1390">
          <cell r="C1390" t="str">
            <v>hFB13_3_Normal_Contact_Inhibition_3_P6T120</v>
          </cell>
          <cell r="AC1390">
            <v>5</v>
          </cell>
        </row>
        <row r="1391">
          <cell r="C1391" t="str">
            <v>HEK293_2_Normal_Control_21_P30T</v>
          </cell>
          <cell r="AC1391">
            <v>20</v>
          </cell>
        </row>
        <row r="1392">
          <cell r="C1392" t="str">
            <v>HEK293_2_Normal_Control_21_P31T</v>
          </cell>
          <cell r="AC1392">
            <v>20</v>
          </cell>
        </row>
        <row r="1393">
          <cell r="C1393" t="str">
            <v>HEK293_2_Normal_Control_21_P32T</v>
          </cell>
          <cell r="AC1393">
            <v>5.5</v>
          </cell>
        </row>
        <row r="1394">
          <cell r="C1394" t="str">
            <v>HEK293_2_Normal_Control_21_P33T</v>
          </cell>
          <cell r="AC1394">
            <v>14.1</v>
          </cell>
        </row>
        <row r="1395">
          <cell r="C1395" t="str">
            <v>HEK293_2_Normal_Control_21_P34T</v>
          </cell>
          <cell r="AC1395">
            <v>11.875</v>
          </cell>
        </row>
        <row r="1396">
          <cell r="C1396" t="str">
            <v>HEK293_2_Normal_Control_21_P35T</v>
          </cell>
          <cell r="AC1396">
            <v>23.4</v>
          </cell>
        </row>
        <row r="1397">
          <cell r="C1397" t="str">
            <v>HEK293_2_Normal_Control_21_P36T</v>
          </cell>
          <cell r="AC1397">
            <v>20</v>
          </cell>
        </row>
        <row r="1398">
          <cell r="C1398" t="str">
            <v>HEK293_2_Normal_Control_21_P37T</v>
          </cell>
          <cell r="AC1398">
            <v>20</v>
          </cell>
        </row>
        <row r="1399">
          <cell r="C1399" t="str">
            <v>HEK293_2_Normal_Control_21_P38T</v>
          </cell>
          <cell r="AC1399">
            <v>19.275000000000002</v>
          </cell>
        </row>
        <row r="1400">
          <cell r="C1400" t="str">
            <v>HEK293_2_Normal_Control_21_P39T</v>
          </cell>
          <cell r="AC1400">
            <v>35.450000000000003</v>
          </cell>
        </row>
        <row r="1401">
          <cell r="C1401" t="str">
            <v>HEK293_2_Normal_Control_21_P40T</v>
          </cell>
          <cell r="AC1401">
            <v>27.85</v>
          </cell>
        </row>
        <row r="1402">
          <cell r="C1402" t="str">
            <v>HEK293_2_Normal_Control_21_P41T</v>
          </cell>
          <cell r="AC1402">
            <v>17.175000000000001</v>
          </cell>
        </row>
        <row r="1403">
          <cell r="C1403" t="str">
            <v>HEK293_2_Normal_Control_21_P42T</v>
          </cell>
          <cell r="AC1403">
            <v>18.774999999999999</v>
          </cell>
        </row>
        <row r="1404">
          <cell r="C1404" t="str">
            <v>HEK293_2_Normal_Control_21_P43T</v>
          </cell>
          <cell r="AC1404">
            <v>21.274999999999999</v>
          </cell>
        </row>
        <row r="1405">
          <cell r="C1405" t="str">
            <v>HEK293_2_Normal_Control_21_P44T</v>
          </cell>
          <cell r="AC1405">
            <v>22.324999999999999</v>
          </cell>
        </row>
        <row r="1406">
          <cell r="C1406" t="str">
            <v>HEK293_2_Normal_Control_21_P45T</v>
          </cell>
          <cell r="AC1406">
            <v>30.5</v>
          </cell>
        </row>
        <row r="1407">
          <cell r="C1407" t="str">
            <v>HEK293_2_Normal_Control_21_P46T</v>
          </cell>
          <cell r="AC1407">
            <v>12.15</v>
          </cell>
        </row>
        <row r="1408">
          <cell r="C1408" t="str">
            <v>HEK293_2_Normal_Control_21_P47T</v>
          </cell>
          <cell r="AC1408">
            <v>25.999999999999996</v>
          </cell>
        </row>
        <row r="1409">
          <cell r="C1409" t="str">
            <v>HEK293_2_Normal_Control_21_P48T</v>
          </cell>
          <cell r="AC1409">
            <v>30.6</v>
          </cell>
        </row>
        <row r="1410">
          <cell r="C1410" t="str">
            <v>HEK293_2_Normal_Control_21_P49T</v>
          </cell>
          <cell r="AC1410">
            <v>29.2</v>
          </cell>
        </row>
        <row r="1411">
          <cell r="C1411" t="str">
            <v>HEK293_2_Normal_Control_21_P50T</v>
          </cell>
          <cell r="AC1411">
            <v>23.5</v>
          </cell>
        </row>
        <row r="1412">
          <cell r="C1412" t="str">
            <v>HEK293_2_Normal_Control_21_P51T</v>
          </cell>
          <cell r="AC1412">
            <v>27.175000000000004</v>
          </cell>
        </row>
        <row r="1413">
          <cell r="C1413" t="str">
            <v>HEK293_2_Normal_Control_21_P52T</v>
          </cell>
          <cell r="AC1413">
            <v>24.25</v>
          </cell>
        </row>
        <row r="1414">
          <cell r="C1414" t="str">
            <v>HEK293_2_Normal_Control_21_P53T</v>
          </cell>
          <cell r="AC1414">
            <v>20.425000000000001</v>
          </cell>
        </row>
        <row r="1415">
          <cell r="C1415" t="str">
            <v>HEK293_2_Normal_Control_21_P54T</v>
          </cell>
          <cell r="AC1415">
            <v>21.65</v>
          </cell>
        </row>
        <row r="1416">
          <cell r="C1416" t="str">
            <v>HEK293_2_Normal_Control_21_P55T</v>
          </cell>
          <cell r="AC1416">
            <v>10.024999999999999</v>
          </cell>
        </row>
        <row r="1417">
          <cell r="C1417" t="str">
            <v>HEK293_2_Normal_Control_21_P56T</v>
          </cell>
          <cell r="AC1417">
            <v>20.2</v>
          </cell>
        </row>
        <row r="1418">
          <cell r="C1418" t="str">
            <v>HEK293_2_Normal_Control_21_P57T</v>
          </cell>
          <cell r="AC1418">
            <v>19.025000000000002</v>
          </cell>
        </row>
        <row r="1419">
          <cell r="C1419" t="str">
            <v>HEK293_2_Normal_Control_21_P58T</v>
          </cell>
          <cell r="AC1419">
            <v>19.399999999999999</v>
          </cell>
        </row>
        <row r="1420">
          <cell r="C1420" t="str">
            <v>HEK293_2_Normal_Control_21_P59T</v>
          </cell>
          <cell r="AC1420">
            <v>18.400000000000002</v>
          </cell>
        </row>
        <row r="1421">
          <cell r="C1421" t="str">
            <v>HEK293_2_Normal_Control_21_P60T</v>
          </cell>
          <cell r="AC1421">
            <v>18.650000000000002</v>
          </cell>
        </row>
        <row r="1422">
          <cell r="C1422" t="str">
            <v>HEK293_2_Normal_Control_21_P61T</v>
          </cell>
          <cell r="AC1422">
            <v>17.324999999999999</v>
          </cell>
        </row>
        <row r="1423">
          <cell r="C1423" t="str">
            <v>HEK293_2_Normal_Control_21_P62T</v>
          </cell>
          <cell r="AC1423">
            <v>16.375</v>
          </cell>
        </row>
        <row r="1424">
          <cell r="C1424" t="str">
            <v>HEK293_2_Normal_Control_21_P63T</v>
          </cell>
          <cell r="AC1424">
            <v>29.924999999999997</v>
          </cell>
        </row>
        <row r="1425">
          <cell r="C1425" t="str">
            <v>HEK293_2_Normal_Control_21_P64T</v>
          </cell>
          <cell r="AC1425">
            <v>24.4</v>
          </cell>
        </row>
        <row r="1426">
          <cell r="C1426" t="str">
            <v>HEK293_2_Normal_Control_21_P65T</v>
          </cell>
          <cell r="AC1426">
            <v>30.5</v>
          </cell>
        </row>
        <row r="1427">
          <cell r="C1427" t="str">
            <v>HEK293_2_Normal_Control_21_P66T</v>
          </cell>
          <cell r="AC1427">
            <v>30.575000000000003</v>
          </cell>
        </row>
        <row r="1428">
          <cell r="C1428" t="str">
            <v>HEK293_2_Normal_Control_21_P67T</v>
          </cell>
          <cell r="AC1428">
            <v>26.375</v>
          </cell>
        </row>
        <row r="1429">
          <cell r="C1429" t="str">
            <v>HEK293_2_Normal_Control_21_P68T</v>
          </cell>
          <cell r="AC1429">
            <v>26.524999999999999</v>
          </cell>
        </row>
        <row r="1430">
          <cell r="C1430" t="str">
            <v>HEK293_2_Normal_Control_21_P69T</v>
          </cell>
          <cell r="AC1430">
            <v>25.125</v>
          </cell>
        </row>
        <row r="1431">
          <cell r="C1431" t="str">
            <v>HEK293_2_Normal_Control_21_P70T</v>
          </cell>
          <cell r="AC1431">
            <v>22.75</v>
          </cell>
        </row>
        <row r="1432">
          <cell r="C1432" t="str">
            <v>HEK293_2_Normal_Control_21_P71T</v>
          </cell>
          <cell r="AC1432">
            <v>25.300000000000004</v>
          </cell>
        </row>
        <row r="1433">
          <cell r="C1433" t="str">
            <v>HEK293_2_Normal_Control_21_P72T</v>
          </cell>
          <cell r="AC1433">
            <v>20.775000000000002</v>
          </cell>
        </row>
        <row r="1434">
          <cell r="C1434" t="str">
            <v>HEK293_2_Normal_Control_21_P73T</v>
          </cell>
          <cell r="AC1434">
            <v>17.324999999999999</v>
          </cell>
        </row>
        <row r="1435">
          <cell r="C1435" t="str">
            <v>HEK293_2_Normal_Control_21_P74T</v>
          </cell>
          <cell r="AC1435">
            <v>23.599999999999998</v>
          </cell>
        </row>
        <row r="1436">
          <cell r="C1436" t="str">
            <v>HEK293_2_Normal_Control_21_P75T</v>
          </cell>
          <cell r="AC1436">
            <v>21.1</v>
          </cell>
        </row>
        <row r="1437">
          <cell r="C1437" t="str">
            <v>HEK293_2_Normal_Control_21_P76T</v>
          </cell>
          <cell r="AC1437">
            <v>18.824999999999999</v>
          </cell>
        </row>
        <row r="1438">
          <cell r="C1438" t="str">
            <v>HEK293_2_Normal_Control_21_P77T</v>
          </cell>
          <cell r="AC1438">
            <v>20.024999999999999</v>
          </cell>
        </row>
        <row r="1439">
          <cell r="C1439" t="str">
            <v>HEK293_2_Normal_Control_21_P78T</v>
          </cell>
          <cell r="AC1439">
            <v>17.8</v>
          </cell>
        </row>
        <row r="1440">
          <cell r="C1440" t="str">
            <v>HEK293_2_Normal_Control_21_P79T</v>
          </cell>
          <cell r="AC1440">
            <v>16.95</v>
          </cell>
        </row>
        <row r="1441">
          <cell r="C1441" t="str">
            <v>HEK293_2_Normal_Control_21_P80T</v>
          </cell>
          <cell r="AC1441">
            <v>17.05</v>
          </cell>
        </row>
        <row r="1442">
          <cell r="C1442" t="str">
            <v>HEK293_2_Normal_Control_21_P81T</v>
          </cell>
          <cell r="AC1442">
            <v>32.975000000000001</v>
          </cell>
        </row>
        <row r="1443">
          <cell r="C1443" t="str">
            <v>HEK293_2_Normal_Control_21_P82T</v>
          </cell>
          <cell r="AC1443">
            <v>25.075000000000003</v>
          </cell>
        </row>
        <row r="1444">
          <cell r="C1444" t="str">
            <v>HEK293_2_Normal_Control_21_P83T</v>
          </cell>
          <cell r="AC1444">
            <v>24.474999999999998</v>
          </cell>
        </row>
        <row r="1445">
          <cell r="C1445" t="str">
            <v>HEK293_2_Normal_Control_21_P84T</v>
          </cell>
          <cell r="AC1445">
            <v>34.700000000000003</v>
          </cell>
        </row>
        <row r="1446">
          <cell r="C1446" t="str">
            <v>hFB12_4_Normal_Control_21_P3T</v>
          </cell>
          <cell r="AC1446">
            <v>0.5</v>
          </cell>
        </row>
        <row r="1447">
          <cell r="C1447" t="str">
            <v>hFB12_4_Normal_Control_21_P4T</v>
          </cell>
          <cell r="AC1447">
            <v>4.0500000000000007</v>
          </cell>
        </row>
        <row r="1448">
          <cell r="C1448" t="str">
            <v>hFB12_4_Normal_Control_21_P5T</v>
          </cell>
          <cell r="AC1448">
            <v>11</v>
          </cell>
        </row>
        <row r="1449">
          <cell r="C1449" t="str">
            <v>hFB12_4_Normal_Control_21_P6T</v>
          </cell>
          <cell r="AC1449">
            <v>6.5549999999999997</v>
          </cell>
        </row>
        <row r="1450">
          <cell r="C1450" t="str">
            <v>hFB12_4_Normal_Control_21_P7T</v>
          </cell>
          <cell r="AC1450">
            <v>5.3550000000000004</v>
          </cell>
        </row>
        <row r="1451">
          <cell r="C1451" t="str">
            <v>hFB12_4_Normal_Control_21_P8T</v>
          </cell>
          <cell r="AC1451">
            <v>6.5849999999999991</v>
          </cell>
        </row>
        <row r="1452">
          <cell r="C1452" t="str">
            <v>hFB12_4_Normal_Control_21_P9T</v>
          </cell>
          <cell r="AC1452">
            <v>5.07</v>
          </cell>
        </row>
        <row r="1453">
          <cell r="C1453" t="str">
            <v>hFB12_4_Normal_Control_21_P10T</v>
          </cell>
          <cell r="AC1453">
            <v>4.1100000000000003</v>
          </cell>
        </row>
        <row r="1454">
          <cell r="C1454" t="str">
            <v>hFB12_4_Normal_Control_21_P11T</v>
          </cell>
          <cell r="AC1454">
            <v>3.8069999999999995</v>
          </cell>
        </row>
        <row r="1455">
          <cell r="C1455" t="str">
            <v>hFB12_4_Normal_Control_21_P12T</v>
          </cell>
          <cell r="AC1455">
            <v>3.4800000000000004</v>
          </cell>
        </row>
        <row r="1456">
          <cell r="C1456" t="str">
            <v>hFB12_4_Normal_Control_21_P13T</v>
          </cell>
          <cell r="AC1456">
            <v>3.99</v>
          </cell>
        </row>
        <row r="1457">
          <cell r="C1457" t="str">
            <v>hFB12_4_Normal_Control_21_P14T</v>
          </cell>
          <cell r="AC1457">
            <v>4.92</v>
          </cell>
        </row>
        <row r="1458">
          <cell r="C1458" t="str">
            <v>hFB12_4_Normal_Control_21_P15T</v>
          </cell>
          <cell r="AC1458">
            <v>4.5</v>
          </cell>
        </row>
        <row r="1459">
          <cell r="C1459" t="str">
            <v>hFB12_4_Normal_Control_21_P16T</v>
          </cell>
          <cell r="AC1459">
            <v>7.6414285714285715</v>
          </cell>
        </row>
        <row r="1460">
          <cell r="C1460" t="str">
            <v>hFB12_4_Normal_Control_21_P17T</v>
          </cell>
          <cell r="AC1460">
            <v>2.6924999999999999</v>
          </cell>
        </row>
        <row r="1461">
          <cell r="C1461" t="str">
            <v>hFB12_4_Normal_Control_21_P18T</v>
          </cell>
          <cell r="AC1461">
            <v>3.7649999999999997</v>
          </cell>
        </row>
        <row r="1462">
          <cell r="C1462" t="str">
            <v>hFB12_4_Normal_Control_21_P19T</v>
          </cell>
          <cell r="AC1462">
            <v>3.1560000000000001</v>
          </cell>
        </row>
        <row r="1463">
          <cell r="C1463" t="str">
            <v>hFB12_4_Normal_Control_21_P20T</v>
          </cell>
          <cell r="AC1463">
            <v>2.8934999999999995</v>
          </cell>
        </row>
        <row r="1464">
          <cell r="C1464" t="str">
            <v>hFB12_4_Normal_Control_21_P21T</v>
          </cell>
          <cell r="AC1464">
            <v>4.6650000000000009</v>
          </cell>
        </row>
        <row r="1465">
          <cell r="C1465" t="str">
            <v>hFB12_4_Normal_Control_21_P22T</v>
          </cell>
          <cell r="AC1465">
            <v>3.3014999999999999</v>
          </cell>
        </row>
        <row r="1466">
          <cell r="C1466" t="str">
            <v>hFB12_4_Normal_Control_21_P23T</v>
          </cell>
          <cell r="AC1466">
            <v>4.41</v>
          </cell>
        </row>
        <row r="1467">
          <cell r="C1467" t="str">
            <v>hFB12_4_Normal_Control_21_P24T</v>
          </cell>
          <cell r="AC1467">
            <v>4.1050000000000004</v>
          </cell>
        </row>
        <row r="1468">
          <cell r="C1468" t="str">
            <v>hFB12_4_Normal_Control_21_P25T</v>
          </cell>
          <cell r="AC1468">
            <v>2.74</v>
          </cell>
        </row>
        <row r="1469">
          <cell r="C1469" t="str">
            <v>hFB12_4_Normal_Control_21_P26T</v>
          </cell>
          <cell r="AC1469">
            <v>3.2850000000000001</v>
          </cell>
        </row>
        <row r="1470">
          <cell r="C1470" t="str">
            <v>hFB13_4_Normal_Control_21_P3T</v>
          </cell>
          <cell r="AC1470">
            <v>0.5</v>
          </cell>
        </row>
        <row r="1471">
          <cell r="C1471" t="str">
            <v>hFB13_4_Normal_Control_21_P4T</v>
          </cell>
          <cell r="AC1471">
            <v>3.915</v>
          </cell>
        </row>
        <row r="1472">
          <cell r="C1472" t="str">
            <v>hFB13_4_Normal_Control_21_P5T</v>
          </cell>
          <cell r="AC1472">
            <v>15.074999999999999</v>
          </cell>
        </row>
        <row r="1473">
          <cell r="C1473" t="str">
            <v>hFB13_4_Normal_Control_21_P6T</v>
          </cell>
          <cell r="AC1473">
            <v>9.93</v>
          </cell>
        </row>
        <row r="1474">
          <cell r="C1474" t="str">
            <v>hFB13_4_Normal_Control_21_P7T</v>
          </cell>
          <cell r="AC1474">
            <v>9.7349999999999994</v>
          </cell>
        </row>
        <row r="1475">
          <cell r="C1475" t="str">
            <v>hFB13_4_Normal_Control_21_P8T</v>
          </cell>
          <cell r="AC1475">
            <v>9.6000000000000014</v>
          </cell>
        </row>
        <row r="1476">
          <cell r="C1476" t="str">
            <v>hFB13_4_Normal_Control_21_P9T</v>
          </cell>
          <cell r="AC1476">
            <v>8.3249999999999993</v>
          </cell>
        </row>
        <row r="1477">
          <cell r="C1477" t="str">
            <v>hFB13_4_Normal_Control_21_P10T</v>
          </cell>
          <cell r="AC1477">
            <v>3.8550000000000004</v>
          </cell>
        </row>
        <row r="1478">
          <cell r="C1478" t="str">
            <v>hFB13_4_Normal_Control_21_P11T</v>
          </cell>
          <cell r="AC1478">
            <v>5.8650000000000002</v>
          </cell>
        </row>
        <row r="1479">
          <cell r="C1479" t="str">
            <v>hFB13_4_Normal_Control_21_P12T</v>
          </cell>
          <cell r="AC1479">
            <v>7.0349999999999993</v>
          </cell>
        </row>
        <row r="1480">
          <cell r="C1480" t="str">
            <v>hFB13_4_Normal_Control_21_P13T</v>
          </cell>
          <cell r="AC1480">
            <v>6.9149999999999991</v>
          </cell>
        </row>
        <row r="1481">
          <cell r="C1481" t="str">
            <v>hFB13_4_Normal_Control_21_P14T</v>
          </cell>
          <cell r="AC1481">
            <v>13.125</v>
          </cell>
        </row>
        <row r="1482">
          <cell r="C1482" t="str">
            <v>hFB13_4_Normal_Control_21_P15T</v>
          </cell>
          <cell r="AC1482">
            <v>5.67</v>
          </cell>
        </row>
        <row r="1483">
          <cell r="C1483" t="str">
            <v>hFB13_4_Normal_Control_21_P16T</v>
          </cell>
          <cell r="AC1483">
            <v>4.7250000000000005</v>
          </cell>
        </row>
        <row r="1484">
          <cell r="C1484" t="str">
            <v>hFB13_4_Normal_Control_21_P17T</v>
          </cell>
          <cell r="AC1484">
            <v>5.16</v>
          </cell>
        </row>
        <row r="1485">
          <cell r="C1485" t="str">
            <v>hFB13_4_Normal_Control_21_P18T</v>
          </cell>
          <cell r="AC1485">
            <v>4.9649999999999999</v>
          </cell>
        </row>
        <row r="1486">
          <cell r="C1486" t="str">
            <v>hFB13_4_Normal_Control_21_P19T</v>
          </cell>
          <cell r="AC1486">
            <v>4.2300000000000004</v>
          </cell>
        </row>
        <row r="1487">
          <cell r="C1487" t="str">
            <v>hFB13_4_Normal_Control_21_P20T</v>
          </cell>
          <cell r="AC1487">
            <v>4.0949999999999998</v>
          </cell>
        </row>
        <row r="1488">
          <cell r="C1488" t="str">
            <v>hFB13_4_Normal_Control_21_P21T</v>
          </cell>
          <cell r="AC1488">
            <v>4.4700000000000006</v>
          </cell>
        </row>
        <row r="1489">
          <cell r="C1489" t="str">
            <v>hFB13_4_Normal_Control_21_P22T</v>
          </cell>
          <cell r="AC1489">
            <v>3.7350000000000003</v>
          </cell>
        </row>
        <row r="1490">
          <cell r="C1490" t="str">
            <v>hFB13_4_Normal_Control_21_P23T</v>
          </cell>
          <cell r="AC1490">
            <v>1.9350000000000001</v>
          </cell>
        </row>
        <row r="1491">
          <cell r="C1491" t="str">
            <v>hFB13_4_Normal_Control_21_P24T</v>
          </cell>
          <cell r="AC1491">
            <v>5.4849999999999994</v>
          </cell>
        </row>
        <row r="1492">
          <cell r="C1492" t="str">
            <v>hFB13_4_Normal_Control_21_P25T</v>
          </cell>
          <cell r="AC1492">
            <v>1.595</v>
          </cell>
        </row>
        <row r="1493">
          <cell r="C1493" t="str">
            <v>hFB13_4_Normal_Control_21_P26T</v>
          </cell>
          <cell r="AC1493">
            <v>0.77249999999999996</v>
          </cell>
        </row>
        <row r="1494">
          <cell r="C1494" t="str">
            <v>hFB12_4_Normal_Galactose_21_P3T</v>
          </cell>
          <cell r="AC1494">
            <v>0.5</v>
          </cell>
        </row>
        <row r="1495">
          <cell r="C1495" t="str">
            <v>hFB12_4_Normal_Galactose_21_P4T</v>
          </cell>
          <cell r="AC1495">
            <v>4.0500000000000007</v>
          </cell>
        </row>
        <row r="1496">
          <cell r="C1496" t="str">
            <v>hFB12_4_Normal_Galactose_21_P5T</v>
          </cell>
          <cell r="AC1496">
            <v>11</v>
          </cell>
        </row>
        <row r="1497">
          <cell r="C1497" t="str">
            <v>hFB12_4_Normal_Galactose_21_P6T</v>
          </cell>
          <cell r="AC1497">
            <v>5.2649999999999997</v>
          </cell>
        </row>
        <row r="1498">
          <cell r="C1498" t="str">
            <v>hFB12_4_Normal_Galactose_21_P7T</v>
          </cell>
          <cell r="AC1498">
            <v>6</v>
          </cell>
        </row>
        <row r="1499">
          <cell r="C1499" t="str">
            <v>hFB12_4_Normal_Galactose_21_P8T</v>
          </cell>
          <cell r="AC1499">
            <v>5.4150000000000009</v>
          </cell>
        </row>
        <row r="1500">
          <cell r="C1500" t="str">
            <v>hFB12_4_Normal_Galactose_21_P9T</v>
          </cell>
          <cell r="AC1500">
            <v>2.4809999999999999</v>
          </cell>
        </row>
        <row r="1501">
          <cell r="C1501" t="str">
            <v>hFB12_4_Normal_Galactose_21_P10T</v>
          </cell>
          <cell r="AC1501">
            <v>6.33</v>
          </cell>
        </row>
        <row r="1502">
          <cell r="C1502" t="str">
            <v>hFB12_4_Normal_Galactose_21_P11T</v>
          </cell>
          <cell r="AC1502">
            <v>2.7669000000000001</v>
          </cell>
        </row>
        <row r="1503">
          <cell r="C1503" t="str">
            <v>hFB12_4_Normal_Galactose_21_P12T</v>
          </cell>
          <cell r="AC1503">
            <v>5.7149999999999999</v>
          </cell>
        </row>
        <row r="1504">
          <cell r="C1504" t="str">
            <v>hFB12_4_Normal_Galactose_21_P13T</v>
          </cell>
          <cell r="AC1504">
            <v>3.1949999999999998</v>
          </cell>
        </row>
        <row r="1505">
          <cell r="C1505" t="str">
            <v>hFB12_4_Normal_Galactose_21_P14T</v>
          </cell>
          <cell r="AC1505">
            <v>6.2250000000000005</v>
          </cell>
        </row>
        <row r="1506">
          <cell r="C1506" t="str">
            <v>hFB12_4_Normal_Galactose_21_P15T</v>
          </cell>
          <cell r="AC1506">
            <v>3.75</v>
          </cell>
        </row>
        <row r="1507">
          <cell r="C1507" t="str">
            <v>hFB12_4_Normal_Galactose_21_P16T</v>
          </cell>
          <cell r="AC1507">
            <v>5.0250000000000004</v>
          </cell>
        </row>
        <row r="1508">
          <cell r="C1508" t="str">
            <v>hFB12_4_Normal_Galactose_21_P17T</v>
          </cell>
          <cell r="AC1508">
            <v>3.87</v>
          </cell>
        </row>
        <row r="1509">
          <cell r="C1509" t="str">
            <v>hFB12_4_Normal_Galactose_21_P18T</v>
          </cell>
          <cell r="AC1509">
            <v>3.5550000000000002</v>
          </cell>
        </row>
        <row r="1510">
          <cell r="C1510" t="str">
            <v>hFB12_4_Normal_Galactose_21_P19T</v>
          </cell>
          <cell r="AC1510">
            <v>4.8000000000000007</v>
          </cell>
        </row>
        <row r="1511">
          <cell r="C1511" t="str">
            <v>hFB12_4_Normal_Galactose_21_P20T</v>
          </cell>
          <cell r="AC1511">
            <v>3.2850000000000006</v>
          </cell>
        </row>
        <row r="1512">
          <cell r="C1512" t="str">
            <v>hFB12_4_Normal_Galactose_21_P21T</v>
          </cell>
          <cell r="AC1512">
            <v>6.4350000000000005</v>
          </cell>
        </row>
        <row r="1513">
          <cell r="C1513" t="str">
            <v>hFB12_4_Normal_Galactose_21_P22T</v>
          </cell>
          <cell r="AC1513">
            <v>5.4150000000000009</v>
          </cell>
        </row>
        <row r="1514">
          <cell r="C1514" t="str">
            <v>hFB12_4_Normal_Galactose_21_P23T</v>
          </cell>
          <cell r="AC1514">
            <v>4.92</v>
          </cell>
        </row>
        <row r="1515">
          <cell r="C1515" t="str">
            <v>hFB12_4_Normal_Galactose_21_P24T</v>
          </cell>
          <cell r="AC1515">
            <v>4.4550000000000001</v>
          </cell>
        </row>
        <row r="1516">
          <cell r="C1516" t="str">
            <v>hFB12_4_Normal_Galactose_21_P25T</v>
          </cell>
          <cell r="AC1516">
            <v>4.0366666666666662</v>
          </cell>
        </row>
        <row r="1517">
          <cell r="C1517" t="str">
            <v>hFB12_4_Normal_Galactose_21_P26T</v>
          </cell>
          <cell r="AC1517">
            <v>3.5350000000000001</v>
          </cell>
        </row>
        <row r="1518">
          <cell r="C1518" t="str">
            <v>hFB13_4_Normal_Galactose_21_P3T</v>
          </cell>
          <cell r="AC1518">
            <v>0.5</v>
          </cell>
        </row>
        <row r="1519">
          <cell r="C1519" t="str">
            <v>hFB13_4_Normal_Galactose_21_P4T</v>
          </cell>
          <cell r="AC1519">
            <v>3.915</v>
          </cell>
        </row>
        <row r="1520">
          <cell r="C1520" t="str">
            <v>hFB13_4_Normal_Galactose_21_P5T</v>
          </cell>
          <cell r="AC1520">
            <v>15.074999999999999</v>
          </cell>
        </row>
        <row r="1521">
          <cell r="C1521" t="str">
            <v>hFB13_4_Normal_Galactose_21_P6T</v>
          </cell>
          <cell r="AC1521">
            <v>8.4750000000000014</v>
          </cell>
        </row>
        <row r="1522">
          <cell r="C1522" t="str">
            <v>hFB13_4_Normal_Galactose_21_P7T</v>
          </cell>
          <cell r="AC1522">
            <v>9.36</v>
          </cell>
        </row>
        <row r="1523">
          <cell r="C1523" t="str">
            <v>hFB13_4_Normal_Galactose_21_P8T</v>
          </cell>
          <cell r="AC1523">
            <v>6.8250000000000011</v>
          </cell>
        </row>
        <row r="1524">
          <cell r="C1524" t="str">
            <v>hFB13_4_Normal_Galactose_21_P9T</v>
          </cell>
          <cell r="AC1524">
            <v>5.13</v>
          </cell>
        </row>
        <row r="1525">
          <cell r="C1525" t="str">
            <v>hFB13_4_Normal_Galactose_21_P10T</v>
          </cell>
          <cell r="AC1525">
            <v>1.4864999999999999</v>
          </cell>
        </row>
        <row r="1526">
          <cell r="C1526" t="str">
            <v>hFB13_4_Normal_Galactose_21_P11T</v>
          </cell>
          <cell r="AC1526">
            <v>7.5749999999999993</v>
          </cell>
        </row>
        <row r="1527">
          <cell r="C1527" t="str">
            <v>hFB13_4_Normal_Galactose_21_P12T</v>
          </cell>
          <cell r="AC1527">
            <v>7.11</v>
          </cell>
        </row>
        <row r="1528">
          <cell r="C1528" t="str">
            <v>hFB13_4_Normal_Galactose_21_P13T</v>
          </cell>
          <cell r="AC1528">
            <v>6.87</v>
          </cell>
        </row>
        <row r="1529">
          <cell r="C1529" t="str">
            <v>hFB13_4_Normal_Galactose_21_P14T</v>
          </cell>
          <cell r="AC1529">
            <v>7.0649999999999995</v>
          </cell>
        </row>
        <row r="1530">
          <cell r="C1530" t="str">
            <v>hFB13_4_Normal_Galactose_21_P15T</v>
          </cell>
          <cell r="AC1530">
            <v>7.74</v>
          </cell>
        </row>
        <row r="1531">
          <cell r="C1531" t="str">
            <v>hFB13_4_Normal_Galactose_21_P16T</v>
          </cell>
          <cell r="AC1531">
            <v>4.4399999999999995</v>
          </cell>
        </row>
        <row r="1532">
          <cell r="C1532" t="str">
            <v>hFB13_4_Normal_Galactose_21_P17T</v>
          </cell>
          <cell r="AC1532">
            <v>8.0850000000000009</v>
          </cell>
        </row>
        <row r="1533">
          <cell r="C1533" t="str">
            <v>hFB13_4_Normal_Galactose_21_P18T</v>
          </cell>
          <cell r="AC1533">
            <v>3.5250000000000004</v>
          </cell>
        </row>
        <row r="1534">
          <cell r="C1534" t="str">
            <v>hFB13_4_Normal_Galactose_21_P19T</v>
          </cell>
          <cell r="AC1534">
            <v>8.2200000000000006</v>
          </cell>
        </row>
        <row r="1535">
          <cell r="C1535" t="str">
            <v>hFB13_4_Normal_Galactose_21_P20T</v>
          </cell>
          <cell r="AC1535">
            <v>2.3235000000000001</v>
          </cell>
        </row>
        <row r="1536">
          <cell r="C1536" t="str">
            <v>hFB13_4_Normal_Galactose_21_P21T</v>
          </cell>
          <cell r="AC1536">
            <v>4.08</v>
          </cell>
        </row>
        <row r="1537">
          <cell r="C1537" t="str">
            <v>hFB13_4_Normal_Galactose_21_P22T</v>
          </cell>
          <cell r="AC1537">
            <v>3.87</v>
          </cell>
        </row>
        <row r="1538">
          <cell r="C1538" t="str">
            <v>hFB13_4_Normal_Galactose_21_P23T</v>
          </cell>
          <cell r="AC1538">
            <v>2.6804999999999999</v>
          </cell>
        </row>
        <row r="1539">
          <cell r="C1539" t="str">
            <v>hFB13_4_Normal_Galactose_21_P24T</v>
          </cell>
          <cell r="AC1539">
            <v>2.2599999999999998</v>
          </cell>
        </row>
        <row r="1540">
          <cell r="C1540" t="str">
            <v>hFB13_4_Normal_Galactose_21_P25T</v>
          </cell>
          <cell r="AC1540">
            <v>1.5649999999999999</v>
          </cell>
        </row>
        <row r="1541">
          <cell r="C1541" t="str">
            <v>hFB13_4_Normal_Galactose_21_P26T</v>
          </cell>
          <cell r="AC1541">
            <v>0.91449999999999998</v>
          </cell>
        </row>
        <row r="1542">
          <cell r="C1542" t="str">
            <v>hFB12_4_Normal_2-Deoxyglucose_21_P3T</v>
          </cell>
          <cell r="AC1542">
            <v>0.5</v>
          </cell>
        </row>
        <row r="1543">
          <cell r="C1543" t="str">
            <v>hFB12_4_Normal_2-Deoxyglucose_21_P4T</v>
          </cell>
          <cell r="AC1543">
            <v>4.0500000000000007</v>
          </cell>
        </row>
        <row r="1544">
          <cell r="C1544" t="str">
            <v>hFB12_4_Normal_2-Deoxyglucose_21_P5T</v>
          </cell>
          <cell r="AC1544">
            <v>11</v>
          </cell>
        </row>
        <row r="1545">
          <cell r="C1545" t="str">
            <v>hFB12_4_Normal_2-Deoxyglucose_21_P6T</v>
          </cell>
          <cell r="AC1545">
            <v>2.1465000000000001</v>
          </cell>
        </row>
        <row r="1546">
          <cell r="C1546" t="str">
            <v>hFB12_4_Normal_2-Deoxyglucose_21_P7T</v>
          </cell>
          <cell r="AC1546">
            <v>0.98550000000000004</v>
          </cell>
        </row>
        <row r="1547">
          <cell r="C1547" t="str">
            <v>hFB12_4_Normal_2-Deoxyglucose_21_P8T</v>
          </cell>
          <cell r="AC1547">
            <v>4.0350000000000001</v>
          </cell>
        </row>
        <row r="1548">
          <cell r="C1548" t="str">
            <v>hFB12_4_Normal_2-Deoxyglucose_21_P9T</v>
          </cell>
          <cell r="AC1548">
            <v>2.6745000000000001</v>
          </cell>
        </row>
        <row r="1549">
          <cell r="C1549" t="str">
            <v>hFB12_4_Normal_2-Deoxyglucose_21_P10T</v>
          </cell>
          <cell r="AC1549">
            <v>2.3925000000000001</v>
          </cell>
        </row>
        <row r="1550">
          <cell r="C1550" t="str">
            <v>hFB12_4_Normal_2-Deoxyglucose_21_P11T</v>
          </cell>
          <cell r="AC1550">
            <v>4.7549999999999999</v>
          </cell>
        </row>
        <row r="1551">
          <cell r="C1551" t="str">
            <v>hFB12_4_Normal_2-Deoxyglucose_21_P12T</v>
          </cell>
          <cell r="AC1551">
            <v>4.4399999999999995</v>
          </cell>
        </row>
        <row r="1552">
          <cell r="C1552" t="str">
            <v>hFB12_4_Normal_2-Deoxyglucose_21_P13T</v>
          </cell>
          <cell r="AC1552">
            <v>3.6449999999999996</v>
          </cell>
        </row>
        <row r="1553">
          <cell r="C1553" t="str">
            <v>hFB12_4_Normal_2-Deoxyglucose_21_P14T</v>
          </cell>
          <cell r="AC1553">
            <v>8.73</v>
          </cell>
        </row>
        <row r="1554">
          <cell r="C1554" t="str">
            <v>hFB12_4_Normal_2-Deoxyglucose_21_P15T</v>
          </cell>
          <cell r="AC1554">
            <v>6.63</v>
          </cell>
        </row>
        <row r="1555">
          <cell r="C1555" t="str">
            <v>hFB12_4_Normal_2-Deoxyglucose_21_P16T</v>
          </cell>
          <cell r="AC1555">
            <v>3.5550000000000002</v>
          </cell>
        </row>
        <row r="1556">
          <cell r="C1556" t="str">
            <v>hFB12_4_Normal_2-Deoxyglucose_21_P17T</v>
          </cell>
          <cell r="AC1556">
            <v>6.2850000000000001</v>
          </cell>
        </row>
        <row r="1557">
          <cell r="C1557" t="str">
            <v>hFB12_4_Normal_2-Deoxyglucose_21_P18T</v>
          </cell>
          <cell r="AC1557">
            <v>4.2749999999999995</v>
          </cell>
        </row>
        <row r="1558">
          <cell r="C1558" t="str">
            <v>hFB12_4_Normal_2-Deoxyglucose_21_P19T</v>
          </cell>
          <cell r="AC1558">
            <v>5.22</v>
          </cell>
        </row>
        <row r="1559">
          <cell r="C1559" t="str">
            <v>hFB12_4_Normal_2-Deoxyglucose_21_P20T</v>
          </cell>
          <cell r="AC1559">
            <v>4.9649999999999999</v>
          </cell>
        </row>
        <row r="1560">
          <cell r="C1560" t="str">
            <v>hFB12_4_Normal_2-Deoxyglucose_21_P21T</v>
          </cell>
          <cell r="AC1560">
            <v>5.6850000000000005</v>
          </cell>
        </row>
        <row r="1561">
          <cell r="C1561" t="str">
            <v>hFB12_4_Normal_2-Deoxyglucose_21_P22T</v>
          </cell>
          <cell r="AC1561">
            <v>4.8899999999999997</v>
          </cell>
        </row>
        <row r="1562">
          <cell r="C1562" t="str">
            <v>hFB12_4_Normal_2-Deoxyglucose_21_P23T</v>
          </cell>
          <cell r="AC1562">
            <v>5.04</v>
          </cell>
        </row>
        <row r="1563">
          <cell r="C1563" t="str">
            <v>hFB12_4_Normal_2-Deoxyglucose_21_P24T</v>
          </cell>
          <cell r="AC1563">
            <v>5.41</v>
          </cell>
        </row>
        <row r="1564">
          <cell r="C1564" t="str">
            <v>hFB12_4_Normal_2-Deoxyglucose_21_P25T</v>
          </cell>
          <cell r="AC1564">
            <v>4.3550000000000004</v>
          </cell>
        </row>
        <row r="1565">
          <cell r="C1565" t="str">
            <v>hFB12_4_Normal_2-Deoxyglucose_21_P26T</v>
          </cell>
          <cell r="AC1565">
            <v>5.1099999999999994</v>
          </cell>
        </row>
        <row r="1566">
          <cell r="C1566" t="str">
            <v>hFB13_4_Normal_2-Deoxyglucose_21_P3T</v>
          </cell>
          <cell r="AC1566">
            <v>0.5</v>
          </cell>
        </row>
        <row r="1567">
          <cell r="C1567" t="str">
            <v>hFB13_4_Normal_2-Deoxyglucose_21_P4T</v>
          </cell>
          <cell r="AC1567">
            <v>3.915</v>
          </cell>
        </row>
        <row r="1568">
          <cell r="C1568" t="str">
            <v>hFB13_4_Normal_2-Deoxyglucose_21_P5T</v>
          </cell>
          <cell r="AC1568">
            <v>15.074999999999999</v>
          </cell>
        </row>
        <row r="1569">
          <cell r="C1569" t="str">
            <v>hFB13_4_Normal_2-Deoxyglucose_21_P6T</v>
          </cell>
          <cell r="AC1569">
            <v>1.917</v>
          </cell>
        </row>
        <row r="1570">
          <cell r="C1570" t="str">
            <v>hFB13_4_Normal_2-Deoxyglucose_21_P7T</v>
          </cell>
          <cell r="AC1570">
            <v>1.5134999999999998</v>
          </cell>
        </row>
        <row r="1571">
          <cell r="C1571" t="str">
            <v>hFB13_4_Normal_2-Deoxyglucose_21_P8T</v>
          </cell>
          <cell r="AC1571">
            <v>3.2924999999999995</v>
          </cell>
        </row>
        <row r="1572">
          <cell r="C1572" t="str">
            <v>hFB13_4_Normal_2-Deoxyglucose_21_P9T</v>
          </cell>
          <cell r="AC1572">
            <v>3.2249999999999996</v>
          </cell>
        </row>
        <row r="1573">
          <cell r="C1573" t="str">
            <v>hFB13_4_Normal_2-Deoxyglucose_21_P10T</v>
          </cell>
          <cell r="AC1573">
            <v>4.59</v>
          </cell>
        </row>
        <row r="1574">
          <cell r="C1574" t="str">
            <v>hFB13_4_Normal_2-Deoxyglucose_21_P11T</v>
          </cell>
          <cell r="AC1574">
            <v>4.41</v>
          </cell>
        </row>
        <row r="1575">
          <cell r="C1575" t="str">
            <v>hFB13_4_Normal_2-Deoxyglucose_21_P12T</v>
          </cell>
          <cell r="AC1575">
            <v>7.455000000000001</v>
          </cell>
        </row>
        <row r="1576">
          <cell r="C1576" t="str">
            <v>hFB13_4_Normal_2-Deoxyglucose_21_P13T</v>
          </cell>
          <cell r="AC1576">
            <v>5.2350000000000003</v>
          </cell>
        </row>
        <row r="1577">
          <cell r="C1577" t="str">
            <v>hFB13_4_Normal_2-Deoxyglucose_21_P14T</v>
          </cell>
          <cell r="AC1577">
            <v>10.68</v>
          </cell>
        </row>
        <row r="1578">
          <cell r="C1578" t="str">
            <v>hFB13_4_Normal_2-Deoxyglucose_21_P15T</v>
          </cell>
          <cell r="AC1578">
            <v>6.9599999999999991</v>
          </cell>
        </row>
        <row r="1579">
          <cell r="C1579" t="str">
            <v>hFB13_4_Normal_2-Deoxyglucose_21_P16T</v>
          </cell>
          <cell r="AC1579">
            <v>3.9150000000000005</v>
          </cell>
        </row>
        <row r="1580">
          <cell r="C1580" t="str">
            <v>hFB13_4_Normal_2-Deoxyglucose_21_P17T</v>
          </cell>
          <cell r="AC1580">
            <v>7.0500000000000007</v>
          </cell>
        </row>
        <row r="1581">
          <cell r="C1581" t="str">
            <v>hFB13_4_Normal_2-Deoxyglucose_21_P18T</v>
          </cell>
          <cell r="AC1581">
            <v>5.04</v>
          </cell>
        </row>
        <row r="1582">
          <cell r="C1582" t="str">
            <v>hFB13_4_Normal_2-Deoxyglucose_21_P19T</v>
          </cell>
          <cell r="AC1582">
            <v>4.8000000000000007</v>
          </cell>
        </row>
        <row r="1583">
          <cell r="C1583" t="str">
            <v>hFB13_4_Normal_2-Deoxyglucose_21_P20T</v>
          </cell>
          <cell r="AC1583">
            <v>6.5249999999999995</v>
          </cell>
        </row>
        <row r="1584">
          <cell r="C1584" t="str">
            <v>hFB13_4_Normal_2-Deoxyglucose_21_P21T</v>
          </cell>
          <cell r="AC1584">
            <v>5.1899999999999995</v>
          </cell>
        </row>
        <row r="1585">
          <cell r="C1585" t="str">
            <v>hFB13_4_Normal_2-Deoxyglucose_21_P22T</v>
          </cell>
          <cell r="AC1585">
            <v>4.8000000000000007</v>
          </cell>
        </row>
        <row r="1586">
          <cell r="C1586" t="str">
            <v>hFB13_4_Normal_2-Deoxyglucose_21_P23T</v>
          </cell>
          <cell r="AC1586">
            <v>5.0999999999999996</v>
          </cell>
        </row>
        <row r="1587">
          <cell r="C1587" t="str">
            <v>hFB13_4_Normal_2-Deoxyglucose_21_P24T</v>
          </cell>
          <cell r="AC1587">
            <v>7.3650000000000002</v>
          </cell>
        </row>
        <row r="1588">
          <cell r="C1588" t="str">
            <v>hFB13_4_Normal_2-Deoxyglucose_21_P25T</v>
          </cell>
          <cell r="AC1588">
            <v>5.2200000000000006</v>
          </cell>
        </row>
        <row r="1589">
          <cell r="C1589" t="str">
            <v>hFB13_4_Normal_2-Deoxyglucose_21_P26T</v>
          </cell>
          <cell r="AC1589">
            <v>6.4399999999999995</v>
          </cell>
        </row>
        <row r="1590">
          <cell r="C1590" t="str">
            <v>hFB12_4_Normal_betahydroxybutyrate_21_P3T</v>
          </cell>
          <cell r="AC1590">
            <v>0.5</v>
          </cell>
        </row>
        <row r="1591">
          <cell r="C1591" t="str">
            <v>hFB12_4_Normal_betahydroxybutyrate_21_P4T</v>
          </cell>
          <cell r="AC1591">
            <v>4.0500000000000007</v>
          </cell>
        </row>
        <row r="1592">
          <cell r="C1592" t="str">
            <v>hFB12_4_Normal_betahydroxybutyrate_21_P5T</v>
          </cell>
          <cell r="AC1592">
            <v>11</v>
          </cell>
        </row>
        <row r="1593">
          <cell r="C1593" t="str">
            <v>hFB12_4_Normal_betahydroxybutyrate_21_P6T</v>
          </cell>
          <cell r="AC1593">
            <v>6.330000000000001</v>
          </cell>
        </row>
        <row r="1594">
          <cell r="C1594" t="str">
            <v>hFB12_4_Normal_betahydroxybutyrate_21_P7T</v>
          </cell>
          <cell r="AC1594">
            <v>3.84</v>
          </cell>
        </row>
        <row r="1595">
          <cell r="C1595" t="str">
            <v>hFB12_4_Normal_betahydroxybutyrate_21_P8T</v>
          </cell>
          <cell r="AC1595">
            <v>3.9749999999999996</v>
          </cell>
        </row>
        <row r="1596">
          <cell r="C1596" t="str">
            <v>hFB12_4_Normal_betahydroxybutyrate_21_P9T</v>
          </cell>
          <cell r="AC1596">
            <v>3.0314999999999999</v>
          </cell>
        </row>
        <row r="1597">
          <cell r="C1597" t="str">
            <v>hFB12_4_Normal_betahydroxybutyrate_21_P10T</v>
          </cell>
          <cell r="AC1597">
            <v>2.84</v>
          </cell>
        </row>
        <row r="1598">
          <cell r="C1598" t="str">
            <v>hFB12_4_Normal_betahydroxybutyrate_21_P11T</v>
          </cell>
          <cell r="AC1598">
            <v>3.7950000000000004</v>
          </cell>
        </row>
        <row r="1599">
          <cell r="C1599" t="str">
            <v>hFB12_4_Normal_betahydroxybutyrate_21_P12T</v>
          </cell>
          <cell r="AC1599">
            <v>2.8754999999999997</v>
          </cell>
        </row>
        <row r="1600">
          <cell r="C1600" t="str">
            <v>hFB12_4_Normal_betahydroxybutyrate_21_P13T</v>
          </cell>
          <cell r="AC1600">
            <v>5.2050000000000001</v>
          </cell>
        </row>
        <row r="1601">
          <cell r="C1601" t="str">
            <v>hFB12_4_Normal_betahydroxybutyrate_21_P14T</v>
          </cell>
          <cell r="AC1601">
            <v>5.5350000000000001</v>
          </cell>
        </row>
        <row r="1602">
          <cell r="C1602" t="str">
            <v>hFB12_4_Normal_betahydroxybutyrate_21_P15T</v>
          </cell>
          <cell r="AC1602">
            <v>5.0849999999999991</v>
          </cell>
        </row>
        <row r="1603">
          <cell r="C1603" t="str">
            <v>hFB12_4_Normal_betahydroxybutyrate_21_P16T</v>
          </cell>
          <cell r="AC1603">
            <v>3.7950000000000004</v>
          </cell>
        </row>
        <row r="1604">
          <cell r="C1604" t="str">
            <v>hFB12_4_Normal_betahydroxybutyrate_21_P17T</v>
          </cell>
          <cell r="AC1604">
            <v>5.8049999999999997</v>
          </cell>
        </row>
        <row r="1605">
          <cell r="C1605" t="str">
            <v>hFB12_4_Normal_betahydroxybutyrate_21_P18T</v>
          </cell>
          <cell r="AC1605">
            <v>4.6950000000000003</v>
          </cell>
        </row>
        <row r="1606">
          <cell r="C1606" t="str">
            <v>hFB12_4_Normal_betahydroxybutyrate_21_P19T</v>
          </cell>
          <cell r="AC1606">
            <v>5.1750000000000007</v>
          </cell>
        </row>
        <row r="1607">
          <cell r="C1607" t="str">
            <v>hFB12_4_Normal_betahydroxybutyrate_21_P20T</v>
          </cell>
          <cell r="AC1607">
            <v>4.1850000000000005</v>
          </cell>
        </row>
        <row r="1608">
          <cell r="C1608" t="str">
            <v>hFB12_4_Normal_betahydroxybutyrate_21_P21T</v>
          </cell>
          <cell r="AC1608">
            <v>4.0949999999999998</v>
          </cell>
        </row>
        <row r="1609">
          <cell r="C1609" t="str">
            <v>hFB12_4_Normal_betahydroxybutyrate_21_P22T</v>
          </cell>
          <cell r="AC1609">
            <v>3.4350000000000001</v>
          </cell>
        </row>
        <row r="1610">
          <cell r="C1610" t="str">
            <v>hFB12_4_Normal_betahydroxybutyrate_21_P23T</v>
          </cell>
          <cell r="AC1610">
            <v>3.6000000000000005</v>
          </cell>
        </row>
        <row r="1611">
          <cell r="C1611" t="str">
            <v>hFB12_4_Normal_betahydroxybutyrate_21_P24T</v>
          </cell>
          <cell r="AC1611">
            <v>4.1399999999999997</v>
          </cell>
        </row>
        <row r="1612">
          <cell r="C1612" t="str">
            <v>hFB12_4_Normal_betahydroxybutyrate_21_P25T</v>
          </cell>
          <cell r="AC1612">
            <v>2.5149999999999997</v>
          </cell>
        </row>
        <row r="1613">
          <cell r="C1613" t="str">
            <v>hFB12_4_Normal_betahydroxybutyrate_21_P26T</v>
          </cell>
          <cell r="AC1613">
            <v>2.6850000000000001</v>
          </cell>
        </row>
        <row r="1614">
          <cell r="C1614" t="str">
            <v>hFB13_4_Normal_betahydroxybutyrate_21_P3T</v>
          </cell>
          <cell r="AC1614">
            <v>0.5</v>
          </cell>
        </row>
        <row r="1615">
          <cell r="C1615" t="str">
            <v>hFB13_4_Normal_betahydroxybutyrate_21_P4T</v>
          </cell>
          <cell r="AC1615">
            <v>3.915</v>
          </cell>
        </row>
        <row r="1616">
          <cell r="C1616" t="str">
            <v>hFB13_4_Normal_betahydroxybutyrate_21_P5T</v>
          </cell>
          <cell r="AC1616">
            <v>15.074999999999999</v>
          </cell>
        </row>
        <row r="1617">
          <cell r="C1617" t="str">
            <v>hFB13_4_Normal_betahydroxybutyrate_21_P6T</v>
          </cell>
          <cell r="AC1617">
            <v>6.4049999999999994</v>
          </cell>
        </row>
        <row r="1618">
          <cell r="C1618" t="str">
            <v>hFB13_4_Normal_betahydroxybutyrate_21_P7T</v>
          </cell>
          <cell r="AC1618">
            <v>6.12</v>
          </cell>
        </row>
        <row r="1619">
          <cell r="C1619" t="str">
            <v>hFB13_4_Normal_betahydroxybutyrate_21_P8T</v>
          </cell>
          <cell r="AC1619">
            <v>6.7050000000000001</v>
          </cell>
        </row>
        <row r="1620">
          <cell r="C1620" t="str">
            <v>hFB13_4_Normal_betahydroxybutyrate_21_P9T</v>
          </cell>
          <cell r="AC1620">
            <v>3.93</v>
          </cell>
        </row>
        <row r="1621">
          <cell r="C1621" t="str">
            <v>hFB13_4_Normal_betahydroxybutyrate_21_P10T</v>
          </cell>
          <cell r="AC1621">
            <v>3.8550000000000004</v>
          </cell>
        </row>
        <row r="1622">
          <cell r="C1622" t="str">
            <v>hFB13_4_Normal_betahydroxybutyrate_21_P11T</v>
          </cell>
          <cell r="AC1622">
            <v>5.0400000000000009</v>
          </cell>
        </row>
        <row r="1623">
          <cell r="C1623" t="str">
            <v>hFB13_4_Normal_betahydroxybutyrate_21_P12T</v>
          </cell>
          <cell r="AC1623">
            <v>6.0149999999999997</v>
          </cell>
        </row>
        <row r="1624">
          <cell r="C1624" t="str">
            <v>hFB13_4_Normal_betahydroxybutyrate_21_P13T</v>
          </cell>
          <cell r="AC1624">
            <v>5.2350000000000003</v>
          </cell>
        </row>
        <row r="1625">
          <cell r="C1625" t="str">
            <v>hFB13_4_Normal_betahydroxybutyrate_21_P14T</v>
          </cell>
          <cell r="AC1625">
            <v>8.2050000000000001</v>
          </cell>
        </row>
        <row r="1626">
          <cell r="C1626" t="str">
            <v>hFB13_4_Normal_betahydroxybutyrate_21_P15T</v>
          </cell>
          <cell r="AC1626">
            <v>6.99</v>
          </cell>
        </row>
        <row r="1627">
          <cell r="C1627" t="str">
            <v>hFB13_4_Normal_betahydroxybutyrate_21_P16T</v>
          </cell>
          <cell r="AC1627">
            <v>4.9950000000000001</v>
          </cell>
        </row>
        <row r="1628">
          <cell r="C1628" t="str">
            <v>hFB13_4_Normal_betahydroxybutyrate_21_P17T</v>
          </cell>
          <cell r="AC1628">
            <v>3.5400000000000005</v>
          </cell>
        </row>
        <row r="1629">
          <cell r="C1629" t="str">
            <v>hFB13_4_Normal_betahydroxybutyrate_21_P18T</v>
          </cell>
          <cell r="AC1629">
            <v>5.1899999999999995</v>
          </cell>
        </row>
        <row r="1630">
          <cell r="C1630" t="str">
            <v>hFB13_4_Normal_betahydroxybutyrate_21_P19T</v>
          </cell>
          <cell r="AC1630">
            <v>4.59</v>
          </cell>
        </row>
        <row r="1631">
          <cell r="C1631" t="str">
            <v>hFB13_4_Normal_betahydroxybutyrate_21_P20T</v>
          </cell>
          <cell r="AC1631">
            <v>0</v>
          </cell>
        </row>
        <row r="1632">
          <cell r="C1632" t="str">
            <v>Technical_Replicate_1</v>
          </cell>
          <cell r="AC1632">
            <v>1</v>
          </cell>
        </row>
        <row r="1633">
          <cell r="C1633" t="str">
            <v>Technical_Replicate_2</v>
          </cell>
          <cell r="AC1633">
            <v>1</v>
          </cell>
        </row>
        <row r="1634">
          <cell r="C1634" t="str">
            <v>Technical_Replicate_3</v>
          </cell>
          <cell r="AC1634">
            <v>1</v>
          </cell>
        </row>
        <row r="1635">
          <cell r="C1635" t="str">
            <v>Technical_Replicate_4</v>
          </cell>
          <cell r="AC1635">
            <v>1</v>
          </cell>
        </row>
        <row r="1636">
          <cell r="C1636" t="str">
            <v>Technical_Replicate_5</v>
          </cell>
          <cell r="AC1636">
            <v>1</v>
          </cell>
        </row>
        <row r="1637">
          <cell r="C1637" t="str">
            <v>Technical_Replicate_6</v>
          </cell>
          <cell r="AC1637">
            <v>1</v>
          </cell>
        </row>
        <row r="1638">
          <cell r="C1638" t="str">
            <v>Technical_Replicate_7</v>
          </cell>
          <cell r="AC1638">
            <v>1</v>
          </cell>
        </row>
        <row r="1639">
          <cell r="C1639" t="str">
            <v>Technical_Replicate_8</v>
          </cell>
          <cell r="AC1639">
            <v>1</v>
          </cell>
        </row>
        <row r="1640">
          <cell r="C1640" t="str">
            <v>Technical_Replicate_9</v>
          </cell>
          <cell r="AC1640">
            <v>1</v>
          </cell>
        </row>
        <row r="1641">
          <cell r="C1641" t="str">
            <v>Negative_Control_1</v>
          </cell>
          <cell r="AC1641">
            <v>1</v>
          </cell>
        </row>
        <row r="1642">
          <cell r="C1642" t="str">
            <v>Negative_Control_2</v>
          </cell>
          <cell r="AC1642">
            <v>1</v>
          </cell>
        </row>
        <row r="1643">
          <cell r="C1643" t="str">
            <v>Negative_Control_3</v>
          </cell>
          <cell r="AC1643">
            <v>1</v>
          </cell>
        </row>
        <row r="1644">
          <cell r="C1644" t="str">
            <v>Negative_Control_4</v>
          </cell>
          <cell r="AC1644">
            <v>1</v>
          </cell>
        </row>
        <row r="1645">
          <cell r="C1645" t="str">
            <v>Negative_Control_5</v>
          </cell>
          <cell r="AC1645">
            <v>1</v>
          </cell>
        </row>
        <row r="1646">
          <cell r="C1646" t="str">
            <v>Negative_Control_6</v>
          </cell>
          <cell r="AC1646">
            <v>1</v>
          </cell>
        </row>
        <row r="1647">
          <cell r="C1647" t="str">
            <v>Negative_Control_7</v>
          </cell>
          <cell r="AC1647">
            <v>1</v>
          </cell>
        </row>
        <row r="1648">
          <cell r="C1648" t="str">
            <v>Negative_Control_8</v>
          </cell>
          <cell r="AC1648">
            <v>1</v>
          </cell>
        </row>
        <row r="1649">
          <cell r="C1649" t="str">
            <v>Negative_Control_9</v>
          </cell>
          <cell r="AC1649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B25BA-C944-E440-8F1D-35C97CE11D3F}">
  <dimension ref="A1:DY92"/>
  <sheetViews>
    <sheetView zoomScale="66" zoomScaleNormal="80" workbookViewId="0">
      <pane xSplit="11" ySplit="1" topLeftCell="BP2" activePane="bottomRight" state="frozen"/>
      <selection pane="topRight" activeCell="K1" sqref="K1"/>
      <selection pane="bottomLeft" activeCell="A2" sqref="A2"/>
      <selection pane="bottomRight" activeCell="BQ1" sqref="BQ1"/>
    </sheetView>
  </sheetViews>
  <sheetFormatPr baseColWidth="10" defaultRowHeight="16" x14ac:dyDescent="0.2"/>
  <cols>
    <col min="2" max="3" width="38" bestFit="1" customWidth="1"/>
    <col min="5" max="5" width="31.5" customWidth="1"/>
    <col min="6" max="6" width="10.83203125" customWidth="1"/>
    <col min="8" max="9" width="10.83203125" customWidth="1"/>
    <col min="16" max="17" width="10.83203125" customWidth="1"/>
    <col min="19" max="22" width="10.83203125" customWidth="1"/>
    <col min="23" max="23" width="20.1640625" customWidth="1"/>
    <col min="24" max="24" width="19.33203125" customWidth="1"/>
    <col min="25" max="25" width="18.33203125" customWidth="1"/>
    <col min="26" max="26" width="17.83203125" customWidth="1"/>
    <col min="27" max="27" width="18.5" customWidth="1"/>
    <col min="28" max="28" width="18.6640625" customWidth="1"/>
    <col min="29" max="29" width="16.33203125" customWidth="1"/>
    <col min="30" max="30" width="18.33203125" customWidth="1"/>
    <col min="31" max="31" width="21.5" customWidth="1"/>
    <col min="32" max="32" width="25.1640625" customWidth="1"/>
    <col min="33" max="33" width="25.33203125" customWidth="1"/>
    <col min="34" max="34" width="26.6640625" customWidth="1"/>
    <col min="35" max="35" width="22" customWidth="1"/>
    <col min="36" max="36" width="18.33203125" customWidth="1"/>
    <col min="37" max="37" width="29.1640625" customWidth="1"/>
    <col min="38" max="38" width="31.5" customWidth="1"/>
    <col min="39" max="39" width="19.1640625" customWidth="1"/>
    <col min="40" max="40" width="18.33203125" customWidth="1"/>
    <col min="41" max="41" width="22" customWidth="1"/>
    <col min="42" max="42" width="33.1640625" customWidth="1"/>
    <col min="43" max="43" width="23.1640625" customWidth="1"/>
    <col min="44" max="44" width="18.33203125" customWidth="1"/>
    <col min="45" max="45" width="20.5" customWidth="1"/>
    <col min="46" max="47" width="18.33203125" bestFit="1" customWidth="1"/>
    <col min="48" max="49" width="20" bestFit="1" customWidth="1"/>
    <col min="50" max="50" width="29.83203125" bestFit="1" customWidth="1"/>
    <col min="51" max="51" width="23.33203125" bestFit="1" customWidth="1"/>
    <col min="52" max="52" width="23.5" bestFit="1" customWidth="1"/>
    <col min="53" max="53" width="20.33203125" bestFit="1" customWidth="1"/>
    <col min="54" max="54" width="28.1640625" bestFit="1" customWidth="1"/>
    <col min="55" max="55" width="28.83203125" bestFit="1" customWidth="1"/>
    <col min="56" max="56" width="29.5" bestFit="1" customWidth="1"/>
    <col min="57" max="57" width="27.5" bestFit="1" customWidth="1"/>
    <col min="58" max="58" width="19.1640625" bestFit="1" customWidth="1"/>
    <col min="59" max="59" width="22" bestFit="1" customWidth="1"/>
    <col min="60" max="60" width="21" bestFit="1" customWidth="1"/>
    <col min="61" max="61" width="22.6640625" bestFit="1" customWidth="1"/>
    <col min="62" max="62" width="32.6640625" bestFit="1" customWidth="1"/>
    <col min="63" max="63" width="25" bestFit="1" customWidth="1"/>
    <col min="64" max="64" width="25.83203125" bestFit="1" customWidth="1"/>
    <col min="65" max="65" width="26" bestFit="1" customWidth="1"/>
    <col min="66" max="66" width="19" bestFit="1" customWidth="1"/>
    <col min="67" max="67" width="19" customWidth="1"/>
    <col min="68" max="68" width="21.5" bestFit="1" customWidth="1"/>
    <col min="69" max="69" width="27.6640625" bestFit="1" customWidth="1"/>
    <col min="70" max="70" width="19.5" bestFit="1" customWidth="1"/>
    <col min="71" max="71" width="28.6640625" bestFit="1" customWidth="1"/>
    <col min="72" max="72" width="30.5" bestFit="1" customWidth="1"/>
    <col min="73" max="73" width="16.33203125" bestFit="1" customWidth="1"/>
    <col min="74" max="74" width="24.6640625" bestFit="1" customWidth="1"/>
    <col min="75" max="75" width="29.5" bestFit="1" customWidth="1"/>
    <col min="76" max="76" width="23.33203125" bestFit="1" customWidth="1"/>
    <col min="77" max="77" width="30.1640625" bestFit="1" customWidth="1"/>
    <col min="78" max="78" width="29.33203125" bestFit="1" customWidth="1"/>
    <col min="79" max="79" width="27.33203125" bestFit="1" customWidth="1"/>
    <col min="80" max="80" width="27.83203125" bestFit="1" customWidth="1"/>
    <col min="81" max="81" width="28.5" bestFit="1" customWidth="1"/>
    <col min="82" max="82" width="28.6640625" bestFit="1" customWidth="1"/>
    <col min="83" max="83" width="26.1640625" bestFit="1" customWidth="1"/>
    <col min="84" max="84" width="28.33203125" bestFit="1" customWidth="1"/>
    <col min="85" max="85" width="31.33203125" bestFit="1" customWidth="1"/>
    <col min="86" max="86" width="35.1640625" bestFit="1" customWidth="1"/>
    <col min="87" max="87" width="35.33203125" bestFit="1" customWidth="1"/>
    <col min="88" max="88" width="36.5" bestFit="1" customWidth="1"/>
    <col min="89" max="89" width="32" bestFit="1" customWidth="1"/>
    <col min="90" max="90" width="26.83203125" bestFit="1" customWidth="1"/>
    <col min="91" max="91" width="39.1640625" bestFit="1" customWidth="1"/>
    <col min="92" max="92" width="41.5" bestFit="1" customWidth="1"/>
    <col min="93" max="93" width="29.1640625" bestFit="1" customWidth="1"/>
    <col min="94" max="94" width="26.6640625" bestFit="1" customWidth="1"/>
    <col min="95" max="95" width="32" bestFit="1" customWidth="1"/>
    <col min="96" max="96" width="43.1640625" bestFit="1" customWidth="1"/>
    <col min="97" max="97" width="32.1640625" bestFit="1" customWidth="1"/>
    <col min="98" max="98" width="26.1640625" bestFit="1" customWidth="1"/>
    <col min="99" max="99" width="30.5" bestFit="1" customWidth="1"/>
    <col min="100" max="100" width="27.33203125" bestFit="1" customWidth="1"/>
    <col min="101" max="101" width="26.6640625" bestFit="1" customWidth="1"/>
    <col min="102" max="103" width="30" bestFit="1" customWidth="1"/>
    <col min="104" max="104" width="39.83203125" bestFit="1" customWidth="1"/>
    <col min="105" max="105" width="33.33203125" bestFit="1" customWidth="1"/>
    <col min="106" max="106" width="33.5" bestFit="1" customWidth="1"/>
    <col min="107" max="107" width="30.33203125" bestFit="1" customWidth="1"/>
    <col min="108" max="108" width="38.1640625" bestFit="1" customWidth="1"/>
    <col min="109" max="109" width="38.83203125" bestFit="1" customWidth="1"/>
    <col min="110" max="110" width="39.5" bestFit="1" customWidth="1"/>
    <col min="111" max="111" width="37.5" bestFit="1" customWidth="1"/>
    <col min="112" max="112" width="29.1640625" bestFit="1" customWidth="1"/>
    <col min="113" max="113" width="32" bestFit="1" customWidth="1"/>
    <col min="114" max="114" width="31" bestFit="1" customWidth="1"/>
    <col min="115" max="115" width="32.6640625" bestFit="1" customWidth="1"/>
    <col min="116" max="116" width="42.6640625" bestFit="1" customWidth="1"/>
    <col min="117" max="117" width="35" bestFit="1" customWidth="1"/>
    <col min="118" max="118" width="35.83203125" bestFit="1" customWidth="1"/>
    <col min="119" max="119" width="36" bestFit="1" customWidth="1"/>
    <col min="120" max="120" width="29" bestFit="1" customWidth="1"/>
    <col min="121" max="121" width="31.33203125" bestFit="1" customWidth="1"/>
    <col min="122" max="122" width="37.6640625" bestFit="1" customWidth="1"/>
    <col min="123" max="123" width="29.5" bestFit="1" customWidth="1"/>
    <col min="124" max="124" width="38.6640625" bestFit="1" customWidth="1"/>
    <col min="125" max="125" width="40.5" bestFit="1" customWidth="1"/>
    <col min="126" max="126" width="26.1640625" bestFit="1" customWidth="1"/>
    <col min="127" max="127" width="34.6640625" bestFit="1" customWidth="1"/>
    <col min="128" max="128" width="39.5" bestFit="1" customWidth="1"/>
    <col min="129" max="129" width="33.33203125" bestFit="1" customWidth="1"/>
  </cols>
  <sheetData>
    <row r="1" spans="1:129" s="42" customFormat="1" x14ac:dyDescent="0.2">
      <c r="A1" s="36" t="s">
        <v>0</v>
      </c>
      <c r="B1" s="36" t="s">
        <v>97</v>
      </c>
      <c r="C1" s="36" t="s">
        <v>109</v>
      </c>
      <c r="D1" s="36" t="s">
        <v>98</v>
      </c>
      <c r="E1" s="36" t="s">
        <v>101</v>
      </c>
      <c r="F1" s="36" t="s">
        <v>1</v>
      </c>
      <c r="G1" s="36" t="s">
        <v>100</v>
      </c>
      <c r="H1" s="36" t="s">
        <v>102</v>
      </c>
      <c r="I1" s="36" t="s">
        <v>103</v>
      </c>
      <c r="J1" s="36" t="s">
        <v>2</v>
      </c>
      <c r="K1" s="36" t="s">
        <v>99</v>
      </c>
      <c r="L1" s="36" t="s">
        <v>104</v>
      </c>
      <c r="M1" s="36" t="s">
        <v>105</v>
      </c>
      <c r="N1" s="36" t="s">
        <v>95</v>
      </c>
      <c r="O1" s="36" t="s">
        <v>95</v>
      </c>
      <c r="P1" s="36" t="s">
        <v>106</v>
      </c>
      <c r="Q1" s="36" t="s">
        <v>107</v>
      </c>
      <c r="R1" s="36" t="s">
        <v>3</v>
      </c>
      <c r="S1" s="37" t="s">
        <v>108</v>
      </c>
      <c r="T1" s="37" t="s">
        <v>4</v>
      </c>
      <c r="U1" s="36" t="s">
        <v>5</v>
      </c>
      <c r="V1" s="36" t="s">
        <v>0</v>
      </c>
      <c r="W1" s="36" t="s">
        <v>164</v>
      </c>
      <c r="X1" s="36" t="s">
        <v>165</v>
      </c>
      <c r="Y1" s="36" t="s">
        <v>166</v>
      </c>
      <c r="Z1" s="36" t="s">
        <v>167</v>
      </c>
      <c r="AA1" s="36" t="s">
        <v>168</v>
      </c>
      <c r="AB1" s="36" t="s">
        <v>169</v>
      </c>
      <c r="AC1" s="36" t="s">
        <v>170</v>
      </c>
      <c r="AD1" s="36" t="s">
        <v>171</v>
      </c>
      <c r="AE1" s="36" t="s">
        <v>172</v>
      </c>
      <c r="AF1" s="36" t="s">
        <v>173</v>
      </c>
      <c r="AG1" s="36" t="s">
        <v>174</v>
      </c>
      <c r="AH1" s="36" t="s">
        <v>175</v>
      </c>
      <c r="AI1" s="37" t="s">
        <v>176</v>
      </c>
      <c r="AJ1" s="37" t="s">
        <v>177</v>
      </c>
      <c r="AK1" s="36" t="s">
        <v>178</v>
      </c>
      <c r="AL1" s="36" t="s">
        <v>179</v>
      </c>
      <c r="AM1" s="36" t="s">
        <v>180</v>
      </c>
      <c r="AN1" s="36" t="s">
        <v>181</v>
      </c>
      <c r="AO1" s="36" t="s">
        <v>182</v>
      </c>
      <c r="AP1" s="36" t="s">
        <v>183</v>
      </c>
      <c r="AQ1" s="36" t="s">
        <v>184</v>
      </c>
      <c r="AR1" s="36" t="s">
        <v>185</v>
      </c>
      <c r="AS1" s="36" t="s">
        <v>186</v>
      </c>
      <c r="AT1" s="36" t="s">
        <v>187</v>
      </c>
      <c r="AU1" s="36" t="s">
        <v>188</v>
      </c>
      <c r="AV1" s="36" t="s">
        <v>189</v>
      </c>
      <c r="AW1" s="36" t="s">
        <v>190</v>
      </c>
      <c r="AX1" s="37" t="s">
        <v>191</v>
      </c>
      <c r="AY1" s="37" t="s">
        <v>192</v>
      </c>
      <c r="AZ1" s="36" t="s">
        <v>193</v>
      </c>
      <c r="BA1" s="36" t="s">
        <v>194</v>
      </c>
      <c r="BB1" s="36" t="s">
        <v>195</v>
      </c>
      <c r="BC1" s="36" t="s">
        <v>196</v>
      </c>
      <c r="BD1" s="36" t="s">
        <v>197</v>
      </c>
      <c r="BE1" s="36" t="s">
        <v>198</v>
      </c>
      <c r="BF1" s="36" t="s">
        <v>199</v>
      </c>
      <c r="BG1" s="36" t="s">
        <v>200</v>
      </c>
      <c r="BH1" s="36" t="s">
        <v>201</v>
      </c>
      <c r="BI1" s="36" t="s">
        <v>202</v>
      </c>
      <c r="BJ1" s="36" t="s">
        <v>203</v>
      </c>
      <c r="BK1" s="36" t="s">
        <v>204</v>
      </c>
      <c r="BL1" s="36" t="s">
        <v>216</v>
      </c>
      <c r="BM1" s="36" t="s">
        <v>205</v>
      </c>
      <c r="BN1" s="37" t="s">
        <v>206</v>
      </c>
      <c r="BO1" s="37" t="s">
        <v>220</v>
      </c>
      <c r="BP1" s="37" t="s">
        <v>207</v>
      </c>
      <c r="BQ1" s="36" t="s">
        <v>208</v>
      </c>
      <c r="BR1" s="36" t="s">
        <v>209</v>
      </c>
      <c r="BS1" s="36" t="s">
        <v>215</v>
      </c>
      <c r="BT1" s="37" t="s">
        <v>210</v>
      </c>
      <c r="BU1" s="37" t="s">
        <v>211</v>
      </c>
      <c r="BV1" s="36" t="s">
        <v>212</v>
      </c>
      <c r="BW1" s="37" t="s">
        <v>213</v>
      </c>
      <c r="BX1" s="36" t="s">
        <v>214</v>
      </c>
      <c r="BY1" s="36" t="s">
        <v>111</v>
      </c>
      <c r="BZ1" s="36" t="s">
        <v>112</v>
      </c>
      <c r="CA1" s="36" t="s">
        <v>113</v>
      </c>
      <c r="CB1" s="36" t="s">
        <v>114</v>
      </c>
      <c r="CC1" s="36" t="s">
        <v>115</v>
      </c>
      <c r="CD1" s="36" t="s">
        <v>116</v>
      </c>
      <c r="CE1" s="36" t="s">
        <v>117</v>
      </c>
      <c r="CF1" s="36" t="s">
        <v>118</v>
      </c>
      <c r="CG1" s="36" t="s">
        <v>119</v>
      </c>
      <c r="CH1" s="36" t="s">
        <v>120</v>
      </c>
      <c r="CI1" s="36" t="s">
        <v>121</v>
      </c>
      <c r="CJ1" s="36" t="s">
        <v>122</v>
      </c>
      <c r="CK1" s="36" t="s">
        <v>123</v>
      </c>
      <c r="CL1" s="36" t="s">
        <v>124</v>
      </c>
      <c r="CM1" s="36" t="s">
        <v>125</v>
      </c>
      <c r="CN1" s="36" t="s">
        <v>126</v>
      </c>
      <c r="CO1" s="36" t="s">
        <v>127</v>
      </c>
      <c r="CP1" s="36" t="s">
        <v>128</v>
      </c>
      <c r="CQ1" s="36" t="s">
        <v>129</v>
      </c>
      <c r="CR1" s="36" t="s">
        <v>130</v>
      </c>
      <c r="CS1" s="36" t="s">
        <v>131</v>
      </c>
      <c r="CT1" s="36" t="s">
        <v>132</v>
      </c>
      <c r="CU1" s="36" t="s">
        <v>133</v>
      </c>
      <c r="CV1" s="36" t="s">
        <v>134</v>
      </c>
      <c r="CW1" s="36" t="s">
        <v>135</v>
      </c>
      <c r="CX1" s="36" t="s">
        <v>136</v>
      </c>
      <c r="CY1" s="36" t="s">
        <v>137</v>
      </c>
      <c r="CZ1" s="36" t="s">
        <v>138</v>
      </c>
      <c r="DA1" s="36" t="s">
        <v>139</v>
      </c>
      <c r="DB1" s="36" t="s">
        <v>140</v>
      </c>
      <c r="DC1" s="36" t="s">
        <v>141</v>
      </c>
      <c r="DD1" s="36" t="s">
        <v>142</v>
      </c>
      <c r="DE1" s="36" t="s">
        <v>143</v>
      </c>
      <c r="DF1" s="36" t="s">
        <v>144</v>
      </c>
      <c r="DG1" s="36" t="s">
        <v>145</v>
      </c>
      <c r="DH1" s="36" t="s">
        <v>146</v>
      </c>
      <c r="DI1" s="36" t="s">
        <v>147</v>
      </c>
      <c r="DJ1" s="36" t="s">
        <v>148</v>
      </c>
      <c r="DK1" s="36" t="s">
        <v>149</v>
      </c>
      <c r="DL1" s="36" t="s">
        <v>150</v>
      </c>
      <c r="DM1" s="36" t="s">
        <v>151</v>
      </c>
      <c r="DN1" s="36" t="s">
        <v>152</v>
      </c>
      <c r="DO1" s="36" t="s">
        <v>153</v>
      </c>
      <c r="DP1" s="36" t="s">
        <v>154</v>
      </c>
      <c r="DQ1" s="36" t="s">
        <v>155</v>
      </c>
      <c r="DR1" s="36" t="s">
        <v>156</v>
      </c>
      <c r="DS1" s="36" t="s">
        <v>157</v>
      </c>
      <c r="DT1" s="36" t="s">
        <v>158</v>
      </c>
      <c r="DU1" s="36" t="s">
        <v>159</v>
      </c>
      <c r="DV1" s="36" t="s">
        <v>160</v>
      </c>
      <c r="DW1" s="36" t="s">
        <v>161</v>
      </c>
      <c r="DX1" s="36" t="s">
        <v>162</v>
      </c>
      <c r="DY1" s="36" t="s">
        <v>163</v>
      </c>
    </row>
    <row r="2" spans="1:129" x14ac:dyDescent="0.2">
      <c r="A2" s="38" t="s">
        <v>21</v>
      </c>
      <c r="B2" s="39"/>
      <c r="C2" s="39"/>
      <c r="D2" s="39"/>
      <c r="E2" s="39" t="s">
        <v>86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 t="s">
        <v>86</v>
      </c>
      <c r="T2" s="39"/>
      <c r="U2" s="39"/>
      <c r="V2" s="39" t="s">
        <v>27</v>
      </c>
      <c r="W2" s="40">
        <v>1031976.556</v>
      </c>
      <c r="X2" s="40">
        <v>49379.739929053001</v>
      </c>
      <c r="Y2" s="40">
        <v>10327.8038970457</v>
      </c>
      <c r="Z2" s="40">
        <v>1771.2018622596199</v>
      </c>
      <c r="AA2" s="40">
        <v>1329643.9370963799</v>
      </c>
      <c r="AB2" s="40">
        <v>305061.81701764802</v>
      </c>
      <c r="AC2" s="40">
        <v>8997.8404317395998</v>
      </c>
      <c r="AD2" s="40">
        <v>310541.157977722</v>
      </c>
      <c r="AE2" s="40">
        <v>2946.2086728603499</v>
      </c>
      <c r="AF2" s="40">
        <v>12355.988802416499</v>
      </c>
      <c r="AG2" s="40">
        <v>173915.63143858701</v>
      </c>
      <c r="AH2" s="40">
        <v>4271.1041522861997</v>
      </c>
      <c r="AI2" s="40">
        <v>1643.33152723744</v>
      </c>
      <c r="AJ2" s="40">
        <v>71891.801523814502</v>
      </c>
      <c r="AK2" s="40">
        <v>2968.5484459685799</v>
      </c>
      <c r="AL2" s="40">
        <v>30346.651668488499</v>
      </c>
      <c r="AM2" s="40">
        <v>9046.7967067311201</v>
      </c>
      <c r="AN2" s="40">
        <v>157603.58457154199</v>
      </c>
      <c r="AO2" s="40">
        <v>1943.15495005619</v>
      </c>
      <c r="AP2" s="40">
        <v>5314.5667805103703</v>
      </c>
      <c r="AQ2" s="40">
        <v>893.40741512834597</v>
      </c>
      <c r="AR2" s="40">
        <v>1423.23538398542</v>
      </c>
      <c r="AS2" s="40">
        <v>2811.0693840923</v>
      </c>
      <c r="AT2" s="40">
        <v>1018.59695471826</v>
      </c>
      <c r="AU2" s="40">
        <v>1898.68762129067</v>
      </c>
      <c r="AV2" s="40">
        <v>180449.95703437601</v>
      </c>
      <c r="AW2" s="40">
        <v>8239.33656286525</v>
      </c>
      <c r="AX2" s="40">
        <v>37695.630586816202</v>
      </c>
      <c r="AY2" s="40">
        <v>10694.974811701701</v>
      </c>
      <c r="AZ2" s="40">
        <v>4276.24562866611</v>
      </c>
      <c r="BA2" s="40">
        <v>10968.165187250501</v>
      </c>
      <c r="BB2" s="40">
        <v>22232.5160687645</v>
      </c>
      <c r="BC2" s="40">
        <v>194922.406460069</v>
      </c>
      <c r="BD2" s="40">
        <v>13802.9124700297</v>
      </c>
      <c r="BE2" s="40">
        <v>1140.02851317818</v>
      </c>
      <c r="BF2" s="40">
        <v>2471.4059930593298</v>
      </c>
      <c r="BG2" s="40">
        <v>1253.8837745370299</v>
      </c>
      <c r="BH2" s="40">
        <v>1529.95114551046</v>
      </c>
      <c r="BI2" s="40">
        <v>3861568.81735441</v>
      </c>
      <c r="BJ2" s="40">
        <v>262171.69245435199</v>
      </c>
      <c r="BK2" s="40">
        <v>9838.1743197525993</v>
      </c>
      <c r="BL2" s="40">
        <v>1278659.6419287401</v>
      </c>
      <c r="BM2" s="40">
        <v>529.77233958166198</v>
      </c>
      <c r="BN2" s="40">
        <v>53502.816414214198</v>
      </c>
      <c r="BO2" s="40"/>
      <c r="BP2" s="40">
        <v>2515.53985437245</v>
      </c>
      <c r="BQ2" s="40">
        <v>98287.998590663599</v>
      </c>
      <c r="BR2" s="40">
        <v>4447.5096296751999</v>
      </c>
      <c r="BS2" s="40">
        <v>13562.7701913703</v>
      </c>
      <c r="BT2" s="40">
        <v>300.61352693383702</v>
      </c>
      <c r="BU2" s="40">
        <v>1150.33249862463</v>
      </c>
      <c r="BV2" s="40">
        <v>38741.254985230102</v>
      </c>
      <c r="BW2" s="40">
        <v>74769.886102094097</v>
      </c>
      <c r="BX2" s="40">
        <v>3060.4313136495898</v>
      </c>
      <c r="BY2" s="41">
        <f t="shared" ref="BY2:CH3" si="0">IFERROR(W2,"0")</f>
        <v>1031976.556</v>
      </c>
      <c r="BZ2" s="41">
        <f t="shared" si="0"/>
        <v>49379.739929053001</v>
      </c>
      <c r="CA2" s="41">
        <f t="shared" si="0"/>
        <v>10327.8038970457</v>
      </c>
      <c r="CB2" s="41">
        <f t="shared" si="0"/>
        <v>1771.2018622596199</v>
      </c>
      <c r="CC2" s="41">
        <f t="shared" si="0"/>
        <v>1329643.9370963799</v>
      </c>
      <c r="CD2" s="41">
        <f t="shared" si="0"/>
        <v>305061.81701764802</v>
      </c>
      <c r="CE2" s="41">
        <f t="shared" si="0"/>
        <v>8997.8404317395998</v>
      </c>
      <c r="CF2" s="41">
        <f t="shared" si="0"/>
        <v>310541.157977722</v>
      </c>
      <c r="CG2" s="41">
        <f t="shared" si="0"/>
        <v>2946.2086728603499</v>
      </c>
      <c r="CH2" s="41">
        <f t="shared" si="0"/>
        <v>12355.988802416499</v>
      </c>
      <c r="CI2" s="41">
        <f t="shared" ref="CI2:CR3" si="1">IFERROR(AG2,"0")</f>
        <v>173915.63143858701</v>
      </c>
      <c r="CJ2" s="41">
        <f t="shared" si="1"/>
        <v>4271.1041522861997</v>
      </c>
      <c r="CK2" s="41">
        <f t="shared" si="1"/>
        <v>1643.33152723744</v>
      </c>
      <c r="CL2" s="41">
        <f t="shared" si="1"/>
        <v>71891.801523814502</v>
      </c>
      <c r="CM2" s="41">
        <f t="shared" si="1"/>
        <v>2968.5484459685799</v>
      </c>
      <c r="CN2" s="41">
        <f t="shared" si="1"/>
        <v>30346.651668488499</v>
      </c>
      <c r="CO2" s="41">
        <f t="shared" si="1"/>
        <v>9046.7967067311201</v>
      </c>
      <c r="CP2" s="41">
        <f t="shared" si="1"/>
        <v>157603.58457154199</v>
      </c>
      <c r="CQ2" s="41">
        <f t="shared" si="1"/>
        <v>1943.15495005619</v>
      </c>
      <c r="CR2" s="41">
        <f t="shared" si="1"/>
        <v>5314.5667805103703</v>
      </c>
      <c r="CS2" s="41">
        <f t="shared" ref="CS2:DB3" si="2">IFERROR(AQ2,"0")</f>
        <v>893.40741512834597</v>
      </c>
      <c r="CT2" s="41">
        <f t="shared" si="2"/>
        <v>1423.23538398542</v>
      </c>
      <c r="CU2" s="41">
        <f t="shared" si="2"/>
        <v>2811.0693840923</v>
      </c>
      <c r="CV2" s="41">
        <f t="shared" si="2"/>
        <v>1018.59695471826</v>
      </c>
      <c r="CW2" s="41">
        <f t="shared" si="2"/>
        <v>1898.68762129067</v>
      </c>
      <c r="CX2" s="41">
        <f t="shared" si="2"/>
        <v>180449.95703437601</v>
      </c>
      <c r="CY2" s="41">
        <f t="shared" si="2"/>
        <v>8239.33656286525</v>
      </c>
      <c r="CZ2" s="41">
        <f t="shared" si="2"/>
        <v>37695.630586816202</v>
      </c>
      <c r="DA2" s="41">
        <f t="shared" si="2"/>
        <v>10694.974811701701</v>
      </c>
      <c r="DB2" s="41">
        <f t="shared" si="2"/>
        <v>4276.24562866611</v>
      </c>
      <c r="DC2" s="41">
        <f t="shared" ref="DC2:DL3" si="3">IFERROR(BA2,"0")</f>
        <v>10968.165187250501</v>
      </c>
      <c r="DD2" s="41">
        <f t="shared" si="3"/>
        <v>22232.5160687645</v>
      </c>
      <c r="DE2" s="41">
        <f t="shared" si="3"/>
        <v>194922.406460069</v>
      </c>
      <c r="DF2" s="41">
        <f t="shared" si="3"/>
        <v>13802.9124700297</v>
      </c>
      <c r="DG2" s="41">
        <f t="shared" si="3"/>
        <v>1140.02851317818</v>
      </c>
      <c r="DH2" s="41">
        <f t="shared" si="3"/>
        <v>2471.4059930593298</v>
      </c>
      <c r="DI2" s="41">
        <f t="shared" si="3"/>
        <v>1253.8837745370299</v>
      </c>
      <c r="DJ2" s="41">
        <f t="shared" si="3"/>
        <v>1529.95114551046</v>
      </c>
      <c r="DK2" s="41">
        <f t="shared" si="3"/>
        <v>3861568.81735441</v>
      </c>
      <c r="DL2" s="41">
        <f t="shared" si="3"/>
        <v>262171.69245435199</v>
      </c>
      <c r="DM2" s="41">
        <f t="shared" ref="DM2:DV3" si="4">IFERROR(BK2,"0")</f>
        <v>9838.1743197525993</v>
      </c>
      <c r="DN2" s="41">
        <f t="shared" si="4"/>
        <v>1278659.6419287401</v>
      </c>
      <c r="DO2" s="41">
        <f t="shared" si="4"/>
        <v>529.77233958166198</v>
      </c>
      <c r="DP2" s="41">
        <f t="shared" si="4"/>
        <v>53502.816414214198</v>
      </c>
      <c r="DQ2" s="41">
        <f t="shared" ref="DQ2:DY6" si="5">IFERROR(BP2,"0")</f>
        <v>2515.53985437245</v>
      </c>
      <c r="DR2" s="41">
        <f t="shared" si="5"/>
        <v>98287.998590663599</v>
      </c>
      <c r="DS2" s="41">
        <f t="shared" si="5"/>
        <v>4447.5096296751999</v>
      </c>
      <c r="DT2" s="41">
        <f t="shared" si="5"/>
        <v>13562.7701913703</v>
      </c>
      <c r="DU2" s="41">
        <f t="shared" si="5"/>
        <v>300.61352693383702</v>
      </c>
      <c r="DV2" s="41">
        <f t="shared" si="5"/>
        <v>1150.33249862463</v>
      </c>
      <c r="DW2" s="41">
        <f t="shared" si="5"/>
        <v>38741.254985230102</v>
      </c>
      <c r="DX2" s="41">
        <f t="shared" si="5"/>
        <v>74769.886102094097</v>
      </c>
      <c r="DY2" s="41">
        <f t="shared" si="5"/>
        <v>3060.4313136495898</v>
      </c>
    </row>
    <row r="3" spans="1:129" x14ac:dyDescent="0.2">
      <c r="A3" s="1" t="s">
        <v>22</v>
      </c>
      <c r="B3" s="26"/>
      <c r="C3" s="26"/>
      <c r="D3" s="26"/>
      <c r="E3" s="26" t="s">
        <v>86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 t="s">
        <v>86</v>
      </c>
      <c r="T3" s="26"/>
      <c r="U3" s="26"/>
      <c r="V3" s="26" t="s">
        <v>28</v>
      </c>
      <c r="W3" s="27">
        <v>343201.14289999998</v>
      </c>
      <c r="X3" s="27">
        <v>16376.7991950699</v>
      </c>
      <c r="Y3" s="27">
        <v>3400.9079087056002</v>
      </c>
      <c r="Z3" s="27">
        <v>589.88426807321605</v>
      </c>
      <c r="AA3" s="27">
        <v>439040.79506942001</v>
      </c>
      <c r="AB3" s="27">
        <v>97484.815162308005</v>
      </c>
      <c r="AC3" s="27">
        <v>2980.3614097232698</v>
      </c>
      <c r="AD3" s="27">
        <v>104610.76653942</v>
      </c>
      <c r="AE3" s="27">
        <v>972.81372920939202</v>
      </c>
      <c r="AF3" s="27">
        <v>4135.3087111847599</v>
      </c>
      <c r="AG3" s="27">
        <v>57257.368450632297</v>
      </c>
      <c r="AH3" s="27">
        <v>1408.4010041085901</v>
      </c>
      <c r="AI3" s="27">
        <v>545.16434920040001</v>
      </c>
      <c r="AJ3" s="27">
        <v>24169.331657267001</v>
      </c>
      <c r="AK3" s="27">
        <v>976.960153351965</v>
      </c>
      <c r="AL3" s="27">
        <v>10036.203317776</v>
      </c>
      <c r="AM3" s="27">
        <v>2952.7038763770302</v>
      </c>
      <c r="AN3" s="27">
        <v>52788.533279234704</v>
      </c>
      <c r="AO3" s="27">
        <v>634.15024978364397</v>
      </c>
      <c r="AP3" s="27">
        <v>1772.3386715490201</v>
      </c>
      <c r="AQ3" s="27">
        <v>296.258708718121</v>
      </c>
      <c r="AR3" s="27">
        <v>470.53420339956699</v>
      </c>
      <c r="AS3" s="27">
        <v>924.45049503497</v>
      </c>
      <c r="AT3" s="27">
        <v>332.177066873012</v>
      </c>
      <c r="AU3" s="27">
        <v>636.84090868025896</v>
      </c>
      <c r="AV3" s="27">
        <v>61048.0582943111</v>
      </c>
      <c r="AW3" s="27">
        <v>2742.5313369526698</v>
      </c>
      <c r="AX3" s="27">
        <v>12561.767145964801</v>
      </c>
      <c r="AY3" s="27">
        <v>3557.7978550590701</v>
      </c>
      <c r="AZ3" s="27">
        <v>1410.3601393588201</v>
      </c>
      <c r="BA3" s="27">
        <v>3660.1359220621198</v>
      </c>
      <c r="BB3" s="27">
        <v>7066.2287083633901</v>
      </c>
      <c r="BC3" s="27">
        <v>64216.027442877603</v>
      </c>
      <c r="BD3" s="27">
        <v>4571.7464540436304</v>
      </c>
      <c r="BE3" s="27">
        <v>380.89292623115</v>
      </c>
      <c r="BF3" s="27">
        <v>822.52572119265596</v>
      </c>
      <c r="BG3" s="27">
        <v>413.05255405414698</v>
      </c>
      <c r="BH3" s="27">
        <v>510.57505665200603</v>
      </c>
      <c r="BI3" s="27">
        <v>1282004.1311683301</v>
      </c>
      <c r="BJ3" s="27">
        <v>82090.907543798196</v>
      </c>
      <c r="BK3" s="27">
        <v>3270.15283177129</v>
      </c>
      <c r="BL3" s="27">
        <v>419996.96506916999</v>
      </c>
      <c r="BM3" s="27">
        <v>178.112391024602</v>
      </c>
      <c r="BN3" s="27">
        <v>17826.8919853232</v>
      </c>
      <c r="BO3" s="27"/>
      <c r="BP3" s="27">
        <v>833.08498724623496</v>
      </c>
      <c r="BQ3" s="27">
        <v>32423.737364598699</v>
      </c>
      <c r="BR3" s="27">
        <v>1476.8693183831599</v>
      </c>
      <c r="BS3" s="27">
        <v>4533.6650881681699</v>
      </c>
      <c r="BT3" s="27">
        <v>99.539288464652799</v>
      </c>
      <c r="BU3" s="27">
        <v>382.46751656520701</v>
      </c>
      <c r="BV3" s="27">
        <v>12959.864481525199</v>
      </c>
      <c r="BW3" s="27">
        <v>24487.097175848699</v>
      </c>
      <c r="BX3" s="27">
        <v>985.00772768950605</v>
      </c>
      <c r="BY3" s="34">
        <f t="shared" si="0"/>
        <v>343201.14289999998</v>
      </c>
      <c r="BZ3" s="34">
        <f t="shared" si="0"/>
        <v>16376.7991950699</v>
      </c>
      <c r="CA3" s="34">
        <f t="shared" si="0"/>
        <v>3400.9079087056002</v>
      </c>
      <c r="CB3" s="34">
        <f t="shared" si="0"/>
        <v>589.88426807321605</v>
      </c>
      <c r="CC3" s="34">
        <f t="shared" si="0"/>
        <v>439040.79506942001</v>
      </c>
      <c r="CD3" s="34">
        <f t="shared" si="0"/>
        <v>97484.815162308005</v>
      </c>
      <c r="CE3" s="34">
        <f t="shared" si="0"/>
        <v>2980.3614097232698</v>
      </c>
      <c r="CF3" s="34">
        <f t="shared" si="0"/>
        <v>104610.76653942</v>
      </c>
      <c r="CG3" s="34">
        <f t="shared" si="0"/>
        <v>972.81372920939202</v>
      </c>
      <c r="CH3" s="34">
        <f t="shared" si="0"/>
        <v>4135.3087111847599</v>
      </c>
      <c r="CI3" s="34">
        <f t="shared" si="1"/>
        <v>57257.368450632297</v>
      </c>
      <c r="CJ3" s="34">
        <f t="shared" si="1"/>
        <v>1408.4010041085901</v>
      </c>
      <c r="CK3" s="34">
        <f t="shared" si="1"/>
        <v>545.16434920040001</v>
      </c>
      <c r="CL3" s="34">
        <f t="shared" si="1"/>
        <v>24169.331657267001</v>
      </c>
      <c r="CM3" s="34">
        <f t="shared" si="1"/>
        <v>976.960153351965</v>
      </c>
      <c r="CN3" s="34">
        <f t="shared" si="1"/>
        <v>10036.203317776</v>
      </c>
      <c r="CO3" s="34">
        <f t="shared" si="1"/>
        <v>2952.7038763770302</v>
      </c>
      <c r="CP3" s="34">
        <f t="shared" si="1"/>
        <v>52788.533279234704</v>
      </c>
      <c r="CQ3" s="34">
        <f t="shared" si="1"/>
        <v>634.15024978364397</v>
      </c>
      <c r="CR3" s="34">
        <f t="shared" si="1"/>
        <v>1772.3386715490201</v>
      </c>
      <c r="CS3" s="34">
        <f t="shared" si="2"/>
        <v>296.258708718121</v>
      </c>
      <c r="CT3" s="34">
        <f t="shared" si="2"/>
        <v>470.53420339956699</v>
      </c>
      <c r="CU3" s="34">
        <f t="shared" si="2"/>
        <v>924.45049503497</v>
      </c>
      <c r="CV3" s="34">
        <f t="shared" si="2"/>
        <v>332.177066873012</v>
      </c>
      <c r="CW3" s="34">
        <f t="shared" si="2"/>
        <v>636.84090868025896</v>
      </c>
      <c r="CX3" s="34">
        <f t="shared" si="2"/>
        <v>61048.0582943111</v>
      </c>
      <c r="CY3" s="34">
        <f t="shared" si="2"/>
        <v>2742.5313369526698</v>
      </c>
      <c r="CZ3" s="34">
        <f t="shared" si="2"/>
        <v>12561.767145964801</v>
      </c>
      <c r="DA3" s="34">
        <f t="shared" si="2"/>
        <v>3557.7978550590701</v>
      </c>
      <c r="DB3" s="34">
        <f t="shared" si="2"/>
        <v>1410.3601393588201</v>
      </c>
      <c r="DC3" s="34">
        <f t="shared" si="3"/>
        <v>3660.1359220621198</v>
      </c>
      <c r="DD3" s="34">
        <f t="shared" si="3"/>
        <v>7066.2287083633901</v>
      </c>
      <c r="DE3" s="34">
        <f t="shared" si="3"/>
        <v>64216.027442877603</v>
      </c>
      <c r="DF3" s="34">
        <f t="shared" si="3"/>
        <v>4571.7464540436304</v>
      </c>
      <c r="DG3" s="34">
        <f t="shared" si="3"/>
        <v>380.89292623115</v>
      </c>
      <c r="DH3" s="34">
        <f t="shared" si="3"/>
        <v>822.52572119265596</v>
      </c>
      <c r="DI3" s="34">
        <f t="shared" si="3"/>
        <v>413.05255405414698</v>
      </c>
      <c r="DJ3" s="34">
        <f t="shared" si="3"/>
        <v>510.57505665200603</v>
      </c>
      <c r="DK3" s="34">
        <f t="shared" si="3"/>
        <v>1282004.1311683301</v>
      </c>
      <c r="DL3" s="34">
        <f t="shared" si="3"/>
        <v>82090.907543798196</v>
      </c>
      <c r="DM3" s="34">
        <f t="shared" si="4"/>
        <v>3270.15283177129</v>
      </c>
      <c r="DN3" s="34">
        <f t="shared" si="4"/>
        <v>419996.96506916999</v>
      </c>
      <c r="DO3" s="34">
        <f t="shared" si="4"/>
        <v>178.112391024602</v>
      </c>
      <c r="DP3" s="34">
        <f t="shared" si="4"/>
        <v>17826.8919853232</v>
      </c>
      <c r="DQ3" s="34">
        <f t="shared" si="5"/>
        <v>833.08498724623496</v>
      </c>
      <c r="DR3" s="34">
        <f t="shared" si="5"/>
        <v>32423.737364598699</v>
      </c>
      <c r="DS3" s="34">
        <f t="shared" si="5"/>
        <v>1476.8693183831599</v>
      </c>
      <c r="DT3" s="34">
        <f t="shared" si="5"/>
        <v>4533.6650881681699</v>
      </c>
      <c r="DU3" s="34">
        <f t="shared" si="5"/>
        <v>99.539288464652799</v>
      </c>
      <c r="DV3" s="34">
        <f t="shared" si="5"/>
        <v>382.46751656520701</v>
      </c>
      <c r="DW3" s="34">
        <f t="shared" si="5"/>
        <v>12959.864481525199</v>
      </c>
      <c r="DX3" s="34">
        <f t="shared" si="5"/>
        <v>24487.097175848699</v>
      </c>
      <c r="DY3" s="34">
        <f t="shared" si="5"/>
        <v>985.00772768950605</v>
      </c>
    </row>
    <row r="4" spans="1:129" x14ac:dyDescent="0.2">
      <c r="A4" s="1" t="s">
        <v>23</v>
      </c>
      <c r="B4" s="26"/>
      <c r="C4" s="26"/>
      <c r="D4" s="26"/>
      <c r="E4" s="26" t="s">
        <v>86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 t="s">
        <v>86</v>
      </c>
      <c r="T4" s="26"/>
      <c r="U4" s="26"/>
      <c r="V4" s="26" t="s">
        <v>29</v>
      </c>
      <c r="W4" s="27">
        <v>115964.3002</v>
      </c>
      <c r="X4" s="27">
        <v>5504.1958733425299</v>
      </c>
      <c r="Y4" s="27">
        <v>1161.9740465084999</v>
      </c>
      <c r="Z4" s="27">
        <v>200.698237011267</v>
      </c>
      <c r="AA4" s="27">
        <v>148487.166229614</v>
      </c>
      <c r="AB4" s="27">
        <v>33639.2932593394</v>
      </c>
      <c r="AC4" s="27">
        <v>1014.65053397591</v>
      </c>
      <c r="AD4" s="27">
        <v>34271.490205957401</v>
      </c>
      <c r="AE4" s="27">
        <v>332.069780752714</v>
      </c>
      <c r="AF4" s="27">
        <v>1370.9899204390099</v>
      </c>
      <c r="AG4" s="27">
        <v>19717.935214983499</v>
      </c>
      <c r="AH4" s="27">
        <v>484.11136747140802</v>
      </c>
      <c r="AI4" s="27">
        <v>184.044288965893</v>
      </c>
      <c r="AJ4" s="27">
        <v>7956.0220076713304</v>
      </c>
      <c r="AK4" s="27">
        <v>335.86684905600998</v>
      </c>
      <c r="AL4" s="27">
        <v>3352.8185042824598</v>
      </c>
      <c r="AM4" s="27">
        <v>1013.277209784</v>
      </c>
      <c r="AN4" s="27">
        <v>17498.535213669202</v>
      </c>
      <c r="AO4" s="27">
        <v>215.82351270985299</v>
      </c>
      <c r="AP4" s="27">
        <v>587.80801912521497</v>
      </c>
      <c r="AQ4" s="27">
        <v>98.0194693554038</v>
      </c>
      <c r="AR4" s="27">
        <v>159.056171847191</v>
      </c>
      <c r="AS4" s="27">
        <v>315.70954233723501</v>
      </c>
      <c r="AT4" s="27">
        <v>112.13494041577</v>
      </c>
      <c r="AU4" s="27">
        <v>210.032437682492</v>
      </c>
      <c r="AV4" s="27">
        <v>20032.5389119756</v>
      </c>
      <c r="AW4" s="27">
        <v>913.76662721767002</v>
      </c>
      <c r="AX4" s="27">
        <v>4182.7395051581698</v>
      </c>
      <c r="AY4" s="27">
        <v>1196.7687054435</v>
      </c>
      <c r="AZ4" s="27">
        <v>473.43875145267702</v>
      </c>
      <c r="BA4" s="27">
        <v>1218.78008878576</v>
      </c>
      <c r="BB4" s="27">
        <v>2436.9646067742301</v>
      </c>
      <c r="BC4" s="27">
        <v>21938.370597496902</v>
      </c>
      <c r="BD4" s="27">
        <v>1544.0275045726801</v>
      </c>
      <c r="BE4" s="27">
        <v>126.64580879948301</v>
      </c>
      <c r="BF4" s="27">
        <v>274.91186609534401</v>
      </c>
      <c r="BG4" s="27">
        <v>140.913529888471</v>
      </c>
      <c r="BH4" s="27">
        <v>169.95352048414099</v>
      </c>
      <c r="BI4" s="27">
        <v>436504.202413316</v>
      </c>
      <c r="BJ4" s="27">
        <v>28110.841175863199</v>
      </c>
      <c r="BK4" s="27">
        <v>1119.25105429571</v>
      </c>
      <c r="BL4" s="27">
        <v>143411.35418576901</v>
      </c>
      <c r="BM4" s="27">
        <v>58.675358234642502</v>
      </c>
      <c r="BN4" s="27">
        <v>5940.6517230197896</v>
      </c>
      <c r="BO4" s="27"/>
      <c r="BP4" s="27">
        <v>281.662657125463</v>
      </c>
      <c r="BQ4" s="27">
        <v>11136.847404901901</v>
      </c>
      <c r="BR4" s="27">
        <v>496.62132156819001</v>
      </c>
      <c r="BS4" s="27">
        <v>1504.89664408768</v>
      </c>
      <c r="BT4" s="27">
        <v>33.681269974481502</v>
      </c>
      <c r="BU4" s="27">
        <v>129.032343196863</v>
      </c>
      <c r="BV4" s="27">
        <v>4298.7688638032096</v>
      </c>
      <c r="BW4" s="27">
        <v>8403.5393433876798</v>
      </c>
      <c r="BX4" s="27">
        <v>336.38220592924301</v>
      </c>
      <c r="BY4" s="34">
        <f t="shared" ref="BY4:BY7" si="6">IFERROR(W4,"0")</f>
        <v>115964.3002</v>
      </c>
      <c r="BZ4" s="34">
        <f t="shared" ref="BZ4:CI6" si="7">IFERROR(X4,"0")</f>
        <v>5504.1958733425299</v>
      </c>
      <c r="CA4" s="34">
        <f t="shared" si="7"/>
        <v>1161.9740465084999</v>
      </c>
      <c r="CB4" s="34">
        <f t="shared" si="7"/>
        <v>200.698237011267</v>
      </c>
      <c r="CC4" s="34">
        <f t="shared" si="7"/>
        <v>148487.166229614</v>
      </c>
      <c r="CD4" s="34">
        <f t="shared" si="7"/>
        <v>33639.2932593394</v>
      </c>
      <c r="CE4" s="34">
        <f t="shared" si="7"/>
        <v>1014.65053397591</v>
      </c>
      <c r="CF4" s="34">
        <f t="shared" si="7"/>
        <v>34271.490205957401</v>
      </c>
      <c r="CG4" s="34">
        <f t="shared" si="7"/>
        <v>332.069780752714</v>
      </c>
      <c r="CH4" s="34">
        <f t="shared" si="7"/>
        <v>1370.9899204390099</v>
      </c>
      <c r="CI4" s="34">
        <f t="shared" si="7"/>
        <v>19717.935214983499</v>
      </c>
      <c r="CJ4" s="34">
        <f t="shared" ref="CJ4:CS6" si="8">IFERROR(AH4,"0")</f>
        <v>484.11136747140802</v>
      </c>
      <c r="CK4" s="34">
        <f t="shared" si="8"/>
        <v>184.044288965893</v>
      </c>
      <c r="CL4" s="34">
        <f t="shared" si="8"/>
        <v>7956.0220076713304</v>
      </c>
      <c r="CM4" s="34">
        <f t="shared" si="8"/>
        <v>335.86684905600998</v>
      </c>
      <c r="CN4" s="34">
        <f t="shared" si="8"/>
        <v>3352.8185042824598</v>
      </c>
      <c r="CO4" s="34">
        <f t="shared" si="8"/>
        <v>1013.277209784</v>
      </c>
      <c r="CP4" s="34">
        <f t="shared" si="8"/>
        <v>17498.535213669202</v>
      </c>
      <c r="CQ4" s="34">
        <f t="shared" si="8"/>
        <v>215.82351270985299</v>
      </c>
      <c r="CR4" s="34">
        <f t="shared" si="8"/>
        <v>587.80801912521497</v>
      </c>
      <c r="CS4" s="34">
        <f t="shared" si="8"/>
        <v>98.0194693554038</v>
      </c>
      <c r="CT4" s="34">
        <f t="shared" ref="CT4:DC6" si="9">IFERROR(AR4,"0")</f>
        <v>159.056171847191</v>
      </c>
      <c r="CU4" s="34">
        <f t="shared" si="9"/>
        <v>315.70954233723501</v>
      </c>
      <c r="CV4" s="34">
        <f t="shared" si="9"/>
        <v>112.13494041577</v>
      </c>
      <c r="CW4" s="34">
        <f t="shared" si="9"/>
        <v>210.032437682492</v>
      </c>
      <c r="CX4" s="34">
        <f t="shared" si="9"/>
        <v>20032.5389119756</v>
      </c>
      <c r="CY4" s="34">
        <f t="shared" si="9"/>
        <v>913.76662721767002</v>
      </c>
      <c r="CZ4" s="34">
        <f t="shared" si="9"/>
        <v>4182.7395051581698</v>
      </c>
      <c r="DA4" s="34">
        <f t="shared" si="9"/>
        <v>1196.7687054435</v>
      </c>
      <c r="DB4" s="34">
        <f t="shared" si="9"/>
        <v>473.43875145267702</v>
      </c>
      <c r="DC4" s="34">
        <f t="shared" si="9"/>
        <v>1218.78008878576</v>
      </c>
      <c r="DD4" s="34">
        <f t="shared" ref="DD4:DM6" si="10">IFERROR(BB4,"0")</f>
        <v>2436.9646067742301</v>
      </c>
      <c r="DE4" s="34">
        <f t="shared" si="10"/>
        <v>21938.370597496902</v>
      </c>
      <c r="DF4" s="34">
        <f t="shared" si="10"/>
        <v>1544.0275045726801</v>
      </c>
      <c r="DG4" s="34">
        <f t="shared" si="10"/>
        <v>126.64580879948301</v>
      </c>
      <c r="DH4" s="34">
        <f t="shared" si="10"/>
        <v>274.91186609534401</v>
      </c>
      <c r="DI4" s="34">
        <f t="shared" si="10"/>
        <v>140.913529888471</v>
      </c>
      <c r="DJ4" s="34">
        <f t="shared" si="10"/>
        <v>169.95352048414099</v>
      </c>
      <c r="DK4" s="34">
        <f t="shared" si="10"/>
        <v>436504.202413316</v>
      </c>
      <c r="DL4" s="34">
        <f t="shared" si="10"/>
        <v>28110.841175863199</v>
      </c>
      <c r="DM4" s="34">
        <f t="shared" si="10"/>
        <v>1119.25105429571</v>
      </c>
      <c r="DN4" s="34">
        <f t="shared" ref="DN4:DW6" si="11">IFERROR(BL4,"0")</f>
        <v>143411.35418576901</v>
      </c>
      <c r="DO4" s="34">
        <f t="shared" si="11"/>
        <v>58.675358234642502</v>
      </c>
      <c r="DP4" s="34">
        <f t="shared" si="11"/>
        <v>5940.6517230197896</v>
      </c>
      <c r="DQ4" s="34">
        <f t="shared" si="5"/>
        <v>281.662657125463</v>
      </c>
      <c r="DR4" s="34">
        <f t="shared" si="5"/>
        <v>11136.847404901901</v>
      </c>
      <c r="DS4" s="34">
        <f t="shared" si="5"/>
        <v>496.62132156819001</v>
      </c>
      <c r="DT4" s="34">
        <f t="shared" si="5"/>
        <v>1504.89664408768</v>
      </c>
      <c r="DU4" s="34">
        <f t="shared" si="5"/>
        <v>33.681269974481502</v>
      </c>
      <c r="DV4" s="34">
        <f t="shared" si="5"/>
        <v>129.032343196863</v>
      </c>
      <c r="DW4" s="34">
        <f t="shared" si="5"/>
        <v>4298.7688638032096</v>
      </c>
      <c r="DX4" s="34">
        <f t="shared" si="5"/>
        <v>8403.5393433876798</v>
      </c>
      <c r="DY4" s="34">
        <f t="shared" si="5"/>
        <v>336.38220592924301</v>
      </c>
    </row>
    <row r="5" spans="1:129" x14ac:dyDescent="0.2">
      <c r="A5" s="1" t="s">
        <v>24</v>
      </c>
      <c r="B5" s="26"/>
      <c r="C5" s="26"/>
      <c r="D5" s="26"/>
      <c r="E5" s="26" t="s">
        <v>86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 t="s">
        <v>86</v>
      </c>
      <c r="T5" s="26"/>
      <c r="U5" s="26"/>
      <c r="V5" s="26" t="s">
        <v>30</v>
      </c>
      <c r="W5" s="27">
        <v>37473.122660000001</v>
      </c>
      <c r="X5" s="27">
        <v>1814.20289148949</v>
      </c>
      <c r="Y5" s="27">
        <v>374.17894677780799</v>
      </c>
      <c r="Z5" s="27">
        <v>63.169154417026597</v>
      </c>
      <c r="AA5" s="27">
        <v>48694.381662254702</v>
      </c>
      <c r="AB5" s="27">
        <v>10837.9965339717</v>
      </c>
      <c r="AC5" s="27">
        <v>325.668653193588</v>
      </c>
      <c r="AD5" s="27">
        <v>11601.3123235563</v>
      </c>
      <c r="AE5" s="27">
        <v>107.09764930178</v>
      </c>
      <c r="AF5" s="27">
        <v>459.39602348835399</v>
      </c>
      <c r="AG5" s="27">
        <v>6260.5584007449697</v>
      </c>
      <c r="AH5" s="27">
        <v>153.68574162190001</v>
      </c>
      <c r="AI5" s="27">
        <v>60.033195987539202</v>
      </c>
      <c r="AJ5" s="27">
        <v>2678.4411784618101</v>
      </c>
      <c r="AK5" s="27">
        <v>107.527130272653</v>
      </c>
      <c r="AL5" s="27">
        <v>1130.4954493869</v>
      </c>
      <c r="AM5" s="27">
        <v>331.17301709833299</v>
      </c>
      <c r="AN5" s="27">
        <v>5856.2805458328403</v>
      </c>
      <c r="AO5" s="27">
        <v>72.112073606547298</v>
      </c>
      <c r="AP5" s="27">
        <v>198.00020019636901</v>
      </c>
      <c r="AQ5" s="27">
        <v>33.4996301439513</v>
      </c>
      <c r="AR5" s="27">
        <v>52.407641736681697</v>
      </c>
      <c r="AS5" s="27">
        <v>102.638042729139</v>
      </c>
      <c r="AT5" s="27">
        <v>38.150878431254</v>
      </c>
      <c r="AU5" s="27">
        <v>70.666300976559697</v>
      </c>
      <c r="AV5" s="27">
        <v>6749.0712307590202</v>
      </c>
      <c r="AW5" s="27">
        <v>304.30667291788598</v>
      </c>
      <c r="AX5" s="27">
        <v>1395.18169976391</v>
      </c>
      <c r="AY5" s="27">
        <v>391.71036461047697</v>
      </c>
      <c r="AZ5" s="27">
        <v>157.22857917856101</v>
      </c>
      <c r="BA5" s="27">
        <v>406.34548840997599</v>
      </c>
      <c r="BB5" s="27">
        <v>793.46214332643501</v>
      </c>
      <c r="BC5" s="27">
        <v>7109.2548827244</v>
      </c>
      <c r="BD5" s="27">
        <v>500.45665547349898</v>
      </c>
      <c r="BE5" s="27">
        <v>42.253530266903297</v>
      </c>
      <c r="BF5" s="27">
        <v>91.347819781459805</v>
      </c>
      <c r="BG5" s="27">
        <v>45.877480396517001</v>
      </c>
      <c r="BH5" s="27">
        <v>56.688894387832804</v>
      </c>
      <c r="BI5" s="27">
        <v>138761.018662738</v>
      </c>
      <c r="BJ5" s="27">
        <v>9287.1746895178694</v>
      </c>
      <c r="BK5" s="27">
        <v>355.01179666993198</v>
      </c>
      <c r="BL5" s="27">
        <v>46596.066513095997</v>
      </c>
      <c r="BM5" s="27">
        <v>19.4875275885409</v>
      </c>
      <c r="BN5" s="27">
        <v>1980.1290075695799</v>
      </c>
      <c r="BO5" s="27"/>
      <c r="BP5" s="27">
        <v>92.491588644132804</v>
      </c>
      <c r="BQ5" s="27">
        <v>3525.74623679158</v>
      </c>
      <c r="BR5" s="27">
        <v>163.45124488798101</v>
      </c>
      <c r="BS5" s="27">
        <v>503.60018628855897</v>
      </c>
      <c r="BT5" s="27">
        <v>11.030176979686701</v>
      </c>
      <c r="BU5" s="27">
        <v>41.998275395132197</v>
      </c>
      <c r="BV5" s="27">
        <v>1437.0657698848599</v>
      </c>
      <c r="BW5" s="27">
        <v>2694.0587924317501</v>
      </c>
      <c r="BX5" s="27">
        <v>114.49929783042001</v>
      </c>
      <c r="BY5" s="34">
        <f t="shared" si="6"/>
        <v>37473.122660000001</v>
      </c>
      <c r="BZ5" s="34">
        <f t="shared" si="7"/>
        <v>1814.20289148949</v>
      </c>
      <c r="CA5" s="34">
        <f t="shared" si="7"/>
        <v>374.17894677780799</v>
      </c>
      <c r="CB5" s="34">
        <f t="shared" si="7"/>
        <v>63.169154417026597</v>
      </c>
      <c r="CC5" s="34">
        <f t="shared" si="7"/>
        <v>48694.381662254702</v>
      </c>
      <c r="CD5" s="34">
        <f t="shared" si="7"/>
        <v>10837.9965339717</v>
      </c>
      <c r="CE5" s="34">
        <f t="shared" si="7"/>
        <v>325.668653193588</v>
      </c>
      <c r="CF5" s="34">
        <f t="shared" si="7"/>
        <v>11601.3123235563</v>
      </c>
      <c r="CG5" s="34">
        <f t="shared" si="7"/>
        <v>107.09764930178</v>
      </c>
      <c r="CH5" s="34">
        <f t="shared" si="7"/>
        <v>459.39602348835399</v>
      </c>
      <c r="CI5" s="34">
        <f t="shared" si="7"/>
        <v>6260.5584007449697</v>
      </c>
      <c r="CJ5" s="34">
        <f t="shared" si="8"/>
        <v>153.68574162190001</v>
      </c>
      <c r="CK5" s="34">
        <f t="shared" si="8"/>
        <v>60.033195987539202</v>
      </c>
      <c r="CL5" s="34">
        <f t="shared" si="8"/>
        <v>2678.4411784618101</v>
      </c>
      <c r="CM5" s="34">
        <f t="shared" si="8"/>
        <v>107.527130272653</v>
      </c>
      <c r="CN5" s="34">
        <f t="shared" si="8"/>
        <v>1130.4954493869</v>
      </c>
      <c r="CO5" s="34">
        <f t="shared" si="8"/>
        <v>331.17301709833299</v>
      </c>
      <c r="CP5" s="34">
        <f t="shared" si="8"/>
        <v>5856.2805458328403</v>
      </c>
      <c r="CQ5" s="34">
        <f t="shared" si="8"/>
        <v>72.112073606547298</v>
      </c>
      <c r="CR5" s="34">
        <f t="shared" si="8"/>
        <v>198.00020019636901</v>
      </c>
      <c r="CS5" s="34">
        <f t="shared" si="8"/>
        <v>33.4996301439513</v>
      </c>
      <c r="CT5" s="34">
        <f t="shared" si="9"/>
        <v>52.407641736681697</v>
      </c>
      <c r="CU5" s="34">
        <f t="shared" si="9"/>
        <v>102.638042729139</v>
      </c>
      <c r="CV5" s="34">
        <f t="shared" si="9"/>
        <v>38.150878431254</v>
      </c>
      <c r="CW5" s="34">
        <f t="shared" si="9"/>
        <v>70.666300976559697</v>
      </c>
      <c r="CX5" s="34">
        <f t="shared" si="9"/>
        <v>6749.0712307590202</v>
      </c>
      <c r="CY5" s="34">
        <f t="shared" si="9"/>
        <v>304.30667291788598</v>
      </c>
      <c r="CZ5" s="34">
        <f t="shared" si="9"/>
        <v>1395.18169976391</v>
      </c>
      <c r="DA5" s="34">
        <f t="shared" si="9"/>
        <v>391.71036461047697</v>
      </c>
      <c r="DB5" s="34">
        <f t="shared" si="9"/>
        <v>157.22857917856101</v>
      </c>
      <c r="DC5" s="34">
        <f t="shared" si="9"/>
        <v>406.34548840997599</v>
      </c>
      <c r="DD5" s="34">
        <f t="shared" si="10"/>
        <v>793.46214332643501</v>
      </c>
      <c r="DE5" s="34">
        <f t="shared" si="10"/>
        <v>7109.2548827244</v>
      </c>
      <c r="DF5" s="34">
        <f t="shared" si="10"/>
        <v>500.45665547349898</v>
      </c>
      <c r="DG5" s="34">
        <f t="shared" si="10"/>
        <v>42.253530266903297</v>
      </c>
      <c r="DH5" s="34">
        <f t="shared" si="10"/>
        <v>91.347819781459805</v>
      </c>
      <c r="DI5" s="34">
        <f t="shared" si="10"/>
        <v>45.877480396517001</v>
      </c>
      <c r="DJ5" s="34">
        <f t="shared" si="10"/>
        <v>56.688894387832804</v>
      </c>
      <c r="DK5" s="34">
        <f t="shared" si="10"/>
        <v>138761.018662738</v>
      </c>
      <c r="DL5" s="34">
        <f t="shared" si="10"/>
        <v>9287.1746895178694</v>
      </c>
      <c r="DM5" s="34">
        <f t="shared" si="10"/>
        <v>355.01179666993198</v>
      </c>
      <c r="DN5" s="34">
        <f t="shared" si="11"/>
        <v>46596.066513095997</v>
      </c>
      <c r="DO5" s="34">
        <f t="shared" si="11"/>
        <v>19.4875275885409</v>
      </c>
      <c r="DP5" s="34">
        <f t="shared" si="11"/>
        <v>1980.1290075695799</v>
      </c>
      <c r="DQ5" s="34">
        <f t="shared" si="5"/>
        <v>92.491588644132804</v>
      </c>
      <c r="DR5" s="34">
        <f t="shared" si="5"/>
        <v>3525.74623679158</v>
      </c>
      <c r="DS5" s="34">
        <f t="shared" si="5"/>
        <v>163.45124488798101</v>
      </c>
      <c r="DT5" s="34">
        <f t="shared" si="5"/>
        <v>503.60018628855897</v>
      </c>
      <c r="DU5" s="34">
        <f t="shared" si="5"/>
        <v>11.030176979686701</v>
      </c>
      <c r="DV5" s="34">
        <f t="shared" si="5"/>
        <v>41.998275395132197</v>
      </c>
      <c r="DW5" s="34">
        <f t="shared" si="5"/>
        <v>1437.0657698848599</v>
      </c>
      <c r="DX5" s="34">
        <f t="shared" si="5"/>
        <v>2694.0587924317501</v>
      </c>
      <c r="DY5" s="34">
        <f t="shared" si="5"/>
        <v>114.49929783042001</v>
      </c>
    </row>
    <row r="6" spans="1:129" x14ac:dyDescent="0.2">
      <c r="A6" s="1" t="s">
        <v>25</v>
      </c>
      <c r="B6" s="26"/>
      <c r="C6" s="26"/>
      <c r="D6" s="26"/>
      <c r="E6" s="26" t="s">
        <v>86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 t="s">
        <v>86</v>
      </c>
      <c r="T6" s="26"/>
      <c r="U6" s="26"/>
      <c r="V6" s="26" t="s">
        <v>31</v>
      </c>
      <c r="W6" s="27">
        <v>12884.86578</v>
      </c>
      <c r="X6" s="27">
        <v>611.060470120584</v>
      </c>
      <c r="Y6" s="27">
        <v>128.747326698423</v>
      </c>
      <c r="Z6" s="27">
        <v>22.416799365198099</v>
      </c>
      <c r="AA6" s="27">
        <v>16563.181925104702</v>
      </c>
      <c r="AB6" s="27">
        <v>3698.9384778003</v>
      </c>
      <c r="AC6" s="27">
        <v>112.42698657919399</v>
      </c>
      <c r="AD6" s="27">
        <v>3831.6216526973499</v>
      </c>
      <c r="AE6" s="27">
        <v>36.641468830435997</v>
      </c>
      <c r="AF6" s="27">
        <v>152.81107734266499</v>
      </c>
      <c r="AG6" s="27">
        <v>2181.04076854916</v>
      </c>
      <c r="AH6" s="27">
        <v>53.552341021697501</v>
      </c>
      <c r="AI6" s="27">
        <v>20.433804791314799</v>
      </c>
      <c r="AJ6" s="27">
        <v>889.34220299409003</v>
      </c>
      <c r="AK6" s="27">
        <v>36.950113499980098</v>
      </c>
      <c r="AL6" s="27">
        <v>371.47130623508701</v>
      </c>
      <c r="AM6" s="27">
        <v>111.270505466743</v>
      </c>
      <c r="AN6" s="27">
        <v>1948.5342868758701</v>
      </c>
      <c r="AO6" s="27">
        <v>23.6406452715539</v>
      </c>
      <c r="AP6" s="27">
        <v>65.315641677974298</v>
      </c>
      <c r="AQ6" s="27">
        <v>10.8969739023357</v>
      </c>
      <c r="AR6" s="27">
        <v>17.5381067215536</v>
      </c>
      <c r="AS6" s="27">
        <v>34.932422226092399</v>
      </c>
      <c r="AT6" s="27">
        <v>12.300120931211399</v>
      </c>
      <c r="AU6" s="27">
        <v>23.4240229040517</v>
      </c>
      <c r="AV6" s="27">
        <v>2236.9209633217902</v>
      </c>
      <c r="AW6" s="27">
        <v>101.528272196873</v>
      </c>
      <c r="AX6" s="27">
        <v>465.53949738276702</v>
      </c>
      <c r="AY6" s="27">
        <v>133.25264765867399</v>
      </c>
      <c r="AZ6" s="27">
        <v>52.491518377246301</v>
      </c>
      <c r="BA6" s="27">
        <v>135.473234879259</v>
      </c>
      <c r="BB6" s="27">
        <v>267.94448015236702</v>
      </c>
      <c r="BC6" s="27">
        <v>2407.8083360106298</v>
      </c>
      <c r="BD6" s="27">
        <v>171.11805383362201</v>
      </c>
      <c r="BE6" s="27">
        <v>14.0727985515288</v>
      </c>
      <c r="BF6" s="27">
        <v>30.543338128145798</v>
      </c>
      <c r="BG6" s="27">
        <v>15.5606454175872</v>
      </c>
      <c r="BH6" s="27">
        <v>18.949391913579198</v>
      </c>
      <c r="BI6" s="27">
        <v>48752.563721640698</v>
      </c>
      <c r="BJ6" s="27">
        <v>3103.2873466014998</v>
      </c>
      <c r="BK6" s="27">
        <v>129.241618241634</v>
      </c>
      <c r="BL6" s="27">
        <v>15767.504984327101</v>
      </c>
      <c r="BM6" s="27">
        <v>6.6092328249364796</v>
      </c>
      <c r="BN6" s="27">
        <v>660.70727420165099</v>
      </c>
      <c r="BO6" s="27"/>
      <c r="BP6" s="27">
        <v>31.145887133008198</v>
      </c>
      <c r="BQ6" s="27">
        <v>1234.9720317301101</v>
      </c>
      <c r="BR6" s="27">
        <v>55.025120615308303</v>
      </c>
      <c r="BS6" s="27">
        <v>167.37837010179899</v>
      </c>
      <c r="BT6" s="27">
        <v>3.71687343692594</v>
      </c>
      <c r="BU6" s="27">
        <v>14.3443464686995</v>
      </c>
      <c r="BV6" s="27">
        <v>478.10959526979502</v>
      </c>
      <c r="BW6" s="27">
        <v>928.360243666163</v>
      </c>
      <c r="BX6" s="27">
        <v>36.727398441364102</v>
      </c>
      <c r="BY6" s="34">
        <f t="shared" si="6"/>
        <v>12884.86578</v>
      </c>
      <c r="BZ6" s="34">
        <f t="shared" si="7"/>
        <v>611.060470120584</v>
      </c>
      <c r="CA6" s="34">
        <f t="shared" si="7"/>
        <v>128.747326698423</v>
      </c>
      <c r="CB6" s="34">
        <f t="shared" si="7"/>
        <v>22.416799365198099</v>
      </c>
      <c r="CC6" s="34">
        <f t="shared" si="7"/>
        <v>16563.181925104702</v>
      </c>
      <c r="CD6" s="34">
        <f t="shared" si="7"/>
        <v>3698.9384778003</v>
      </c>
      <c r="CE6" s="34">
        <f t="shared" si="7"/>
        <v>112.42698657919399</v>
      </c>
      <c r="CF6" s="34">
        <f t="shared" si="7"/>
        <v>3831.6216526973499</v>
      </c>
      <c r="CG6" s="34">
        <f t="shared" si="7"/>
        <v>36.641468830435997</v>
      </c>
      <c r="CH6" s="34">
        <f t="shared" si="7"/>
        <v>152.81107734266499</v>
      </c>
      <c r="CI6" s="34">
        <f t="shared" si="7"/>
        <v>2181.04076854916</v>
      </c>
      <c r="CJ6" s="34">
        <f t="shared" si="8"/>
        <v>53.552341021697501</v>
      </c>
      <c r="CK6" s="34">
        <f t="shared" si="8"/>
        <v>20.433804791314799</v>
      </c>
      <c r="CL6" s="34">
        <f t="shared" si="8"/>
        <v>889.34220299409003</v>
      </c>
      <c r="CM6" s="34">
        <f t="shared" si="8"/>
        <v>36.950113499980098</v>
      </c>
      <c r="CN6" s="34">
        <f t="shared" si="8"/>
        <v>371.47130623508701</v>
      </c>
      <c r="CO6" s="34">
        <f t="shared" si="8"/>
        <v>111.270505466743</v>
      </c>
      <c r="CP6" s="34">
        <f t="shared" si="8"/>
        <v>1948.5342868758701</v>
      </c>
      <c r="CQ6" s="34">
        <f t="shared" si="8"/>
        <v>23.6406452715539</v>
      </c>
      <c r="CR6" s="34">
        <f t="shared" si="8"/>
        <v>65.315641677974298</v>
      </c>
      <c r="CS6" s="34">
        <f t="shared" si="8"/>
        <v>10.8969739023357</v>
      </c>
      <c r="CT6" s="34">
        <f t="shared" si="9"/>
        <v>17.5381067215536</v>
      </c>
      <c r="CU6" s="34">
        <f t="shared" si="9"/>
        <v>34.932422226092399</v>
      </c>
      <c r="CV6" s="34">
        <f t="shared" si="9"/>
        <v>12.300120931211399</v>
      </c>
      <c r="CW6" s="34">
        <f t="shared" si="9"/>
        <v>23.4240229040517</v>
      </c>
      <c r="CX6" s="34">
        <f t="shared" si="9"/>
        <v>2236.9209633217902</v>
      </c>
      <c r="CY6" s="34">
        <f t="shared" si="9"/>
        <v>101.528272196873</v>
      </c>
      <c r="CZ6" s="34">
        <f t="shared" si="9"/>
        <v>465.53949738276702</v>
      </c>
      <c r="DA6" s="34">
        <f t="shared" si="9"/>
        <v>133.25264765867399</v>
      </c>
      <c r="DB6" s="34">
        <f t="shared" si="9"/>
        <v>52.491518377246301</v>
      </c>
      <c r="DC6" s="34">
        <f t="shared" si="9"/>
        <v>135.473234879259</v>
      </c>
      <c r="DD6" s="34">
        <f t="shared" si="10"/>
        <v>267.94448015236702</v>
      </c>
      <c r="DE6" s="34">
        <f t="shared" si="10"/>
        <v>2407.8083360106298</v>
      </c>
      <c r="DF6" s="34">
        <f t="shared" si="10"/>
        <v>171.11805383362201</v>
      </c>
      <c r="DG6" s="34">
        <f t="shared" si="10"/>
        <v>14.0727985515288</v>
      </c>
      <c r="DH6" s="34">
        <f t="shared" si="10"/>
        <v>30.543338128145798</v>
      </c>
      <c r="DI6" s="34">
        <f t="shared" si="10"/>
        <v>15.5606454175872</v>
      </c>
      <c r="DJ6" s="34">
        <f t="shared" si="10"/>
        <v>18.949391913579198</v>
      </c>
      <c r="DK6" s="34">
        <f t="shared" si="10"/>
        <v>48752.563721640698</v>
      </c>
      <c r="DL6" s="34">
        <f t="shared" si="10"/>
        <v>3103.2873466014998</v>
      </c>
      <c r="DM6" s="34">
        <f t="shared" si="10"/>
        <v>129.241618241634</v>
      </c>
      <c r="DN6" s="34">
        <f t="shared" si="11"/>
        <v>15767.504984327101</v>
      </c>
      <c r="DO6" s="34">
        <f t="shared" si="11"/>
        <v>6.6092328249364796</v>
      </c>
      <c r="DP6" s="34">
        <f t="shared" si="11"/>
        <v>660.70727420165099</v>
      </c>
      <c r="DQ6" s="34">
        <f t="shared" si="5"/>
        <v>31.145887133008198</v>
      </c>
      <c r="DR6" s="34">
        <f t="shared" si="5"/>
        <v>1234.9720317301101</v>
      </c>
      <c r="DS6" s="34">
        <f t="shared" si="5"/>
        <v>55.025120615308303</v>
      </c>
      <c r="DT6" s="34">
        <f t="shared" si="5"/>
        <v>167.37837010179899</v>
      </c>
      <c r="DU6" s="34">
        <f t="shared" ref="DU6:DU7" si="12">IFERROR(BT6,"0")</f>
        <v>3.71687343692594</v>
      </c>
      <c r="DV6" s="34">
        <f t="shared" ref="DV6:DV7" si="13">IFERROR(BU6,"0")</f>
        <v>14.3443464686995</v>
      </c>
      <c r="DW6" s="34">
        <f t="shared" ref="DW6:DW7" si="14">IFERROR(BV6,"0")</f>
        <v>478.10959526979502</v>
      </c>
      <c r="DX6" s="34">
        <f t="shared" ref="DX6:DX7" si="15">IFERROR(BW6,"0")</f>
        <v>928.360243666163</v>
      </c>
      <c r="DY6" s="34">
        <f t="shared" ref="DY6:DY7" si="16">IFERROR(BX6,"0")</f>
        <v>36.727398441364102</v>
      </c>
    </row>
    <row r="7" spans="1:129" x14ac:dyDescent="0.2">
      <c r="A7" s="1" t="s">
        <v>26</v>
      </c>
      <c r="B7" s="26"/>
      <c r="C7" s="26"/>
      <c r="D7" s="26"/>
      <c r="E7" s="26" t="s">
        <v>86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 t="s">
        <v>86</v>
      </c>
      <c r="T7" s="26"/>
      <c r="U7" s="26"/>
      <c r="V7" s="26" t="s">
        <v>32</v>
      </c>
      <c r="W7" s="27">
        <v>4238.4955630000004</v>
      </c>
      <c r="X7" s="27">
        <v>202.97339786364901</v>
      </c>
      <c r="Y7" s="27">
        <v>42.218203876848698</v>
      </c>
      <c r="Z7" s="27">
        <v>7.2621483082610503</v>
      </c>
      <c r="AA7" s="27">
        <v>5448.6445608078402</v>
      </c>
      <c r="AB7" s="27">
        <v>1220.32457315857</v>
      </c>
      <c r="AC7" s="27">
        <v>36.8670387220252</v>
      </c>
      <c r="AD7" s="27">
        <v>1280.8753987175401</v>
      </c>
      <c r="AE7" s="27">
        <v>12.0825858693462</v>
      </c>
      <c r="AF7" s="27">
        <v>50.906633394711697</v>
      </c>
      <c r="AG7" s="27">
        <v>713.14486599761403</v>
      </c>
      <c r="AH7" s="27">
        <v>17.472306441491199</v>
      </c>
      <c r="AI7" s="27">
        <v>6.74687104472362</v>
      </c>
      <c r="AJ7" s="27">
        <v>296.52893113007201</v>
      </c>
      <c r="AK7" s="27">
        <v>12.1625584223485</v>
      </c>
      <c r="AL7" s="27">
        <v>125.506745077372</v>
      </c>
      <c r="AM7" s="27">
        <v>37.102887767225099</v>
      </c>
      <c r="AN7" s="27">
        <v>677.52237566951896</v>
      </c>
      <c r="AO7" s="27">
        <v>7.9594306883772203</v>
      </c>
      <c r="AP7" s="27">
        <v>21.872923451758599</v>
      </c>
      <c r="AQ7" s="27">
        <v>3.6877239865337099</v>
      </c>
      <c r="AR7" s="27">
        <v>5.9017032503734699</v>
      </c>
      <c r="AS7" s="27">
        <v>11.5164625427883</v>
      </c>
      <c r="AT7" s="27">
        <v>4.19618509599335</v>
      </c>
      <c r="AU7" s="27">
        <v>7.8336599823769699</v>
      </c>
      <c r="AV7" s="27">
        <v>750.180362809911</v>
      </c>
      <c r="AW7" s="27">
        <v>33.868921449628701</v>
      </c>
      <c r="AX7" s="27">
        <v>155.81174491847801</v>
      </c>
      <c r="AY7" s="27">
        <v>43.916831795188102</v>
      </c>
      <c r="AZ7" s="27">
        <v>17.506980748306201</v>
      </c>
      <c r="BA7" s="27">
        <v>45.1837320200517</v>
      </c>
      <c r="BB7" s="27">
        <v>88.372430915869003</v>
      </c>
      <c r="BC7" s="27">
        <v>799.78127613756305</v>
      </c>
      <c r="BD7" s="27">
        <v>57.413939344471501</v>
      </c>
      <c r="BE7" s="27">
        <v>4.7067950630549298</v>
      </c>
      <c r="BF7" s="27">
        <v>10.2218364819208</v>
      </c>
      <c r="BG7" s="27">
        <v>5.17111268565667</v>
      </c>
      <c r="BH7" s="27">
        <v>6.3306066672133596</v>
      </c>
      <c r="BI7" s="27">
        <v>16007.4001933617</v>
      </c>
      <c r="BJ7" s="27">
        <v>1034.1747485902499</v>
      </c>
      <c r="BK7" s="27">
        <v>39.4272269414448</v>
      </c>
      <c r="BL7" s="27">
        <v>5225.8089158672801</v>
      </c>
      <c r="BM7" s="27">
        <v>2.1741698188136098</v>
      </c>
      <c r="BN7" s="27">
        <v>220.358148068258</v>
      </c>
      <c r="BO7" s="27"/>
      <c r="BP7" s="27">
        <v>10.3349064540817</v>
      </c>
      <c r="BQ7" s="27">
        <v>400.02202891183902</v>
      </c>
      <c r="BR7" s="27">
        <v>18.269238273409002</v>
      </c>
      <c r="BS7" s="27">
        <v>55.946324969076002</v>
      </c>
      <c r="BT7" s="27">
        <v>1.2336809995570901</v>
      </c>
      <c r="BU7" s="27">
        <v>4.7344337428473198</v>
      </c>
      <c r="BV7" s="27">
        <v>159.66871855503001</v>
      </c>
      <c r="BW7" s="27">
        <v>304.34806679682202</v>
      </c>
      <c r="BX7" s="27">
        <v>12.650837331646001</v>
      </c>
      <c r="BY7" s="34">
        <f t="shared" si="6"/>
        <v>4238.4955630000004</v>
      </c>
      <c r="BZ7" s="34">
        <f t="shared" ref="BZ7" si="17">IFERROR(X7,"0")</f>
        <v>202.97339786364901</v>
      </c>
      <c r="CA7" s="34">
        <f t="shared" ref="CA7" si="18">IFERROR(Y7,"0")</f>
        <v>42.218203876848698</v>
      </c>
      <c r="CB7" s="34">
        <f t="shared" ref="CB7" si="19">IFERROR(Z7,"0")</f>
        <v>7.2621483082610503</v>
      </c>
      <c r="CC7" s="34">
        <f t="shared" ref="CC7" si="20">IFERROR(AA7,"0")</f>
        <v>5448.6445608078402</v>
      </c>
      <c r="CD7" s="34">
        <f t="shared" ref="CD7" si="21">IFERROR(AB7,"0")</f>
        <v>1220.32457315857</v>
      </c>
      <c r="CE7" s="34">
        <f t="shared" ref="CE7" si="22">IFERROR(AC7,"0")</f>
        <v>36.8670387220252</v>
      </c>
      <c r="CF7" s="34">
        <f t="shared" ref="CF7" si="23">IFERROR(AD7,"0")</f>
        <v>1280.8753987175401</v>
      </c>
      <c r="CG7" s="34">
        <f t="shared" ref="CG7" si="24">IFERROR(AE7,"0")</f>
        <v>12.0825858693462</v>
      </c>
      <c r="CH7" s="34">
        <f t="shared" ref="CH7" si="25">IFERROR(AF7,"0")</f>
        <v>50.906633394711697</v>
      </c>
      <c r="CI7" s="34">
        <f t="shared" ref="CI7" si="26">IFERROR(AG7,"0")</f>
        <v>713.14486599761403</v>
      </c>
      <c r="CJ7" s="34">
        <f t="shared" ref="CJ7" si="27">IFERROR(AH7,"0")</f>
        <v>17.472306441491199</v>
      </c>
      <c r="CK7" s="34">
        <f t="shared" ref="CK7" si="28">IFERROR(AI7,"0")</f>
        <v>6.74687104472362</v>
      </c>
      <c r="CL7" s="34">
        <f t="shared" ref="CL7" si="29">IFERROR(AJ7,"0")</f>
        <v>296.52893113007201</v>
      </c>
      <c r="CM7" s="34">
        <f t="shared" ref="CM7" si="30">IFERROR(AK7,"0")</f>
        <v>12.1625584223485</v>
      </c>
      <c r="CN7" s="34">
        <f t="shared" ref="CN7" si="31">IFERROR(AL7,"0")</f>
        <v>125.506745077372</v>
      </c>
      <c r="CO7" s="34">
        <f t="shared" ref="CO7" si="32">IFERROR(AM7,"0")</f>
        <v>37.102887767225099</v>
      </c>
      <c r="CP7" s="34">
        <f t="shared" ref="CP7" si="33">IFERROR(AN7,"0")</f>
        <v>677.52237566951896</v>
      </c>
      <c r="CQ7" s="34">
        <f t="shared" ref="CQ7" si="34">IFERROR(AO7,"0")</f>
        <v>7.9594306883772203</v>
      </c>
      <c r="CR7" s="34">
        <f t="shared" ref="CR7" si="35">IFERROR(AP7,"0")</f>
        <v>21.872923451758599</v>
      </c>
      <c r="CS7" s="34">
        <f t="shared" ref="CS7" si="36">IFERROR(AQ7,"0")</f>
        <v>3.6877239865337099</v>
      </c>
      <c r="CT7" s="34">
        <f t="shared" ref="CT7" si="37">IFERROR(AR7,"0")</f>
        <v>5.9017032503734699</v>
      </c>
      <c r="CU7" s="34">
        <f t="shared" ref="CU7" si="38">IFERROR(AS7,"0")</f>
        <v>11.5164625427883</v>
      </c>
      <c r="CV7" s="34">
        <f t="shared" ref="CV7" si="39">IFERROR(AT7,"0")</f>
        <v>4.19618509599335</v>
      </c>
      <c r="CW7" s="34">
        <f t="shared" ref="CW7" si="40">IFERROR(AU7,"0")</f>
        <v>7.8336599823769699</v>
      </c>
      <c r="CX7" s="34">
        <f t="shared" ref="CX7" si="41">IFERROR(AV7,"0")</f>
        <v>750.180362809911</v>
      </c>
      <c r="CY7" s="34">
        <f t="shared" ref="CY7" si="42">IFERROR(AW7,"0")</f>
        <v>33.868921449628701</v>
      </c>
      <c r="CZ7" s="34">
        <f t="shared" ref="CZ7" si="43">IFERROR(AX7,"0")</f>
        <v>155.81174491847801</v>
      </c>
      <c r="DA7" s="34">
        <f t="shared" ref="DA7" si="44">IFERROR(AY7,"0")</f>
        <v>43.916831795188102</v>
      </c>
      <c r="DB7" s="34">
        <f t="shared" ref="DB7" si="45">IFERROR(AZ7,"0")</f>
        <v>17.506980748306201</v>
      </c>
      <c r="DC7" s="34">
        <f t="shared" ref="DC7" si="46">IFERROR(BA7,"0")</f>
        <v>45.1837320200517</v>
      </c>
      <c r="DD7" s="34">
        <f t="shared" ref="DD7" si="47">IFERROR(BB7,"0")</f>
        <v>88.372430915869003</v>
      </c>
      <c r="DE7" s="34">
        <f t="shared" ref="DE7" si="48">IFERROR(BC7,"0")</f>
        <v>799.78127613756305</v>
      </c>
      <c r="DF7" s="34">
        <f t="shared" ref="DF7" si="49">IFERROR(BD7,"0")</f>
        <v>57.413939344471501</v>
      </c>
      <c r="DG7" s="34">
        <f t="shared" ref="DG7" si="50">IFERROR(BE7,"0")</f>
        <v>4.7067950630549298</v>
      </c>
      <c r="DH7" s="34">
        <f t="shared" ref="DH7" si="51">IFERROR(BF7,"0")</f>
        <v>10.2218364819208</v>
      </c>
      <c r="DI7" s="34">
        <f t="shared" ref="DI7" si="52">IFERROR(BG7,"0")</f>
        <v>5.17111268565667</v>
      </c>
      <c r="DJ7" s="34">
        <f t="shared" ref="DJ7" si="53">IFERROR(BH7,"0")</f>
        <v>6.3306066672133596</v>
      </c>
      <c r="DK7" s="34">
        <f t="shared" ref="DK7" si="54">IFERROR(BI7,"0")</f>
        <v>16007.4001933617</v>
      </c>
      <c r="DL7" s="34">
        <f t="shared" ref="DL7" si="55">IFERROR(BJ7,"0")</f>
        <v>1034.1747485902499</v>
      </c>
      <c r="DM7" s="34">
        <f t="shared" ref="DM7" si="56">IFERROR(BK7,"0")</f>
        <v>39.4272269414448</v>
      </c>
      <c r="DN7" s="34">
        <f t="shared" ref="DN7" si="57">IFERROR(BL7,"0")</f>
        <v>5225.8089158672801</v>
      </c>
      <c r="DO7" s="34">
        <f t="shared" ref="DO7" si="58">IFERROR(BM7,"0")</f>
        <v>2.1741698188136098</v>
      </c>
      <c r="DP7" s="34">
        <f t="shared" ref="DP7" si="59">IFERROR(BN7,"0")</f>
        <v>220.358148068258</v>
      </c>
      <c r="DQ7" s="34">
        <f t="shared" ref="DQ7" si="60">IFERROR(BP7,"0")</f>
        <v>10.3349064540817</v>
      </c>
      <c r="DR7" s="34">
        <f t="shared" ref="DR7" si="61">IFERROR(BQ7,"0")</f>
        <v>400.02202891183902</v>
      </c>
      <c r="DS7" s="34">
        <f t="shared" ref="DS7" si="62">IFERROR(BR7,"0")</f>
        <v>18.269238273409002</v>
      </c>
      <c r="DT7" s="34">
        <f t="shared" ref="DT7" si="63">IFERROR(BS7,"0")</f>
        <v>55.946324969076002</v>
      </c>
      <c r="DU7" s="34">
        <f t="shared" si="12"/>
        <v>1.2336809995570901</v>
      </c>
      <c r="DV7" s="34">
        <f t="shared" si="13"/>
        <v>4.7344337428473198</v>
      </c>
      <c r="DW7" s="34">
        <f t="shared" si="14"/>
        <v>159.66871855503001</v>
      </c>
      <c r="DX7" s="34">
        <f t="shared" si="15"/>
        <v>304.34806679682202</v>
      </c>
      <c r="DY7" s="34">
        <f t="shared" si="16"/>
        <v>12.650837331646001</v>
      </c>
    </row>
    <row r="8" spans="1:129" x14ac:dyDescent="0.2">
      <c r="A8" s="1">
        <v>1</v>
      </c>
      <c r="B8" s="10"/>
      <c r="C8" s="10"/>
      <c r="D8" s="10" t="s">
        <v>7</v>
      </c>
      <c r="E8" s="10" t="s">
        <v>8</v>
      </c>
      <c r="F8" s="10" t="s">
        <v>9</v>
      </c>
      <c r="G8" s="10" t="s">
        <v>10</v>
      </c>
      <c r="H8" s="10">
        <v>0</v>
      </c>
      <c r="I8" s="10">
        <v>2</v>
      </c>
      <c r="J8" s="32">
        <v>31</v>
      </c>
      <c r="K8" s="11">
        <v>140</v>
      </c>
      <c r="L8" s="5">
        <v>2.5</v>
      </c>
      <c r="M8" s="4">
        <v>10</v>
      </c>
      <c r="N8" s="4">
        <v>2.5</v>
      </c>
      <c r="O8" s="4">
        <v>2.5</v>
      </c>
      <c r="P8" s="5">
        <v>7</v>
      </c>
      <c r="Q8" s="5"/>
      <c r="R8" s="6" t="s">
        <v>6</v>
      </c>
      <c r="S8" s="7">
        <v>21</v>
      </c>
      <c r="T8" s="25"/>
      <c r="U8" s="25" t="s">
        <v>92</v>
      </c>
      <c r="V8" s="13">
        <v>1</v>
      </c>
      <c r="W8" s="35">
        <v>23850.947478495302</v>
      </c>
      <c r="X8" s="35" t="s">
        <v>110</v>
      </c>
      <c r="Y8" s="35" t="s">
        <v>110</v>
      </c>
      <c r="Z8" s="35">
        <v>23.4324527498778</v>
      </c>
      <c r="AA8" s="35">
        <v>10897.2891216157</v>
      </c>
      <c r="AB8" s="35">
        <v>1295059.9730096001</v>
      </c>
      <c r="AC8" s="35">
        <v>3.8737563923588598</v>
      </c>
      <c r="AD8" s="35">
        <v>1571.6681687473299</v>
      </c>
      <c r="AE8" s="35" t="s">
        <v>110</v>
      </c>
      <c r="AF8" s="35">
        <v>21.870848682924301</v>
      </c>
      <c r="AG8" s="35">
        <v>167.89862421255501</v>
      </c>
      <c r="AH8" s="35" t="s">
        <v>110</v>
      </c>
      <c r="AI8" s="35">
        <v>21.070204870148899</v>
      </c>
      <c r="AJ8" s="35" t="s">
        <v>110</v>
      </c>
      <c r="AK8" s="35">
        <v>0.71971386400231996</v>
      </c>
      <c r="AL8" s="35">
        <v>199.03635537358599</v>
      </c>
      <c r="AM8" s="35">
        <v>28465.708959906198</v>
      </c>
      <c r="AN8" s="35" t="s">
        <v>110</v>
      </c>
      <c r="AO8" s="35" t="s">
        <v>110</v>
      </c>
      <c r="AP8" s="35">
        <v>2.6099034522759199</v>
      </c>
      <c r="AQ8" s="35">
        <v>44.2713626482645</v>
      </c>
      <c r="AR8" s="35">
        <v>3.8688881440226299</v>
      </c>
      <c r="AS8" s="35" t="s">
        <v>110</v>
      </c>
      <c r="AT8" s="35" t="s">
        <v>110</v>
      </c>
      <c r="AU8" s="35" t="s">
        <v>110</v>
      </c>
      <c r="AV8" s="35" t="s">
        <v>110</v>
      </c>
      <c r="AW8" s="35">
        <v>8143.4382329340096</v>
      </c>
      <c r="AX8" s="35" t="s">
        <v>110</v>
      </c>
      <c r="AY8" s="35">
        <v>6.3587941980478702</v>
      </c>
      <c r="AZ8" s="35" t="s">
        <v>110</v>
      </c>
      <c r="BA8" s="35" t="s">
        <v>110</v>
      </c>
      <c r="BB8" s="35">
        <v>240.38589553303299</v>
      </c>
      <c r="BC8" s="35" t="s">
        <v>110</v>
      </c>
      <c r="BD8" s="35">
        <v>26.8047388742478</v>
      </c>
      <c r="BE8" s="35" t="s">
        <v>110</v>
      </c>
      <c r="BF8" s="35">
        <v>3.9691268267634099</v>
      </c>
      <c r="BG8" s="35" t="s">
        <v>110</v>
      </c>
      <c r="BH8" s="35" t="s">
        <v>110</v>
      </c>
      <c r="BI8" s="35" t="s">
        <v>110</v>
      </c>
      <c r="BJ8" s="35">
        <v>29702.15000125</v>
      </c>
      <c r="BK8" s="35">
        <v>78.854453882889501</v>
      </c>
      <c r="BL8" s="35">
        <v>2331.7805992748199</v>
      </c>
      <c r="BM8" s="35">
        <v>8.8277728188844898E-2</v>
      </c>
      <c r="BN8" s="35" t="s">
        <v>110</v>
      </c>
      <c r="BO8" s="35"/>
      <c r="BP8" s="35" t="s">
        <v>110</v>
      </c>
      <c r="BQ8" s="35" t="s">
        <v>110</v>
      </c>
      <c r="BR8" s="35">
        <v>496.42891785444601</v>
      </c>
      <c r="BS8" s="35">
        <v>111.58065510545499</v>
      </c>
      <c r="BT8" s="35" t="s">
        <v>110</v>
      </c>
      <c r="BU8" s="35">
        <v>96.801268474708607</v>
      </c>
      <c r="BV8" s="35">
        <v>107.836178401354</v>
      </c>
      <c r="BW8" s="35">
        <v>32264.6679389821</v>
      </c>
      <c r="BX8" s="35">
        <v>152.598196768874</v>
      </c>
      <c r="BY8" s="33">
        <f t="shared" ref="BY8:BY39" si="64">IFERROR(W8/$N8,"")</f>
        <v>9540.37899139812</v>
      </c>
      <c r="BZ8" s="33" t="str">
        <f t="shared" ref="BZ8:BZ39" si="65">IFERROR(X8/$N8,"")</f>
        <v/>
      </c>
      <c r="CA8" s="33" t="str">
        <f t="shared" ref="CA8:CA39" si="66">IFERROR(Y8/$N8,"")</f>
        <v/>
      </c>
      <c r="CB8" s="33">
        <f t="shared" ref="CB8:CB39" si="67">IFERROR(Z8/$N8,"")</f>
        <v>9.3729810999511205</v>
      </c>
      <c r="CC8" s="33">
        <f t="shared" ref="CC8:CC39" si="68">IFERROR(AA8/$N8,"")</f>
        <v>4358.9156486462798</v>
      </c>
      <c r="CD8" s="33">
        <f t="shared" ref="CD8:CD39" si="69">IFERROR(AB8/$N8,"")</f>
        <v>518023.98920384003</v>
      </c>
      <c r="CE8" s="33">
        <f t="shared" ref="CE8:CE39" si="70">IFERROR(AC8/$N8,"")</f>
        <v>1.5495025569435439</v>
      </c>
      <c r="CF8" s="33">
        <f t="shared" ref="CF8:CF39" si="71">IFERROR(AD8/$N8,"")</f>
        <v>628.66726749893201</v>
      </c>
      <c r="CG8" s="33" t="str">
        <f t="shared" ref="CG8:CG39" si="72">IFERROR(AE8/$N8,"")</f>
        <v/>
      </c>
      <c r="CH8" s="33">
        <f t="shared" ref="CH8:CH39" si="73">IFERROR(AF8/$N8,"")</f>
        <v>8.7483394731697199</v>
      </c>
      <c r="CI8" s="33">
        <f t="shared" ref="CI8:CI39" si="74">IFERROR(AG8/$N8,"")</f>
        <v>67.159449685021997</v>
      </c>
      <c r="CJ8" s="33" t="str">
        <f t="shared" ref="CJ8:CJ39" si="75">IFERROR(AH8/$N8,"")</f>
        <v/>
      </c>
      <c r="CK8" s="33">
        <f t="shared" ref="CK8:CK39" si="76">IFERROR(AI8/$N8,"")</f>
        <v>8.4280819480595603</v>
      </c>
      <c r="CL8" s="33" t="str">
        <f t="shared" ref="CL8:CL39" si="77">IFERROR(AJ8/$N8,"")</f>
        <v/>
      </c>
      <c r="CM8" s="33">
        <f t="shared" ref="CM8:CM39" si="78">IFERROR(AK8/$N8,"")</f>
        <v>0.28788554560092799</v>
      </c>
      <c r="CN8" s="33">
        <f t="shared" ref="CN8:CN39" si="79">IFERROR(AL8/$N8,"")</f>
        <v>79.614542149434399</v>
      </c>
      <c r="CO8" s="33">
        <f t="shared" ref="CO8:CO39" si="80">IFERROR(AM8/$N8,"")</f>
        <v>11386.283583962479</v>
      </c>
      <c r="CP8" s="33" t="str">
        <f t="shared" ref="CP8:CP39" si="81">IFERROR(AN8/$N8,"")</f>
        <v/>
      </c>
      <c r="CQ8" s="33" t="str">
        <f t="shared" ref="CQ8:CQ39" si="82">IFERROR(AO8/$N8,"")</f>
        <v/>
      </c>
      <c r="CR8" s="33">
        <f t="shared" ref="CR8:CR39" si="83">IFERROR(AP8/$N8,"")</f>
        <v>1.0439613809103681</v>
      </c>
      <c r="CS8" s="33">
        <f t="shared" ref="CS8:CS39" si="84">IFERROR(AQ8/$N8,"")</f>
        <v>17.708545059305798</v>
      </c>
      <c r="CT8" s="33">
        <f t="shared" ref="CT8:CT39" si="85">IFERROR(AR8/$N8,"")</f>
        <v>1.5475552576090519</v>
      </c>
      <c r="CU8" s="33" t="str">
        <f t="shared" ref="CU8:CU39" si="86">IFERROR(AS8/$N8,"")</f>
        <v/>
      </c>
      <c r="CV8" s="33" t="str">
        <f t="shared" ref="CV8:CV39" si="87">IFERROR(AT8/$N8,"")</f>
        <v/>
      </c>
      <c r="CW8" s="33" t="str">
        <f t="shared" ref="CW8:CW39" si="88">IFERROR(AU8/$N8,"")</f>
        <v/>
      </c>
      <c r="CX8" s="33" t="str">
        <f t="shared" ref="CX8:CX39" si="89">IFERROR(AV8/$N8,"")</f>
        <v/>
      </c>
      <c r="CY8" s="33">
        <f t="shared" ref="CY8:CY39" si="90">IFERROR(AW8/$N8,"")</f>
        <v>3257.3752931736039</v>
      </c>
      <c r="CZ8" s="33" t="str">
        <f t="shared" ref="CZ8:CZ39" si="91">IFERROR(AX8/$N8,"")</f>
        <v/>
      </c>
      <c r="DA8" s="33">
        <f t="shared" ref="DA8:DA39" si="92">IFERROR(AY8/$N8,"")</f>
        <v>2.5435176792191481</v>
      </c>
      <c r="DB8" s="33" t="str">
        <f t="shared" ref="DB8:DB39" si="93">IFERROR(AZ8/$N8,"")</f>
        <v/>
      </c>
      <c r="DC8" s="33" t="str">
        <f t="shared" ref="DC8:DC39" si="94">IFERROR(BA8/$N8,"")</f>
        <v/>
      </c>
      <c r="DD8" s="33">
        <f t="shared" ref="DD8:DD39" si="95">IFERROR(BB8/$N8,"")</f>
        <v>96.1543582132132</v>
      </c>
      <c r="DE8" s="33" t="str">
        <f t="shared" ref="DE8:DE39" si="96">IFERROR(BC8/$N8,"")</f>
        <v/>
      </c>
      <c r="DF8" s="33">
        <f t="shared" ref="DF8:DF39" si="97">IFERROR(BD8/$N8,"")</f>
        <v>10.72189554969912</v>
      </c>
      <c r="DG8" s="33" t="str">
        <f t="shared" ref="DG8:DG39" si="98">IFERROR(BE8/$N8,"")</f>
        <v/>
      </c>
      <c r="DH8" s="33">
        <f t="shared" ref="DH8:DH39" si="99">IFERROR(BF8/$N8,"")</f>
        <v>1.587650730705364</v>
      </c>
      <c r="DI8" s="33" t="str">
        <f t="shared" ref="DI8:DI39" si="100">IFERROR(BG8/$N8,"")</f>
        <v/>
      </c>
      <c r="DJ8" s="33" t="str">
        <f t="shared" ref="DJ8:DJ39" si="101">IFERROR(BH8/$N8,"")</f>
        <v/>
      </c>
      <c r="DK8" s="33" t="str">
        <f t="shared" ref="DK8:DK39" si="102">IFERROR(BI8/$N8,"")</f>
        <v/>
      </c>
      <c r="DL8" s="33">
        <f t="shared" ref="DL8:DL39" si="103">IFERROR(BJ8/$N8,"")</f>
        <v>11880.860000500001</v>
      </c>
      <c r="DM8" s="33">
        <f t="shared" ref="DM8:DM39" si="104">IFERROR(BK8/$N8,"")</f>
        <v>31.541781553155801</v>
      </c>
      <c r="DN8" s="33">
        <f t="shared" ref="DN8:DN39" si="105">IFERROR(BL8/$N8,"")</f>
        <v>932.71223970992799</v>
      </c>
      <c r="DO8" s="33">
        <f t="shared" ref="DO8:DO39" si="106">IFERROR(BM8/$N8,"")</f>
        <v>3.5311091275537956E-2</v>
      </c>
      <c r="DP8" s="33" t="str">
        <f t="shared" ref="DP8:DP39" si="107">IFERROR(BN8/$N8,"")</f>
        <v/>
      </c>
      <c r="DQ8" s="33" t="str">
        <f t="shared" ref="DQ8:DQ39" si="108">IFERROR(BP8/$N8,"")</f>
        <v/>
      </c>
      <c r="DR8" s="33" t="str">
        <f t="shared" ref="DR8:DR39" si="109">IFERROR(BQ8/$N8,"")</f>
        <v/>
      </c>
      <c r="DS8" s="33">
        <f t="shared" ref="DS8:DS39" si="110">IFERROR(BR8/$N8,"")</f>
        <v>198.57156714177842</v>
      </c>
      <c r="DT8" s="33">
        <f t="shared" ref="DT8:DT39" si="111">IFERROR(BS8/$N8,"")</f>
        <v>44.632262042181999</v>
      </c>
      <c r="DU8" s="33" t="str">
        <f t="shared" ref="DU8:DU39" si="112">IFERROR(BT8/$N8,"")</f>
        <v/>
      </c>
      <c r="DV8" s="33">
        <f t="shared" ref="DV8:DV39" si="113">IFERROR(BU8/$N8,"")</f>
        <v>38.720507389883444</v>
      </c>
      <c r="DW8" s="33">
        <f t="shared" ref="DW8:DW39" si="114">IFERROR(BV8/$N8,"")</f>
        <v>43.134471360541603</v>
      </c>
      <c r="DX8" s="33">
        <f t="shared" ref="DX8:DX39" si="115">IFERROR(BW8/$N8,"")</f>
        <v>12905.867175592841</v>
      </c>
      <c r="DY8" s="33">
        <f t="shared" ref="DY8:DY39" si="116">IFERROR(BX8/$N8,"")</f>
        <v>61.039278707549599</v>
      </c>
    </row>
    <row r="9" spans="1:129" x14ac:dyDescent="0.2">
      <c r="A9" s="1">
        <v>2</v>
      </c>
      <c r="B9" s="10"/>
      <c r="C9" s="10"/>
      <c r="D9" s="10" t="s">
        <v>7</v>
      </c>
      <c r="E9" s="10" t="s">
        <v>8</v>
      </c>
      <c r="F9" s="10" t="s">
        <v>9</v>
      </c>
      <c r="G9" s="10" t="s">
        <v>10</v>
      </c>
      <c r="H9" s="10">
        <v>0</v>
      </c>
      <c r="I9" s="10">
        <v>2</v>
      </c>
      <c r="J9" s="32">
        <v>31</v>
      </c>
      <c r="K9" s="11">
        <v>140</v>
      </c>
      <c r="L9" s="5">
        <v>2.5</v>
      </c>
      <c r="M9" s="4">
        <v>10</v>
      </c>
      <c r="N9" s="4">
        <v>2.5</v>
      </c>
      <c r="O9" s="4">
        <v>2.5</v>
      </c>
      <c r="P9" s="5">
        <v>7</v>
      </c>
      <c r="Q9" s="5"/>
      <c r="R9" s="6" t="s">
        <v>6</v>
      </c>
      <c r="S9" s="7">
        <v>21</v>
      </c>
      <c r="T9" s="25"/>
      <c r="U9" s="25" t="s">
        <v>92</v>
      </c>
      <c r="V9" s="13">
        <v>2</v>
      </c>
      <c r="W9" s="35">
        <v>24799.923675551701</v>
      </c>
      <c r="X9" s="35" t="s">
        <v>110</v>
      </c>
      <c r="Y9" s="35" t="s">
        <v>110</v>
      </c>
      <c r="Z9" s="35">
        <v>18.140523427544998</v>
      </c>
      <c r="AA9" s="35">
        <v>17371.023026173702</v>
      </c>
      <c r="AB9" s="35">
        <v>1776426.84372937</v>
      </c>
      <c r="AC9" s="35">
        <v>4.38804953155147</v>
      </c>
      <c r="AD9" s="35">
        <v>1571.6681687473299</v>
      </c>
      <c r="AE9" s="35" t="s">
        <v>110</v>
      </c>
      <c r="AF9" s="35" t="s">
        <v>110</v>
      </c>
      <c r="AG9" s="35" t="s">
        <v>110</v>
      </c>
      <c r="AH9" s="35" t="s">
        <v>110</v>
      </c>
      <c r="AI9" s="35">
        <v>22.495798393684598</v>
      </c>
      <c r="AJ9" s="35" t="s">
        <v>110</v>
      </c>
      <c r="AK9" s="35">
        <v>0.71971386400231996</v>
      </c>
      <c r="AL9" s="35">
        <v>234.00414014481001</v>
      </c>
      <c r="AM9" s="35">
        <v>27841.690501364301</v>
      </c>
      <c r="AN9" s="35" t="s">
        <v>110</v>
      </c>
      <c r="AO9" s="35" t="s">
        <v>110</v>
      </c>
      <c r="AP9" s="35">
        <v>2.6099034522759199</v>
      </c>
      <c r="AQ9" s="35">
        <v>48.936383504891801</v>
      </c>
      <c r="AR9" s="35">
        <v>3.8688881440226299</v>
      </c>
      <c r="AS9" s="35" t="s">
        <v>110</v>
      </c>
      <c r="AT9" s="35" t="s">
        <v>110</v>
      </c>
      <c r="AU9" s="35" t="s">
        <v>110</v>
      </c>
      <c r="AV9" s="35" t="s">
        <v>110</v>
      </c>
      <c r="AW9" s="35">
        <v>8439.1433717435903</v>
      </c>
      <c r="AX9" s="35" t="s">
        <v>110</v>
      </c>
      <c r="AY9" s="35">
        <v>17.07033129437</v>
      </c>
      <c r="AZ9" s="35" t="s">
        <v>110</v>
      </c>
      <c r="BA9" s="35" t="s">
        <v>110</v>
      </c>
      <c r="BB9" s="35" t="s">
        <v>110</v>
      </c>
      <c r="BC9" s="35" t="s">
        <v>110</v>
      </c>
      <c r="BD9" s="35">
        <v>36.446949343718202</v>
      </c>
      <c r="BE9" s="35" t="s">
        <v>110</v>
      </c>
      <c r="BF9" s="35">
        <v>4.97929516548471</v>
      </c>
      <c r="BG9" s="35" t="s">
        <v>110</v>
      </c>
      <c r="BH9" s="35" t="s">
        <v>110</v>
      </c>
      <c r="BI9" s="35">
        <v>16296.058977009199</v>
      </c>
      <c r="BJ9" s="35">
        <v>30432.515048348701</v>
      </c>
      <c r="BK9" s="35">
        <v>328.19492059833198</v>
      </c>
      <c r="BL9" s="35">
        <v>1512.3170887430599</v>
      </c>
      <c r="BM9" s="35">
        <v>0.24075878500033601</v>
      </c>
      <c r="BN9" s="35" t="s">
        <v>110</v>
      </c>
      <c r="BO9" s="35"/>
      <c r="BP9" s="35" t="s">
        <v>110</v>
      </c>
      <c r="BQ9" s="35" t="s">
        <v>110</v>
      </c>
      <c r="BR9" s="35">
        <v>519.97555436139203</v>
      </c>
      <c r="BS9" s="35">
        <v>120.417317323674</v>
      </c>
      <c r="BT9" s="35" t="s">
        <v>110</v>
      </c>
      <c r="BU9" s="35">
        <v>101.338420349163</v>
      </c>
      <c r="BV9" s="35">
        <v>133.42190816991899</v>
      </c>
      <c r="BW9" s="35">
        <v>34329.594327698098</v>
      </c>
      <c r="BX9" s="35">
        <v>152.598196768874</v>
      </c>
      <c r="BY9" s="33">
        <f t="shared" si="64"/>
        <v>9919.9694702206798</v>
      </c>
      <c r="BZ9" s="33" t="str">
        <f t="shared" si="65"/>
        <v/>
      </c>
      <c r="CA9" s="33" t="str">
        <f t="shared" si="66"/>
        <v/>
      </c>
      <c r="CB9" s="33">
        <f t="shared" si="67"/>
        <v>7.2562093710179996</v>
      </c>
      <c r="CC9" s="33">
        <f t="shared" si="68"/>
        <v>6948.409210469481</v>
      </c>
      <c r="CD9" s="33">
        <f t="shared" si="69"/>
        <v>710570.73749174806</v>
      </c>
      <c r="CE9" s="33">
        <f t="shared" si="70"/>
        <v>1.755219812620588</v>
      </c>
      <c r="CF9" s="33">
        <f t="shared" si="71"/>
        <v>628.66726749893201</v>
      </c>
      <c r="CG9" s="33" t="str">
        <f t="shared" si="72"/>
        <v/>
      </c>
      <c r="CH9" s="33" t="str">
        <f t="shared" si="73"/>
        <v/>
      </c>
      <c r="CI9" s="33" t="str">
        <f t="shared" si="74"/>
        <v/>
      </c>
      <c r="CJ9" s="33" t="str">
        <f t="shared" si="75"/>
        <v/>
      </c>
      <c r="CK9" s="33">
        <f t="shared" si="76"/>
        <v>8.9983193574738394</v>
      </c>
      <c r="CL9" s="33" t="str">
        <f t="shared" si="77"/>
        <v/>
      </c>
      <c r="CM9" s="33">
        <f t="shared" si="78"/>
        <v>0.28788554560092799</v>
      </c>
      <c r="CN9" s="33">
        <f t="shared" si="79"/>
        <v>93.601656057924004</v>
      </c>
      <c r="CO9" s="33">
        <f t="shared" si="80"/>
        <v>11136.67620054572</v>
      </c>
      <c r="CP9" s="33" t="str">
        <f t="shared" si="81"/>
        <v/>
      </c>
      <c r="CQ9" s="33" t="str">
        <f t="shared" si="82"/>
        <v/>
      </c>
      <c r="CR9" s="33">
        <f t="shared" si="83"/>
        <v>1.0439613809103681</v>
      </c>
      <c r="CS9" s="33">
        <f t="shared" si="84"/>
        <v>19.57455340195672</v>
      </c>
      <c r="CT9" s="33">
        <f t="shared" si="85"/>
        <v>1.5475552576090519</v>
      </c>
      <c r="CU9" s="33" t="str">
        <f t="shared" si="86"/>
        <v/>
      </c>
      <c r="CV9" s="33" t="str">
        <f t="shared" si="87"/>
        <v/>
      </c>
      <c r="CW9" s="33" t="str">
        <f t="shared" si="88"/>
        <v/>
      </c>
      <c r="CX9" s="33" t="str">
        <f t="shared" si="89"/>
        <v/>
      </c>
      <c r="CY9" s="33">
        <f t="shared" si="90"/>
        <v>3375.6573486974362</v>
      </c>
      <c r="CZ9" s="33" t="str">
        <f t="shared" si="91"/>
        <v/>
      </c>
      <c r="DA9" s="33">
        <f t="shared" si="92"/>
        <v>6.8281325177480001</v>
      </c>
      <c r="DB9" s="33" t="str">
        <f t="shared" si="93"/>
        <v/>
      </c>
      <c r="DC9" s="33" t="str">
        <f t="shared" si="94"/>
        <v/>
      </c>
      <c r="DD9" s="33" t="str">
        <f t="shared" si="95"/>
        <v/>
      </c>
      <c r="DE9" s="33" t="str">
        <f t="shared" si="96"/>
        <v/>
      </c>
      <c r="DF9" s="33">
        <f t="shared" si="97"/>
        <v>14.578779737487281</v>
      </c>
      <c r="DG9" s="33" t="str">
        <f t="shared" si="98"/>
        <v/>
      </c>
      <c r="DH9" s="33">
        <f t="shared" si="99"/>
        <v>1.991718066193884</v>
      </c>
      <c r="DI9" s="33" t="str">
        <f t="shared" si="100"/>
        <v/>
      </c>
      <c r="DJ9" s="33" t="str">
        <f t="shared" si="101"/>
        <v/>
      </c>
      <c r="DK9" s="33">
        <f t="shared" si="102"/>
        <v>6518.4235908036799</v>
      </c>
      <c r="DL9" s="33">
        <f t="shared" si="103"/>
        <v>12173.00601933948</v>
      </c>
      <c r="DM9" s="33">
        <f t="shared" si="104"/>
        <v>131.27796823933278</v>
      </c>
      <c r="DN9" s="33">
        <f t="shared" si="105"/>
        <v>604.92683549722392</v>
      </c>
      <c r="DO9" s="33">
        <f t="shared" si="106"/>
        <v>9.6303514000134399E-2</v>
      </c>
      <c r="DP9" s="33" t="str">
        <f t="shared" si="107"/>
        <v/>
      </c>
      <c r="DQ9" s="33" t="str">
        <f t="shared" si="108"/>
        <v/>
      </c>
      <c r="DR9" s="33" t="str">
        <f t="shared" si="109"/>
        <v/>
      </c>
      <c r="DS9" s="33">
        <f t="shared" si="110"/>
        <v>207.99022174455681</v>
      </c>
      <c r="DT9" s="33">
        <f t="shared" si="111"/>
        <v>48.166926929469597</v>
      </c>
      <c r="DU9" s="33" t="str">
        <f t="shared" si="112"/>
        <v/>
      </c>
      <c r="DV9" s="33">
        <f t="shared" si="113"/>
        <v>40.535368139665202</v>
      </c>
      <c r="DW9" s="33">
        <f t="shared" si="114"/>
        <v>53.368763267967594</v>
      </c>
      <c r="DX9" s="33">
        <f t="shared" si="115"/>
        <v>13731.837731079238</v>
      </c>
      <c r="DY9" s="33">
        <f t="shared" si="116"/>
        <v>61.039278707549599</v>
      </c>
    </row>
    <row r="10" spans="1:129" x14ac:dyDescent="0.2">
      <c r="A10" s="1">
        <f t="shared" ref="A10:A73" si="117">ROW(A10)-1</f>
        <v>9</v>
      </c>
      <c r="B10" s="2"/>
      <c r="C10" s="2"/>
      <c r="D10" s="2"/>
      <c r="E10" s="2" t="s">
        <v>6</v>
      </c>
      <c r="F10" s="2"/>
      <c r="G10" s="2"/>
      <c r="H10" s="2"/>
      <c r="I10" s="2">
        <v>2</v>
      </c>
      <c r="J10" s="3"/>
      <c r="K10" s="3"/>
      <c r="L10" s="5"/>
      <c r="M10" s="4"/>
      <c r="N10" s="4"/>
      <c r="O10" s="4"/>
      <c r="P10" s="5"/>
      <c r="Q10" s="5"/>
      <c r="R10" s="6" t="s">
        <v>6</v>
      </c>
      <c r="S10" s="7">
        <v>21</v>
      </c>
      <c r="T10" s="8">
        <v>1</v>
      </c>
      <c r="U10" s="7" t="s">
        <v>93</v>
      </c>
      <c r="V10" s="13">
        <v>3</v>
      </c>
      <c r="W10" s="35">
        <v>1224.13987984138</v>
      </c>
      <c r="X10" s="35" t="s">
        <v>110</v>
      </c>
      <c r="Y10" s="35" t="s">
        <v>110</v>
      </c>
      <c r="Z10" s="35">
        <v>5.4059545869555903</v>
      </c>
      <c r="AA10" s="35">
        <v>35751.114622499001</v>
      </c>
      <c r="AB10" s="35">
        <v>80.321160707622298</v>
      </c>
      <c r="AC10" s="35">
        <v>1.9368781961794299</v>
      </c>
      <c r="AD10" s="35">
        <v>1390.01305880821</v>
      </c>
      <c r="AE10" s="35" t="s">
        <v>110</v>
      </c>
      <c r="AF10" s="35">
        <v>10.935424341462101</v>
      </c>
      <c r="AG10" s="35" t="s">
        <v>110</v>
      </c>
      <c r="AH10" s="35" t="s">
        <v>110</v>
      </c>
      <c r="AI10" s="35">
        <v>0.47169485989988602</v>
      </c>
      <c r="AJ10" s="35" t="s">
        <v>110</v>
      </c>
      <c r="AK10" s="35" t="s">
        <v>110</v>
      </c>
      <c r="AL10" s="35">
        <v>230.035864527814</v>
      </c>
      <c r="AM10" s="35" t="s">
        <v>110</v>
      </c>
      <c r="AN10" s="35" t="s">
        <v>110</v>
      </c>
      <c r="AO10" s="35">
        <v>0.46083316555104198</v>
      </c>
      <c r="AP10" s="35" t="s">
        <v>110</v>
      </c>
      <c r="AQ10" s="35">
        <v>6.4748630900109099</v>
      </c>
      <c r="AR10" s="35" t="s">
        <v>110</v>
      </c>
      <c r="AS10" s="35">
        <v>3.8081059796231198</v>
      </c>
      <c r="AT10" s="35">
        <v>2.0200388127911202</v>
      </c>
      <c r="AU10" s="35" t="s">
        <v>110</v>
      </c>
      <c r="AV10" s="35" t="s">
        <v>110</v>
      </c>
      <c r="AW10" s="35" t="s">
        <v>110</v>
      </c>
      <c r="AX10" s="35" t="s">
        <v>110</v>
      </c>
      <c r="AY10" s="35">
        <v>20.883148888034398</v>
      </c>
      <c r="AZ10" s="35" t="s">
        <v>110</v>
      </c>
      <c r="BA10" s="35" t="s">
        <v>110</v>
      </c>
      <c r="BB10" s="35">
        <v>138.36882225776901</v>
      </c>
      <c r="BC10" s="35" t="s">
        <v>110</v>
      </c>
      <c r="BD10" s="35">
        <v>43.860026284943302</v>
      </c>
      <c r="BE10" s="35" t="s">
        <v>110</v>
      </c>
      <c r="BF10" s="35" t="s">
        <v>110</v>
      </c>
      <c r="BG10" s="35" t="s">
        <v>110</v>
      </c>
      <c r="BH10" s="35">
        <v>3.6834967695406702</v>
      </c>
      <c r="BI10" s="35">
        <v>22559.098958447601</v>
      </c>
      <c r="BJ10" s="35">
        <v>4666.1078300075096</v>
      </c>
      <c r="BK10" s="35">
        <v>89.603459449149298</v>
      </c>
      <c r="BL10" s="35">
        <v>4165.8057595644405</v>
      </c>
      <c r="BM10" s="35" t="s">
        <v>110</v>
      </c>
      <c r="BN10" s="35" t="s">
        <v>110</v>
      </c>
      <c r="BO10" s="35"/>
      <c r="BP10" s="35">
        <v>1.10906966275453</v>
      </c>
      <c r="BQ10" s="35">
        <v>314.57197299783502</v>
      </c>
      <c r="BR10" s="35">
        <v>2.7240809755189002</v>
      </c>
      <c r="BS10" s="35">
        <v>21.6627975194797</v>
      </c>
      <c r="BT10" s="35">
        <v>0.58205750080298702</v>
      </c>
      <c r="BU10" s="35">
        <v>0.83430741715129897</v>
      </c>
      <c r="BV10" s="35" t="s">
        <v>110</v>
      </c>
      <c r="BW10" s="35">
        <v>12807.245216269001</v>
      </c>
      <c r="BX10" s="35">
        <v>16.144117834706901</v>
      </c>
      <c r="BY10" s="33" t="str">
        <f t="shared" si="64"/>
        <v/>
      </c>
      <c r="BZ10" s="33" t="str">
        <f t="shared" si="65"/>
        <v/>
      </c>
      <c r="CA10" s="33" t="str">
        <f t="shared" si="66"/>
        <v/>
      </c>
      <c r="CB10" s="33" t="str">
        <f t="shared" si="67"/>
        <v/>
      </c>
      <c r="CC10" s="33" t="str">
        <f t="shared" si="68"/>
        <v/>
      </c>
      <c r="CD10" s="33" t="str">
        <f t="shared" si="69"/>
        <v/>
      </c>
      <c r="CE10" s="33" t="str">
        <f t="shared" si="70"/>
        <v/>
      </c>
      <c r="CF10" s="33" t="str">
        <f t="shared" si="71"/>
        <v/>
      </c>
      <c r="CG10" s="33" t="str">
        <f t="shared" si="72"/>
        <v/>
      </c>
      <c r="CH10" s="33" t="str">
        <f t="shared" si="73"/>
        <v/>
      </c>
      <c r="CI10" s="33" t="str">
        <f t="shared" si="74"/>
        <v/>
      </c>
      <c r="CJ10" s="33" t="str">
        <f t="shared" si="75"/>
        <v/>
      </c>
      <c r="CK10" s="33" t="str">
        <f t="shared" si="76"/>
        <v/>
      </c>
      <c r="CL10" s="33" t="str">
        <f t="shared" si="77"/>
        <v/>
      </c>
      <c r="CM10" s="33" t="str">
        <f t="shared" si="78"/>
        <v/>
      </c>
      <c r="CN10" s="33" t="str">
        <f t="shared" si="79"/>
        <v/>
      </c>
      <c r="CO10" s="33" t="str">
        <f t="shared" si="80"/>
        <v/>
      </c>
      <c r="CP10" s="33" t="str">
        <f t="shared" si="81"/>
        <v/>
      </c>
      <c r="CQ10" s="33" t="str">
        <f t="shared" si="82"/>
        <v/>
      </c>
      <c r="CR10" s="33" t="str">
        <f t="shared" si="83"/>
        <v/>
      </c>
      <c r="CS10" s="33" t="str">
        <f t="shared" si="84"/>
        <v/>
      </c>
      <c r="CT10" s="33" t="str">
        <f t="shared" si="85"/>
        <v/>
      </c>
      <c r="CU10" s="33" t="str">
        <f t="shared" si="86"/>
        <v/>
      </c>
      <c r="CV10" s="33" t="str">
        <f t="shared" si="87"/>
        <v/>
      </c>
      <c r="CW10" s="33" t="str">
        <f t="shared" si="88"/>
        <v/>
      </c>
      <c r="CX10" s="33" t="str">
        <f t="shared" si="89"/>
        <v/>
      </c>
      <c r="CY10" s="33" t="str">
        <f t="shared" si="90"/>
        <v/>
      </c>
      <c r="CZ10" s="33" t="str">
        <f t="shared" si="91"/>
        <v/>
      </c>
      <c r="DA10" s="33" t="str">
        <f t="shared" si="92"/>
        <v/>
      </c>
      <c r="DB10" s="33" t="str">
        <f t="shared" si="93"/>
        <v/>
      </c>
      <c r="DC10" s="33" t="str">
        <f t="shared" si="94"/>
        <v/>
      </c>
      <c r="DD10" s="33" t="str">
        <f t="shared" si="95"/>
        <v/>
      </c>
      <c r="DE10" s="33" t="str">
        <f t="shared" si="96"/>
        <v/>
      </c>
      <c r="DF10" s="33" t="str">
        <f t="shared" si="97"/>
        <v/>
      </c>
      <c r="DG10" s="33" t="str">
        <f t="shared" si="98"/>
        <v/>
      </c>
      <c r="DH10" s="33" t="str">
        <f t="shared" si="99"/>
        <v/>
      </c>
      <c r="DI10" s="33" t="str">
        <f t="shared" si="100"/>
        <v/>
      </c>
      <c r="DJ10" s="33" t="str">
        <f t="shared" si="101"/>
        <v/>
      </c>
      <c r="DK10" s="33" t="str">
        <f t="shared" si="102"/>
        <v/>
      </c>
      <c r="DL10" s="33" t="str">
        <f t="shared" si="103"/>
        <v/>
      </c>
      <c r="DM10" s="33" t="str">
        <f t="shared" si="104"/>
        <v/>
      </c>
      <c r="DN10" s="33" t="str">
        <f t="shared" si="105"/>
        <v/>
      </c>
      <c r="DO10" s="33" t="str">
        <f t="shared" si="106"/>
        <v/>
      </c>
      <c r="DP10" s="33" t="str">
        <f t="shared" si="107"/>
        <v/>
      </c>
      <c r="DQ10" s="33" t="str">
        <f t="shared" si="108"/>
        <v/>
      </c>
      <c r="DR10" s="33" t="str">
        <f t="shared" si="109"/>
        <v/>
      </c>
      <c r="DS10" s="33" t="str">
        <f t="shared" si="110"/>
        <v/>
      </c>
      <c r="DT10" s="33" t="str">
        <f t="shared" si="111"/>
        <v/>
      </c>
      <c r="DU10" s="33" t="str">
        <f t="shared" si="112"/>
        <v/>
      </c>
      <c r="DV10" s="33" t="str">
        <f t="shared" si="113"/>
        <v/>
      </c>
      <c r="DW10" s="33" t="str">
        <f t="shared" si="114"/>
        <v/>
      </c>
      <c r="DX10" s="33" t="str">
        <f t="shared" si="115"/>
        <v/>
      </c>
      <c r="DY10" s="33" t="str">
        <f t="shared" si="116"/>
        <v/>
      </c>
    </row>
    <row r="11" spans="1:129" x14ac:dyDescent="0.2">
      <c r="A11" s="1">
        <f t="shared" si="117"/>
        <v>10</v>
      </c>
      <c r="B11" s="2"/>
      <c r="C11" s="2"/>
      <c r="D11" s="2"/>
      <c r="E11" s="2" t="s">
        <v>6</v>
      </c>
      <c r="F11" s="2"/>
      <c r="G11" s="2"/>
      <c r="H11" s="2"/>
      <c r="I11" s="2">
        <v>2</v>
      </c>
      <c r="J11" s="3"/>
      <c r="K11" s="3"/>
      <c r="L11" s="5"/>
      <c r="M11" s="4"/>
      <c r="N11" s="4"/>
      <c r="O11" s="4"/>
      <c r="P11" s="5"/>
      <c r="Q11" s="5"/>
      <c r="R11" s="6" t="s">
        <v>6</v>
      </c>
      <c r="S11" s="7">
        <v>21</v>
      </c>
      <c r="T11" s="12">
        <v>2</v>
      </c>
      <c r="U11" s="7" t="s">
        <v>93</v>
      </c>
      <c r="V11" s="13">
        <v>4</v>
      </c>
      <c r="W11" s="35">
        <v>1224.13987984138</v>
      </c>
      <c r="X11" s="35" t="s">
        <v>110</v>
      </c>
      <c r="Y11" s="35" t="s">
        <v>110</v>
      </c>
      <c r="Z11" s="35">
        <v>6.3410578869591498</v>
      </c>
      <c r="AA11" s="35">
        <v>36719.123567802897</v>
      </c>
      <c r="AB11" s="35">
        <v>80.321160707622298</v>
      </c>
      <c r="AC11" s="35">
        <v>2.4512610552553</v>
      </c>
      <c r="AD11" s="35">
        <v>1495.2405365915499</v>
      </c>
      <c r="AE11" s="35" t="s">
        <v>110</v>
      </c>
      <c r="AF11" s="35" t="s">
        <v>110</v>
      </c>
      <c r="AG11" s="35" t="s">
        <v>110</v>
      </c>
      <c r="AH11" s="35" t="s">
        <v>110</v>
      </c>
      <c r="AI11" s="35">
        <v>0.88301833689238296</v>
      </c>
      <c r="AJ11" s="35" t="s">
        <v>110</v>
      </c>
      <c r="AK11" s="35">
        <v>0.91647737691672204</v>
      </c>
      <c r="AL11" s="35">
        <v>230.035864527814</v>
      </c>
      <c r="AM11" s="35">
        <v>13.172405095175099</v>
      </c>
      <c r="AN11" s="35" t="s">
        <v>110</v>
      </c>
      <c r="AO11" s="35">
        <v>6.5977190892434201E-2</v>
      </c>
      <c r="AP11" s="35" t="s">
        <v>110</v>
      </c>
      <c r="AQ11" s="35">
        <v>6.8203145782226704</v>
      </c>
      <c r="AR11" s="35" t="s">
        <v>110</v>
      </c>
      <c r="AS11" s="35">
        <v>2.9590395123830202</v>
      </c>
      <c r="AT11" s="35">
        <v>2.2445320913712301</v>
      </c>
      <c r="AU11" s="35" t="s">
        <v>110</v>
      </c>
      <c r="AV11" s="35" t="s">
        <v>110</v>
      </c>
      <c r="AW11" s="35" t="s">
        <v>110</v>
      </c>
      <c r="AX11" s="35" t="s">
        <v>110</v>
      </c>
      <c r="AY11" s="35">
        <v>16.052029547822698</v>
      </c>
      <c r="AZ11" s="35" t="s">
        <v>110</v>
      </c>
      <c r="BA11" s="35" t="s">
        <v>110</v>
      </c>
      <c r="BB11" s="35">
        <v>132.66025433423599</v>
      </c>
      <c r="BC11" s="35" t="s">
        <v>110</v>
      </c>
      <c r="BD11" s="35">
        <v>35.732299106845197</v>
      </c>
      <c r="BE11" s="35">
        <v>1.9711400626965301</v>
      </c>
      <c r="BF11" s="35" t="s">
        <v>110</v>
      </c>
      <c r="BG11" s="35" t="s">
        <v>110</v>
      </c>
      <c r="BH11" s="35">
        <v>4.3130670724156497</v>
      </c>
      <c r="BI11" s="35">
        <v>22559.098958447601</v>
      </c>
      <c r="BJ11" s="35">
        <v>4530.1806997712101</v>
      </c>
      <c r="BK11" s="35">
        <v>129.241618241634</v>
      </c>
      <c r="BL11" s="35">
        <v>4442.6028753999399</v>
      </c>
      <c r="BM11" s="35" t="s">
        <v>110</v>
      </c>
      <c r="BN11" s="35" t="s">
        <v>110</v>
      </c>
      <c r="BO11" s="35"/>
      <c r="BP11" s="35" t="s">
        <v>110</v>
      </c>
      <c r="BQ11" s="35">
        <v>204.20399503115399</v>
      </c>
      <c r="BR11" s="35">
        <v>2.8606704677047898</v>
      </c>
      <c r="BS11" s="35">
        <v>16.762001096388499</v>
      </c>
      <c r="BT11" s="35" t="s">
        <v>110</v>
      </c>
      <c r="BU11" s="35">
        <v>0.83430741715129897</v>
      </c>
      <c r="BV11" s="35" t="s">
        <v>110</v>
      </c>
      <c r="BW11" s="35">
        <v>13099.621351920099</v>
      </c>
      <c r="BX11" s="35">
        <v>16.144117834706901</v>
      </c>
      <c r="BY11" s="33" t="str">
        <f t="shared" si="64"/>
        <v/>
      </c>
      <c r="BZ11" s="33" t="str">
        <f t="shared" si="65"/>
        <v/>
      </c>
      <c r="CA11" s="33" t="str">
        <f t="shared" si="66"/>
        <v/>
      </c>
      <c r="CB11" s="33" t="str">
        <f t="shared" si="67"/>
        <v/>
      </c>
      <c r="CC11" s="33" t="str">
        <f t="shared" si="68"/>
        <v/>
      </c>
      <c r="CD11" s="33" t="str">
        <f t="shared" si="69"/>
        <v/>
      </c>
      <c r="CE11" s="33" t="str">
        <f t="shared" si="70"/>
        <v/>
      </c>
      <c r="CF11" s="33" t="str">
        <f t="shared" si="71"/>
        <v/>
      </c>
      <c r="CG11" s="33" t="str">
        <f t="shared" si="72"/>
        <v/>
      </c>
      <c r="CH11" s="33" t="str">
        <f t="shared" si="73"/>
        <v/>
      </c>
      <c r="CI11" s="33" t="str">
        <f t="shared" si="74"/>
        <v/>
      </c>
      <c r="CJ11" s="33" t="str">
        <f t="shared" si="75"/>
        <v/>
      </c>
      <c r="CK11" s="33" t="str">
        <f t="shared" si="76"/>
        <v/>
      </c>
      <c r="CL11" s="33" t="str">
        <f t="shared" si="77"/>
        <v/>
      </c>
      <c r="CM11" s="33" t="str">
        <f t="shared" si="78"/>
        <v/>
      </c>
      <c r="CN11" s="33" t="str">
        <f t="shared" si="79"/>
        <v/>
      </c>
      <c r="CO11" s="33" t="str">
        <f t="shared" si="80"/>
        <v/>
      </c>
      <c r="CP11" s="33" t="str">
        <f t="shared" si="81"/>
        <v/>
      </c>
      <c r="CQ11" s="33" t="str">
        <f t="shared" si="82"/>
        <v/>
      </c>
      <c r="CR11" s="33" t="str">
        <f t="shared" si="83"/>
        <v/>
      </c>
      <c r="CS11" s="33" t="str">
        <f t="shared" si="84"/>
        <v/>
      </c>
      <c r="CT11" s="33" t="str">
        <f t="shared" si="85"/>
        <v/>
      </c>
      <c r="CU11" s="33" t="str">
        <f t="shared" si="86"/>
        <v/>
      </c>
      <c r="CV11" s="33" t="str">
        <f t="shared" si="87"/>
        <v/>
      </c>
      <c r="CW11" s="33" t="str">
        <f t="shared" si="88"/>
        <v/>
      </c>
      <c r="CX11" s="33" t="str">
        <f t="shared" si="89"/>
        <v/>
      </c>
      <c r="CY11" s="33" t="str">
        <f t="shared" si="90"/>
        <v/>
      </c>
      <c r="CZ11" s="33" t="str">
        <f t="shared" si="91"/>
        <v/>
      </c>
      <c r="DA11" s="33" t="str">
        <f t="shared" si="92"/>
        <v/>
      </c>
      <c r="DB11" s="33" t="str">
        <f t="shared" si="93"/>
        <v/>
      </c>
      <c r="DC11" s="33" t="str">
        <f t="shared" si="94"/>
        <v/>
      </c>
      <c r="DD11" s="33" t="str">
        <f t="shared" si="95"/>
        <v/>
      </c>
      <c r="DE11" s="33" t="str">
        <f t="shared" si="96"/>
        <v/>
      </c>
      <c r="DF11" s="33" t="str">
        <f t="shared" si="97"/>
        <v/>
      </c>
      <c r="DG11" s="33" t="str">
        <f t="shared" si="98"/>
        <v/>
      </c>
      <c r="DH11" s="33" t="str">
        <f t="shared" si="99"/>
        <v/>
      </c>
      <c r="DI11" s="33" t="str">
        <f t="shared" si="100"/>
        <v/>
      </c>
      <c r="DJ11" s="33" t="str">
        <f t="shared" si="101"/>
        <v/>
      </c>
      <c r="DK11" s="33" t="str">
        <f t="shared" si="102"/>
        <v/>
      </c>
      <c r="DL11" s="33" t="str">
        <f t="shared" si="103"/>
        <v/>
      </c>
      <c r="DM11" s="33" t="str">
        <f t="shared" si="104"/>
        <v/>
      </c>
      <c r="DN11" s="33" t="str">
        <f t="shared" si="105"/>
        <v/>
      </c>
      <c r="DO11" s="33" t="str">
        <f t="shared" si="106"/>
        <v/>
      </c>
      <c r="DP11" s="33" t="str">
        <f t="shared" si="107"/>
        <v/>
      </c>
      <c r="DQ11" s="33" t="str">
        <f t="shared" si="108"/>
        <v/>
      </c>
      <c r="DR11" s="33" t="str">
        <f t="shared" si="109"/>
        <v/>
      </c>
      <c r="DS11" s="33" t="str">
        <f t="shared" si="110"/>
        <v/>
      </c>
      <c r="DT11" s="33" t="str">
        <f t="shared" si="111"/>
        <v/>
      </c>
      <c r="DU11" s="33" t="str">
        <f t="shared" si="112"/>
        <v/>
      </c>
      <c r="DV11" s="33" t="str">
        <f t="shared" si="113"/>
        <v/>
      </c>
      <c r="DW11" s="33" t="str">
        <f t="shared" si="114"/>
        <v/>
      </c>
      <c r="DX11" s="33" t="str">
        <f t="shared" si="115"/>
        <v/>
      </c>
      <c r="DY11" s="33" t="str">
        <f t="shared" si="116"/>
        <v/>
      </c>
    </row>
    <row r="12" spans="1:129" x14ac:dyDescent="0.2">
      <c r="A12" s="1">
        <f t="shared" si="117"/>
        <v>11</v>
      </c>
      <c r="B12" s="10"/>
      <c r="C12" s="10"/>
      <c r="D12" s="10" t="s">
        <v>7</v>
      </c>
      <c r="E12" s="10" t="s">
        <v>8</v>
      </c>
      <c r="F12" s="10" t="s">
        <v>9</v>
      </c>
      <c r="G12" s="10" t="s">
        <v>10</v>
      </c>
      <c r="H12" s="10">
        <v>0</v>
      </c>
      <c r="I12" s="10">
        <v>2</v>
      </c>
      <c r="J12" s="32">
        <v>31</v>
      </c>
      <c r="K12" s="11">
        <v>140</v>
      </c>
      <c r="L12" s="5">
        <v>2.5</v>
      </c>
      <c r="M12" s="4">
        <v>10</v>
      </c>
      <c r="N12" s="4">
        <v>2.5</v>
      </c>
      <c r="O12" s="4">
        <v>2.5</v>
      </c>
      <c r="P12" s="5">
        <v>7</v>
      </c>
      <c r="Q12" s="5"/>
      <c r="R12" s="6" t="s">
        <v>6</v>
      </c>
      <c r="S12" s="7">
        <v>21</v>
      </c>
      <c r="T12" s="12">
        <v>3</v>
      </c>
      <c r="U12" s="7" t="s">
        <v>94</v>
      </c>
      <c r="V12" s="13">
        <v>5</v>
      </c>
      <c r="W12" s="35">
        <v>24056.503492149001</v>
      </c>
      <c r="X12" s="35">
        <v>10.7020900983769</v>
      </c>
      <c r="Y12" s="35">
        <v>1.6171996224034799</v>
      </c>
      <c r="Z12" s="35">
        <v>23.838277650185599</v>
      </c>
      <c r="AA12" s="35">
        <v>38614.743773496397</v>
      </c>
      <c r="AB12" s="35" t="s">
        <v>110</v>
      </c>
      <c r="AC12" s="35">
        <v>2.7085776974918598</v>
      </c>
      <c r="AD12" s="35">
        <v>2156.5567263861499</v>
      </c>
      <c r="AE12" s="35" t="s">
        <v>110</v>
      </c>
      <c r="AF12" s="35" t="s">
        <v>110</v>
      </c>
      <c r="AG12" s="35">
        <v>297.28808026118702</v>
      </c>
      <c r="AH12" s="35" t="s">
        <v>110</v>
      </c>
      <c r="AI12" s="35">
        <v>24.813903632140399</v>
      </c>
      <c r="AJ12" s="35">
        <v>485.93464729950102</v>
      </c>
      <c r="AK12" s="35">
        <v>0.91647737691672204</v>
      </c>
      <c r="AL12" s="35">
        <v>364.22504864328801</v>
      </c>
      <c r="AM12" s="35">
        <v>20471.604971783399</v>
      </c>
      <c r="AN12" s="35" t="s">
        <v>110</v>
      </c>
      <c r="AO12" s="35">
        <v>1.4248654637868201</v>
      </c>
      <c r="AP12" s="35">
        <v>4.8146194618718399</v>
      </c>
      <c r="AQ12" s="35">
        <v>61.788055915762399</v>
      </c>
      <c r="AR12" s="35">
        <v>5.2836192722420101</v>
      </c>
      <c r="AS12" s="35">
        <v>2.9590395123830202</v>
      </c>
      <c r="AT12" s="35">
        <v>3.0047958937748298</v>
      </c>
      <c r="AU12" s="35" t="s">
        <v>110</v>
      </c>
      <c r="AV12" s="35">
        <v>581.68208484875595</v>
      </c>
      <c r="AW12" s="35">
        <v>8573.3358307643593</v>
      </c>
      <c r="AX12" s="35" t="s">
        <v>110</v>
      </c>
      <c r="AY12" s="35">
        <v>18.481423411177602</v>
      </c>
      <c r="AZ12" s="35" t="s">
        <v>110</v>
      </c>
      <c r="BA12" s="35" t="s">
        <v>110</v>
      </c>
      <c r="BB12" s="35">
        <v>202.37029683238899</v>
      </c>
      <c r="BC12" s="35" t="s">
        <v>110</v>
      </c>
      <c r="BD12" s="35">
        <v>51.716980023373303</v>
      </c>
      <c r="BE12" s="35">
        <v>2.5359531412032599</v>
      </c>
      <c r="BF12" s="35">
        <v>8.3770930100586298</v>
      </c>
      <c r="BG12" s="35" t="s">
        <v>110</v>
      </c>
      <c r="BH12" s="35">
        <v>8.3896629565556395</v>
      </c>
      <c r="BI12" s="35">
        <v>22559.098958447601</v>
      </c>
      <c r="BJ12" s="35">
        <v>21837.617591940201</v>
      </c>
      <c r="BK12" s="35">
        <v>195.96678431409799</v>
      </c>
      <c r="BL12" s="35">
        <v>5142.0829343270598</v>
      </c>
      <c r="BM12" s="35">
        <v>0.92985297859176996</v>
      </c>
      <c r="BN12" s="35" t="s">
        <v>110</v>
      </c>
      <c r="BO12" s="35"/>
      <c r="BP12" s="35" t="s">
        <v>110</v>
      </c>
      <c r="BQ12" s="35">
        <v>359.32713561338397</v>
      </c>
      <c r="BR12" s="35">
        <v>751.25924885315396</v>
      </c>
      <c r="BS12" s="35">
        <v>158.09840029658599</v>
      </c>
      <c r="BT12" s="35">
        <v>0.691693076956714</v>
      </c>
      <c r="BU12" s="35">
        <v>116.901858263329</v>
      </c>
      <c r="BV12" s="35">
        <v>208.223638068615</v>
      </c>
      <c r="BW12" s="35">
        <v>50013.855135888902</v>
      </c>
      <c r="BX12" s="35">
        <v>189.531126626267</v>
      </c>
      <c r="BY12" s="33">
        <f t="shared" si="64"/>
        <v>9622.6013968595998</v>
      </c>
      <c r="BZ12" s="33">
        <f t="shared" si="65"/>
        <v>4.2808360393507598</v>
      </c>
      <c r="CA12" s="33">
        <f t="shared" si="66"/>
        <v>0.64687984896139195</v>
      </c>
      <c r="CB12" s="33">
        <f t="shared" si="67"/>
        <v>9.535311060074239</v>
      </c>
      <c r="CC12" s="33">
        <f t="shared" si="68"/>
        <v>15445.897509398559</v>
      </c>
      <c r="CD12" s="33" t="str">
        <f t="shared" si="69"/>
        <v/>
      </c>
      <c r="CE12" s="33">
        <f t="shared" si="70"/>
        <v>1.0834310789967438</v>
      </c>
      <c r="CF12" s="33">
        <f t="shared" si="71"/>
        <v>862.62269055445995</v>
      </c>
      <c r="CG12" s="33" t="str">
        <f t="shared" si="72"/>
        <v/>
      </c>
      <c r="CH12" s="33" t="str">
        <f t="shared" si="73"/>
        <v/>
      </c>
      <c r="CI12" s="33">
        <f t="shared" si="74"/>
        <v>118.91523210447481</v>
      </c>
      <c r="CJ12" s="33" t="str">
        <f t="shared" si="75"/>
        <v/>
      </c>
      <c r="CK12" s="33">
        <f t="shared" si="76"/>
        <v>9.9255614528561598</v>
      </c>
      <c r="CL12" s="33">
        <f t="shared" si="77"/>
        <v>194.3738589198004</v>
      </c>
      <c r="CM12" s="33">
        <f t="shared" si="78"/>
        <v>0.36659095076668879</v>
      </c>
      <c r="CN12" s="33">
        <f t="shared" si="79"/>
        <v>145.6900194573152</v>
      </c>
      <c r="CO12" s="33">
        <f t="shared" si="80"/>
        <v>8188.6419887133598</v>
      </c>
      <c r="CP12" s="33" t="str">
        <f t="shared" si="81"/>
        <v/>
      </c>
      <c r="CQ12" s="33">
        <f t="shared" si="82"/>
        <v>0.56994618551472809</v>
      </c>
      <c r="CR12" s="33">
        <f t="shared" si="83"/>
        <v>1.9258477847487359</v>
      </c>
      <c r="CS12" s="33">
        <f t="shared" si="84"/>
        <v>24.71522236630496</v>
      </c>
      <c r="CT12" s="33">
        <f t="shared" si="85"/>
        <v>2.1134477088968042</v>
      </c>
      <c r="CU12" s="33">
        <f t="shared" si="86"/>
        <v>1.1836158049532082</v>
      </c>
      <c r="CV12" s="33">
        <f t="shared" si="87"/>
        <v>1.2019183575099319</v>
      </c>
      <c r="CW12" s="33" t="str">
        <f t="shared" si="88"/>
        <v/>
      </c>
      <c r="CX12" s="33">
        <f t="shared" si="89"/>
        <v>232.67283393950237</v>
      </c>
      <c r="CY12" s="33">
        <f t="shared" si="90"/>
        <v>3429.3343323057438</v>
      </c>
      <c r="CZ12" s="33" t="str">
        <f t="shared" si="91"/>
        <v/>
      </c>
      <c r="DA12" s="33">
        <f t="shared" si="92"/>
        <v>7.3925693644710408</v>
      </c>
      <c r="DB12" s="33" t="str">
        <f t="shared" si="93"/>
        <v/>
      </c>
      <c r="DC12" s="33" t="str">
        <f t="shared" si="94"/>
        <v/>
      </c>
      <c r="DD12" s="33">
        <f t="shared" si="95"/>
        <v>80.948118732955592</v>
      </c>
      <c r="DE12" s="33" t="str">
        <f t="shared" si="96"/>
        <v/>
      </c>
      <c r="DF12" s="33">
        <f t="shared" si="97"/>
        <v>20.686792009349322</v>
      </c>
      <c r="DG12" s="33">
        <f t="shared" si="98"/>
        <v>1.014381256481304</v>
      </c>
      <c r="DH12" s="33">
        <f t="shared" si="99"/>
        <v>3.3508372040234518</v>
      </c>
      <c r="DI12" s="33" t="str">
        <f t="shared" si="100"/>
        <v/>
      </c>
      <c r="DJ12" s="33">
        <f t="shared" si="101"/>
        <v>3.3558651826222556</v>
      </c>
      <c r="DK12" s="33">
        <f t="shared" si="102"/>
        <v>9023.6395833790411</v>
      </c>
      <c r="DL12" s="33">
        <f t="shared" si="103"/>
        <v>8735.0470367760809</v>
      </c>
      <c r="DM12" s="33">
        <f t="shared" si="104"/>
        <v>78.386713725639197</v>
      </c>
      <c r="DN12" s="33">
        <f t="shared" si="105"/>
        <v>2056.833173730824</v>
      </c>
      <c r="DO12" s="33">
        <f t="shared" si="106"/>
        <v>0.37194119143670801</v>
      </c>
      <c r="DP12" s="33" t="str">
        <f t="shared" si="107"/>
        <v/>
      </c>
      <c r="DQ12" s="33" t="str">
        <f t="shared" si="108"/>
        <v/>
      </c>
      <c r="DR12" s="33">
        <f t="shared" si="109"/>
        <v>143.73085424535358</v>
      </c>
      <c r="DS12" s="33">
        <f t="shared" si="110"/>
        <v>300.5036995412616</v>
      </c>
      <c r="DT12" s="33">
        <f t="shared" si="111"/>
        <v>63.239360118634394</v>
      </c>
      <c r="DU12" s="33">
        <f t="shared" si="112"/>
        <v>0.27667723078268558</v>
      </c>
      <c r="DV12" s="33">
        <f t="shared" si="113"/>
        <v>46.760743305331602</v>
      </c>
      <c r="DW12" s="33">
        <f t="shared" si="114"/>
        <v>83.289455227445998</v>
      </c>
      <c r="DX12" s="33">
        <f t="shared" si="115"/>
        <v>20005.542054355559</v>
      </c>
      <c r="DY12" s="33">
        <f t="shared" si="116"/>
        <v>75.812450650506804</v>
      </c>
    </row>
    <row r="13" spans="1:129" x14ac:dyDescent="0.2">
      <c r="A13" s="1">
        <f t="shared" si="117"/>
        <v>12</v>
      </c>
      <c r="B13" s="10"/>
      <c r="C13" s="10"/>
      <c r="D13" s="10" t="s">
        <v>7</v>
      </c>
      <c r="E13" s="10" t="s">
        <v>8</v>
      </c>
      <c r="F13" s="10" t="s">
        <v>9</v>
      </c>
      <c r="G13" s="10" t="s">
        <v>10</v>
      </c>
      <c r="H13" s="10">
        <v>0</v>
      </c>
      <c r="I13" s="10">
        <v>2</v>
      </c>
      <c r="J13" s="32">
        <v>31</v>
      </c>
      <c r="K13" s="11">
        <v>140</v>
      </c>
      <c r="L13" s="5">
        <v>2.5</v>
      </c>
      <c r="M13" s="4">
        <v>10</v>
      </c>
      <c r="N13" s="4">
        <v>2.5</v>
      </c>
      <c r="O13" s="4">
        <v>2.5</v>
      </c>
      <c r="P13" s="5">
        <v>7</v>
      </c>
      <c r="Q13" s="5"/>
      <c r="R13" s="6" t="s">
        <v>6</v>
      </c>
      <c r="S13" s="7">
        <v>21</v>
      </c>
      <c r="T13" s="8">
        <v>4</v>
      </c>
      <c r="U13" s="7" t="s">
        <v>94</v>
      </c>
      <c r="V13" s="13">
        <v>6</v>
      </c>
      <c r="W13" s="35">
        <v>22848.3940946199</v>
      </c>
      <c r="X13" s="35">
        <v>23.844257400690999</v>
      </c>
      <c r="Y13" s="35" t="s">
        <v>110</v>
      </c>
      <c r="Z13" s="35">
        <v>24.242769736625199</v>
      </c>
      <c r="AA13" s="35">
        <v>37673.406928806602</v>
      </c>
      <c r="AB13" s="35" t="s">
        <v>110</v>
      </c>
      <c r="AC13" s="35">
        <v>3.4809401715232502</v>
      </c>
      <c r="AD13" s="35">
        <v>2286.0402595107398</v>
      </c>
      <c r="AE13" s="35">
        <v>1.2248759306879</v>
      </c>
      <c r="AF13" s="35">
        <v>10.935424341462101</v>
      </c>
      <c r="AG13" s="35">
        <v>316.42502026428798</v>
      </c>
      <c r="AH13" s="35" t="s">
        <v>110</v>
      </c>
      <c r="AI13" s="35">
        <v>24.813903632140399</v>
      </c>
      <c r="AJ13" s="35">
        <v>503.05636135536503</v>
      </c>
      <c r="AK13" s="35">
        <v>0.35985693200115998</v>
      </c>
      <c r="AL13" s="35">
        <v>364.22504864328801</v>
      </c>
      <c r="AM13" s="35">
        <v>20463.933926272399</v>
      </c>
      <c r="AN13" s="35" t="s">
        <v>110</v>
      </c>
      <c r="AO13" s="35">
        <v>1.7257333374033399</v>
      </c>
      <c r="AP13" s="35">
        <v>4.3306815203443403</v>
      </c>
      <c r="AQ13" s="35">
        <v>61.562944188082199</v>
      </c>
      <c r="AR13" s="35">
        <v>4.7466090989846101</v>
      </c>
      <c r="AS13" s="35">
        <v>3.8081059796231198</v>
      </c>
      <c r="AT13" s="35">
        <v>2.4653902838312298</v>
      </c>
      <c r="AU13" s="35" t="s">
        <v>110</v>
      </c>
      <c r="AV13" s="35">
        <v>581.68208484875595</v>
      </c>
      <c r="AW13" s="35">
        <v>8138.2409777455496</v>
      </c>
      <c r="AX13" s="35" t="s">
        <v>110</v>
      </c>
      <c r="AY13" s="35">
        <v>16.052029547822698</v>
      </c>
      <c r="AZ13" s="35" t="s">
        <v>110</v>
      </c>
      <c r="BA13" s="35" t="s">
        <v>110</v>
      </c>
      <c r="BB13" s="35">
        <v>180.206281478378</v>
      </c>
      <c r="BC13" s="35" t="s">
        <v>110</v>
      </c>
      <c r="BD13" s="35">
        <v>68.663908669163106</v>
      </c>
      <c r="BE13" s="35">
        <v>2.5359531412032599</v>
      </c>
      <c r="BF13" s="35">
        <v>8.3770930100586298</v>
      </c>
      <c r="BG13" s="35" t="s">
        <v>110</v>
      </c>
      <c r="BH13" s="35">
        <v>7.4071301396172098</v>
      </c>
      <c r="BI13" s="35">
        <v>17412.184256345001</v>
      </c>
      <c r="BJ13" s="35">
        <v>20577.857554950198</v>
      </c>
      <c r="BK13" s="35">
        <v>164.09746029916599</v>
      </c>
      <c r="BL13" s="35">
        <v>4971.8795981222902</v>
      </c>
      <c r="BM13" s="35">
        <v>0.53715250108994705</v>
      </c>
      <c r="BN13" s="35" t="s">
        <v>110</v>
      </c>
      <c r="BO13" s="35"/>
      <c r="BP13" s="35" t="s">
        <v>110</v>
      </c>
      <c r="BQ13" s="35">
        <v>314.57197299783502</v>
      </c>
      <c r="BR13" s="35">
        <v>725.35520410115703</v>
      </c>
      <c r="BS13" s="35">
        <v>148.645700482096</v>
      </c>
      <c r="BT13" s="35">
        <v>0.39411003233236003</v>
      </c>
      <c r="BU13" s="35">
        <v>112.493662387448</v>
      </c>
      <c r="BV13" s="35">
        <v>185.28474466072501</v>
      </c>
      <c r="BW13" s="35">
        <v>49543.566479251502</v>
      </c>
      <c r="BX13" s="35">
        <v>167.18950108255501</v>
      </c>
      <c r="BY13" s="33">
        <f t="shared" si="64"/>
        <v>9139.3576378479593</v>
      </c>
      <c r="BZ13" s="33">
        <f t="shared" si="65"/>
        <v>9.5377029602764001</v>
      </c>
      <c r="CA13" s="33" t="str">
        <f t="shared" si="66"/>
        <v/>
      </c>
      <c r="CB13" s="33">
        <f t="shared" si="67"/>
        <v>9.6971078946500793</v>
      </c>
      <c r="CC13" s="33">
        <f t="shared" si="68"/>
        <v>15069.362771522641</v>
      </c>
      <c r="CD13" s="33" t="str">
        <f t="shared" si="69"/>
        <v/>
      </c>
      <c r="CE13" s="33">
        <f t="shared" si="70"/>
        <v>1.3923760686093001</v>
      </c>
      <c r="CF13" s="33">
        <f t="shared" si="71"/>
        <v>914.41610380429597</v>
      </c>
      <c r="CG13" s="33">
        <f t="shared" si="72"/>
        <v>0.48995037227516003</v>
      </c>
      <c r="CH13" s="33">
        <f t="shared" si="73"/>
        <v>4.3741697365848404</v>
      </c>
      <c r="CI13" s="33">
        <f t="shared" si="74"/>
        <v>126.57000810571519</v>
      </c>
      <c r="CJ13" s="33" t="str">
        <f t="shared" si="75"/>
        <v/>
      </c>
      <c r="CK13" s="33">
        <f t="shared" si="76"/>
        <v>9.9255614528561598</v>
      </c>
      <c r="CL13" s="33">
        <f t="shared" si="77"/>
        <v>201.22254454214601</v>
      </c>
      <c r="CM13" s="33">
        <f t="shared" si="78"/>
        <v>0.143942772800464</v>
      </c>
      <c r="CN13" s="33">
        <f t="shared" si="79"/>
        <v>145.6900194573152</v>
      </c>
      <c r="CO13" s="33">
        <f t="shared" si="80"/>
        <v>8185.5735705089592</v>
      </c>
      <c r="CP13" s="33" t="str">
        <f t="shared" si="81"/>
        <v/>
      </c>
      <c r="CQ13" s="33">
        <f t="shared" si="82"/>
        <v>0.69029333496133594</v>
      </c>
      <c r="CR13" s="33">
        <f t="shared" si="83"/>
        <v>1.7322726081377362</v>
      </c>
      <c r="CS13" s="33">
        <f t="shared" si="84"/>
        <v>24.62517767523288</v>
      </c>
      <c r="CT13" s="33">
        <f t="shared" si="85"/>
        <v>1.898643639593844</v>
      </c>
      <c r="CU13" s="33">
        <f t="shared" si="86"/>
        <v>1.5232423918492479</v>
      </c>
      <c r="CV13" s="33">
        <f t="shared" si="87"/>
        <v>0.98615611353249188</v>
      </c>
      <c r="CW13" s="33" t="str">
        <f t="shared" si="88"/>
        <v/>
      </c>
      <c r="CX13" s="33">
        <f t="shared" si="89"/>
        <v>232.67283393950237</v>
      </c>
      <c r="CY13" s="33">
        <f t="shared" si="90"/>
        <v>3255.2963910982198</v>
      </c>
      <c r="CZ13" s="33" t="str">
        <f t="shared" si="91"/>
        <v/>
      </c>
      <c r="DA13" s="33">
        <f t="shared" si="92"/>
        <v>6.4208118191290797</v>
      </c>
      <c r="DB13" s="33" t="str">
        <f t="shared" si="93"/>
        <v/>
      </c>
      <c r="DC13" s="33" t="str">
        <f t="shared" si="94"/>
        <v/>
      </c>
      <c r="DD13" s="33">
        <f t="shared" si="95"/>
        <v>72.082512591351204</v>
      </c>
      <c r="DE13" s="33" t="str">
        <f t="shared" si="96"/>
        <v/>
      </c>
      <c r="DF13" s="33">
        <f t="shared" si="97"/>
        <v>27.465563467665241</v>
      </c>
      <c r="DG13" s="33">
        <f t="shared" si="98"/>
        <v>1.014381256481304</v>
      </c>
      <c r="DH13" s="33">
        <f t="shared" si="99"/>
        <v>3.3508372040234518</v>
      </c>
      <c r="DI13" s="33" t="str">
        <f t="shared" si="100"/>
        <v/>
      </c>
      <c r="DJ13" s="33">
        <f t="shared" si="101"/>
        <v>2.9628520558468838</v>
      </c>
      <c r="DK13" s="33">
        <f t="shared" si="102"/>
        <v>6964.8737025380005</v>
      </c>
      <c r="DL13" s="33">
        <f t="shared" si="103"/>
        <v>8231.1430219800786</v>
      </c>
      <c r="DM13" s="33">
        <f t="shared" si="104"/>
        <v>65.638984119666389</v>
      </c>
      <c r="DN13" s="33">
        <f t="shared" si="105"/>
        <v>1988.751839248916</v>
      </c>
      <c r="DO13" s="33">
        <f t="shared" si="106"/>
        <v>0.21486100043597883</v>
      </c>
      <c r="DP13" s="33" t="str">
        <f t="shared" si="107"/>
        <v/>
      </c>
      <c r="DQ13" s="33" t="str">
        <f t="shared" si="108"/>
        <v/>
      </c>
      <c r="DR13" s="33">
        <f t="shared" si="109"/>
        <v>125.82878919913401</v>
      </c>
      <c r="DS13" s="33">
        <f t="shared" si="110"/>
        <v>290.14208164046283</v>
      </c>
      <c r="DT13" s="33">
        <f t="shared" si="111"/>
        <v>59.458280192838401</v>
      </c>
      <c r="DU13" s="33">
        <f t="shared" si="112"/>
        <v>0.157644012932944</v>
      </c>
      <c r="DV13" s="33">
        <f t="shared" si="113"/>
        <v>44.997464954979201</v>
      </c>
      <c r="DW13" s="33">
        <f t="shared" si="114"/>
        <v>74.11389786429001</v>
      </c>
      <c r="DX13" s="33">
        <f t="shared" si="115"/>
        <v>19817.426591700601</v>
      </c>
      <c r="DY13" s="33">
        <f t="shared" si="116"/>
        <v>66.875800433022007</v>
      </c>
    </row>
    <row r="14" spans="1:129" x14ac:dyDescent="0.2">
      <c r="A14" s="1">
        <f t="shared" si="117"/>
        <v>13</v>
      </c>
      <c r="B14" s="14" t="str">
        <f>_xlfn.CONCAT(D14,"_",I14,"_",G14,"_",Q14,"_P",J14,"T")</f>
        <v>hFB6_2_SURF1_Mutation_Control_21_P12T</v>
      </c>
      <c r="C14" s="14" t="str">
        <f>_xlfn.CONCAT(D14,"_",G14,"_",R14)</f>
        <v>hFB6_SURF1_Mutation_Control</v>
      </c>
      <c r="D14" s="14" t="s">
        <v>11</v>
      </c>
      <c r="E14" s="14" t="s">
        <v>12</v>
      </c>
      <c r="F14" s="14" t="s">
        <v>9</v>
      </c>
      <c r="G14" s="14" t="s">
        <v>96</v>
      </c>
      <c r="H14" s="14">
        <v>0.25</v>
      </c>
      <c r="I14" s="14">
        <v>2</v>
      </c>
      <c r="J14" s="13">
        <v>12</v>
      </c>
      <c r="K14" s="15">
        <v>28.083333333333332</v>
      </c>
      <c r="L14" s="16">
        <v>1</v>
      </c>
      <c r="M14" s="17">
        <v>5.666666666666667</v>
      </c>
      <c r="N14" s="17">
        <f>IFERROR(INDEX([1]All_Data!$AC:$AC,MATCH(B14,[1]All_Data!$C:$C,0)),"")</f>
        <v>4.9350000000000005</v>
      </c>
      <c r="O14" s="17">
        <v>4.9350000000000005</v>
      </c>
      <c r="P14" s="17">
        <v>1</v>
      </c>
      <c r="Q14" s="17" t="str">
        <f>_xlfn.CONCAT(R14,"_",S14)</f>
        <v>Control_21</v>
      </c>
      <c r="R14" s="6" t="s">
        <v>6</v>
      </c>
      <c r="S14" s="7">
        <v>21</v>
      </c>
      <c r="T14" s="12">
        <v>5</v>
      </c>
      <c r="U14" s="13"/>
      <c r="V14" s="13">
        <v>7</v>
      </c>
      <c r="W14" s="35">
        <v>13710.5279632088</v>
      </c>
      <c r="X14" s="35">
        <v>113.059162124506</v>
      </c>
      <c r="Y14" s="35">
        <v>6.5749646459419804</v>
      </c>
      <c r="Z14" s="35" t="s">
        <v>110</v>
      </c>
      <c r="AA14" s="35">
        <v>38614.743773496397</v>
      </c>
      <c r="AB14" s="35" t="s">
        <v>110</v>
      </c>
      <c r="AC14" s="35">
        <v>3.9961408587744498</v>
      </c>
      <c r="AD14" s="35">
        <v>2576.37523824035</v>
      </c>
      <c r="AE14" s="35">
        <v>6.1173552978999002</v>
      </c>
      <c r="AF14" s="35">
        <v>37.074014799484999</v>
      </c>
      <c r="AG14" s="35">
        <v>479.75489061134601</v>
      </c>
      <c r="AH14" s="35">
        <v>1.68409737180039</v>
      </c>
      <c r="AI14" s="35">
        <v>1.2843245379780199</v>
      </c>
      <c r="AJ14" s="35">
        <v>732.19461965052506</v>
      </c>
      <c r="AK14" s="35">
        <v>6.1776353354984899</v>
      </c>
      <c r="AL14" s="35">
        <v>464.49932409046102</v>
      </c>
      <c r="AM14" s="35">
        <v>20997.345680828399</v>
      </c>
      <c r="AN14" s="35" t="s">
        <v>110</v>
      </c>
      <c r="AO14" s="35">
        <v>0.79820475029590099</v>
      </c>
      <c r="AP14" s="35">
        <v>8.1244990768862202</v>
      </c>
      <c r="AQ14" s="35">
        <v>1278.1211987681099</v>
      </c>
      <c r="AR14" s="35">
        <v>1.9344440720113101</v>
      </c>
      <c r="AS14" s="35">
        <v>2.9590395123830202</v>
      </c>
      <c r="AT14" s="35">
        <v>2.4104855374210201</v>
      </c>
      <c r="AU14" s="35" t="s">
        <v>110</v>
      </c>
      <c r="AV14" s="35" t="s">
        <v>110</v>
      </c>
      <c r="AW14" s="35">
        <v>22275.149092070202</v>
      </c>
      <c r="AX14" s="35" t="s">
        <v>110</v>
      </c>
      <c r="AY14" s="35">
        <v>23.2609312583192</v>
      </c>
      <c r="AZ14" s="35" t="s">
        <v>110</v>
      </c>
      <c r="BA14" s="35" t="s">
        <v>110</v>
      </c>
      <c r="BB14" s="35">
        <v>209.114425901636</v>
      </c>
      <c r="BC14" s="35">
        <v>111.760147424076</v>
      </c>
      <c r="BD14" s="35">
        <v>148.30737217854301</v>
      </c>
      <c r="BE14" s="35">
        <v>2.5359531412032599</v>
      </c>
      <c r="BF14" s="35">
        <v>16.171185551141701</v>
      </c>
      <c r="BG14" s="35" t="s">
        <v>110</v>
      </c>
      <c r="BH14" s="35">
        <v>7.8303724761191402</v>
      </c>
      <c r="BI14" s="35">
        <v>24960.383924952599</v>
      </c>
      <c r="BJ14" s="35">
        <v>29005.522608310799</v>
      </c>
      <c r="BK14" s="35">
        <v>164.09746029916599</v>
      </c>
      <c r="BL14" s="35">
        <v>3682.2515624397602</v>
      </c>
      <c r="BM14" s="35">
        <v>1.18497060292225</v>
      </c>
      <c r="BN14" s="35" t="s">
        <v>110</v>
      </c>
      <c r="BO14" s="35"/>
      <c r="BP14" s="35" t="s">
        <v>110</v>
      </c>
      <c r="BQ14" s="35" t="s">
        <v>110</v>
      </c>
      <c r="BR14" s="35">
        <v>64.076336912605598</v>
      </c>
      <c r="BS14" s="35">
        <v>270.28038084457597</v>
      </c>
      <c r="BT14" s="35" t="s">
        <v>110</v>
      </c>
      <c r="BU14" s="35">
        <v>3739.6568587085799</v>
      </c>
      <c r="BV14" s="35">
        <v>688.25558873814805</v>
      </c>
      <c r="BW14" s="35">
        <v>58770.856916088997</v>
      </c>
      <c r="BX14" s="35">
        <v>24.172939572522701</v>
      </c>
      <c r="BY14" s="33">
        <f t="shared" si="64"/>
        <v>2778.2224849460586</v>
      </c>
      <c r="BZ14" s="33">
        <f t="shared" si="65"/>
        <v>22.909657978623301</v>
      </c>
      <c r="CA14" s="33">
        <f t="shared" si="66"/>
        <v>1.332312998164535</v>
      </c>
      <c r="CB14" s="33" t="str">
        <f t="shared" si="67"/>
        <v/>
      </c>
      <c r="CC14" s="33">
        <f t="shared" si="68"/>
        <v>7824.6694576487116</v>
      </c>
      <c r="CD14" s="33" t="str">
        <f t="shared" si="69"/>
        <v/>
      </c>
      <c r="CE14" s="33">
        <f t="shared" si="70"/>
        <v>0.80975498658043554</v>
      </c>
      <c r="CF14" s="33">
        <f t="shared" si="71"/>
        <v>522.06185172043558</v>
      </c>
      <c r="CG14" s="33">
        <f t="shared" si="72"/>
        <v>1.239585673333313</v>
      </c>
      <c r="CH14" s="33">
        <f t="shared" si="73"/>
        <v>7.5124650049614985</v>
      </c>
      <c r="CI14" s="33">
        <f t="shared" si="74"/>
        <v>97.214770134011346</v>
      </c>
      <c r="CJ14" s="33">
        <f t="shared" si="75"/>
        <v>0.34125579975691789</v>
      </c>
      <c r="CK14" s="33">
        <f t="shared" si="76"/>
        <v>0.26024813332887942</v>
      </c>
      <c r="CL14" s="33">
        <f t="shared" si="77"/>
        <v>148.36770408318642</v>
      </c>
      <c r="CM14" s="33">
        <f t="shared" si="78"/>
        <v>1.2518004732519734</v>
      </c>
      <c r="CN14" s="33">
        <f t="shared" si="79"/>
        <v>94.123469927145081</v>
      </c>
      <c r="CO14" s="33">
        <f t="shared" si="80"/>
        <v>4254.7812929743459</v>
      </c>
      <c r="CP14" s="33" t="str">
        <f t="shared" si="81"/>
        <v/>
      </c>
      <c r="CQ14" s="33">
        <f t="shared" si="82"/>
        <v>0.16174361708123625</v>
      </c>
      <c r="CR14" s="33">
        <f t="shared" si="83"/>
        <v>1.6463017379708651</v>
      </c>
      <c r="CS14" s="33">
        <f t="shared" si="84"/>
        <v>258.99112437043766</v>
      </c>
      <c r="CT14" s="33">
        <f t="shared" si="85"/>
        <v>0.39198461438932319</v>
      </c>
      <c r="CU14" s="33">
        <f t="shared" si="86"/>
        <v>0.59960273807153397</v>
      </c>
      <c r="CV14" s="33">
        <f t="shared" si="87"/>
        <v>0.48844691741054103</v>
      </c>
      <c r="CW14" s="33" t="str">
        <f t="shared" si="88"/>
        <v/>
      </c>
      <c r="CX14" s="33" t="str">
        <f t="shared" si="89"/>
        <v/>
      </c>
      <c r="CY14" s="33">
        <f t="shared" si="90"/>
        <v>4513.7080227092601</v>
      </c>
      <c r="CZ14" s="33" t="str">
        <f t="shared" si="91"/>
        <v/>
      </c>
      <c r="DA14" s="33">
        <f t="shared" si="92"/>
        <v>4.7134612478863627</v>
      </c>
      <c r="DB14" s="33" t="str">
        <f t="shared" si="93"/>
        <v/>
      </c>
      <c r="DC14" s="33" t="str">
        <f t="shared" si="94"/>
        <v/>
      </c>
      <c r="DD14" s="33">
        <f t="shared" si="95"/>
        <v>42.373743850382162</v>
      </c>
      <c r="DE14" s="33">
        <f t="shared" si="96"/>
        <v>22.646433115314281</v>
      </c>
      <c r="DF14" s="33">
        <f t="shared" si="97"/>
        <v>30.052152417131303</v>
      </c>
      <c r="DG14" s="33">
        <f t="shared" si="98"/>
        <v>0.51387095059843158</v>
      </c>
      <c r="DH14" s="33">
        <f t="shared" si="99"/>
        <v>3.2768359779415803</v>
      </c>
      <c r="DI14" s="33" t="str">
        <f t="shared" si="100"/>
        <v/>
      </c>
      <c r="DJ14" s="33">
        <f t="shared" si="101"/>
        <v>1.5867016162348813</v>
      </c>
      <c r="DK14" s="33">
        <f t="shared" si="102"/>
        <v>5057.8285562213978</v>
      </c>
      <c r="DL14" s="33">
        <f t="shared" si="103"/>
        <v>5877.512180002188</v>
      </c>
      <c r="DM14" s="33">
        <f t="shared" si="104"/>
        <v>33.251765004896853</v>
      </c>
      <c r="DN14" s="33">
        <f t="shared" si="105"/>
        <v>746.15026594524011</v>
      </c>
      <c r="DO14" s="33">
        <f t="shared" si="106"/>
        <v>0.24011562369245185</v>
      </c>
      <c r="DP14" s="33" t="str">
        <f t="shared" si="107"/>
        <v/>
      </c>
      <c r="DQ14" s="33" t="str">
        <f t="shared" si="108"/>
        <v/>
      </c>
      <c r="DR14" s="33" t="str">
        <f t="shared" si="109"/>
        <v/>
      </c>
      <c r="DS14" s="33">
        <f t="shared" si="110"/>
        <v>12.98406016466172</v>
      </c>
      <c r="DT14" s="33">
        <f t="shared" si="111"/>
        <v>54.768060961413568</v>
      </c>
      <c r="DU14" s="33" t="str">
        <f t="shared" si="112"/>
        <v/>
      </c>
      <c r="DV14" s="33">
        <f t="shared" si="113"/>
        <v>757.78254482443356</v>
      </c>
      <c r="DW14" s="33">
        <f t="shared" si="114"/>
        <v>139.46415171998945</v>
      </c>
      <c r="DX14" s="33">
        <f t="shared" si="115"/>
        <v>11908.988230210534</v>
      </c>
      <c r="DY14" s="33">
        <f t="shared" si="116"/>
        <v>4.8982653642396548</v>
      </c>
    </row>
    <row r="15" spans="1:129" x14ac:dyDescent="0.2">
      <c r="A15" s="1">
        <f t="shared" si="117"/>
        <v>14</v>
      </c>
      <c r="B15" s="14" t="str">
        <f t="shared" ref="B15:B78" si="118">_xlfn.CONCAT(D15,"_",I15,"_",G15,"_",Q15,"_P",J15,"T")</f>
        <v>hFB6_2_SURF1_Mutation_Control_21_P14T</v>
      </c>
      <c r="C15" s="14" t="str">
        <f t="shared" ref="C15:C78" si="119">_xlfn.CONCAT(D15,"_",G15,"_",R15)</f>
        <v>hFB6_SURF1_Mutation_Control</v>
      </c>
      <c r="D15" s="14" t="s">
        <v>11</v>
      </c>
      <c r="E15" s="14" t="s">
        <v>12</v>
      </c>
      <c r="F15" s="14" t="s">
        <v>9</v>
      </c>
      <c r="G15" s="14" t="s">
        <v>96</v>
      </c>
      <c r="H15" s="14">
        <v>0.25</v>
      </c>
      <c r="I15" s="14">
        <v>2</v>
      </c>
      <c r="J15" s="13">
        <v>14</v>
      </c>
      <c r="K15" s="15">
        <v>39.125</v>
      </c>
      <c r="L15" s="16">
        <v>1</v>
      </c>
      <c r="M15" s="17">
        <v>4.958333333333333</v>
      </c>
      <c r="N15" s="17">
        <f>IFERROR(INDEX([1]All_Data!$AC:$AC,MATCH(B15,[1]All_Data!$C:$C,0)),"")</f>
        <v>4.335</v>
      </c>
      <c r="O15" s="17">
        <v>4.335</v>
      </c>
      <c r="P15" s="17">
        <v>1</v>
      </c>
      <c r="Q15" s="17" t="str">
        <f t="shared" ref="Q15:Q78" si="120">_xlfn.CONCAT(R15,"_",S15)</f>
        <v>Control_21</v>
      </c>
      <c r="R15" s="6" t="s">
        <v>6</v>
      </c>
      <c r="S15" s="7">
        <v>21</v>
      </c>
      <c r="T15" s="12">
        <v>6</v>
      </c>
      <c r="U15" s="13"/>
      <c r="V15" s="13">
        <v>8</v>
      </c>
      <c r="W15" s="35">
        <v>10929.1767602695</v>
      </c>
      <c r="X15" s="35">
        <v>81.303699166672601</v>
      </c>
      <c r="Y15" s="35">
        <v>4.9851632342035703</v>
      </c>
      <c r="Z15" s="35" t="s">
        <v>110</v>
      </c>
      <c r="AA15" s="35">
        <v>40915.935833171599</v>
      </c>
      <c r="AB15" s="35" t="s">
        <v>110</v>
      </c>
      <c r="AC15" s="35">
        <v>5.0271151747181104</v>
      </c>
      <c r="AD15" s="35">
        <v>2494.9505997444999</v>
      </c>
      <c r="AE15" s="35">
        <v>3.2116066325824599</v>
      </c>
      <c r="AF15" s="35">
        <v>27.677970833832699</v>
      </c>
      <c r="AG15" s="35">
        <v>372.47870856437402</v>
      </c>
      <c r="AH15" s="35">
        <v>0.644113315341308</v>
      </c>
      <c r="AI15" s="35">
        <v>0.47169485989988602</v>
      </c>
      <c r="AJ15" s="35">
        <v>411.511774335648</v>
      </c>
      <c r="AK15" s="35">
        <v>5.6620078297564902</v>
      </c>
      <c r="AL15" s="35">
        <v>450.32541147817801</v>
      </c>
      <c r="AM15" s="35">
        <v>21260.1202910799</v>
      </c>
      <c r="AN15" s="35">
        <v>103.31089012449701</v>
      </c>
      <c r="AO15" s="35">
        <v>1.1168578872044901</v>
      </c>
      <c r="AP15" s="35">
        <v>9.0524055282801204</v>
      </c>
      <c r="AQ15" s="35">
        <v>1145.0067239011701</v>
      </c>
      <c r="AR15" s="35">
        <v>1.53158858075917</v>
      </c>
      <c r="AS15" s="35">
        <v>0.68030060709380002</v>
      </c>
      <c r="AT15" s="35">
        <v>2.13277842988703</v>
      </c>
      <c r="AU15" s="35" t="s">
        <v>110</v>
      </c>
      <c r="AV15" s="35" t="s">
        <v>110</v>
      </c>
      <c r="AW15" s="35">
        <v>23250.917042336099</v>
      </c>
      <c r="AX15" s="35" t="s">
        <v>110</v>
      </c>
      <c r="AY15" s="35">
        <v>24.441764899735301</v>
      </c>
      <c r="AZ15" s="35" t="s">
        <v>110</v>
      </c>
      <c r="BA15" s="35" t="s">
        <v>110</v>
      </c>
      <c r="BB15" s="35">
        <v>209.114425901636</v>
      </c>
      <c r="BC15" s="35" t="s">
        <v>110</v>
      </c>
      <c r="BD15" s="35">
        <v>95.348278310645895</v>
      </c>
      <c r="BE15" s="35">
        <v>1.9711400626965301</v>
      </c>
      <c r="BF15" s="35">
        <v>9.8575523511322896</v>
      </c>
      <c r="BG15" s="35" t="s">
        <v>110</v>
      </c>
      <c r="BH15" s="35">
        <v>6.69348419122751</v>
      </c>
      <c r="BI15" s="35">
        <v>22559.098958447601</v>
      </c>
      <c r="BJ15" s="35">
        <v>27543.0002768718</v>
      </c>
      <c r="BK15" s="35">
        <v>225.71452091460901</v>
      </c>
      <c r="BL15" s="35">
        <v>4798.7230071513304</v>
      </c>
      <c r="BM15" s="35">
        <v>0.92985297859176996</v>
      </c>
      <c r="BN15" s="35" t="s">
        <v>110</v>
      </c>
      <c r="BO15" s="35">
        <f>K15-K14</f>
        <v>11.041666666666668</v>
      </c>
      <c r="BP15" s="35" t="s">
        <v>110</v>
      </c>
      <c r="BQ15" s="35">
        <v>124.874704339186</v>
      </c>
      <c r="BR15" s="35">
        <v>35.135403901690502</v>
      </c>
      <c r="BS15" s="35">
        <v>241.48403224973299</v>
      </c>
      <c r="BT15" s="35" t="s">
        <v>110</v>
      </c>
      <c r="BU15" s="35">
        <v>3855.76102686888</v>
      </c>
      <c r="BV15" s="35">
        <v>470.05165887364097</v>
      </c>
      <c r="BW15" s="35">
        <v>52082.251388003497</v>
      </c>
      <c r="BX15" s="35">
        <v>21.887734752134602</v>
      </c>
      <c r="BY15" s="33">
        <f t="shared" si="64"/>
        <v>2521.1480415846599</v>
      </c>
      <c r="BZ15" s="33">
        <f t="shared" si="65"/>
        <v>18.755178585160923</v>
      </c>
      <c r="CA15" s="33">
        <f t="shared" si="66"/>
        <v>1.1499799848220462</v>
      </c>
      <c r="CB15" s="33" t="str">
        <f t="shared" si="67"/>
        <v/>
      </c>
      <c r="CC15" s="33">
        <f t="shared" si="68"/>
        <v>9438.5088427154787</v>
      </c>
      <c r="CD15" s="33" t="str">
        <f t="shared" si="69"/>
        <v/>
      </c>
      <c r="CE15" s="33">
        <f t="shared" si="70"/>
        <v>1.1596574797504291</v>
      </c>
      <c r="CF15" s="33">
        <f t="shared" si="71"/>
        <v>575.53647052929637</v>
      </c>
      <c r="CG15" s="33">
        <f t="shared" si="72"/>
        <v>0.74085504788522716</v>
      </c>
      <c r="CH15" s="33">
        <f t="shared" si="73"/>
        <v>6.3847683584389152</v>
      </c>
      <c r="CI15" s="33">
        <f t="shared" si="74"/>
        <v>85.923577523500356</v>
      </c>
      <c r="CJ15" s="33">
        <f t="shared" si="75"/>
        <v>0.14858438646858316</v>
      </c>
      <c r="CK15" s="33">
        <f t="shared" si="76"/>
        <v>0.10881080966548697</v>
      </c>
      <c r="CL15" s="33">
        <f t="shared" si="77"/>
        <v>94.927744944786156</v>
      </c>
      <c r="CM15" s="33">
        <f t="shared" si="78"/>
        <v>1.3061148396208744</v>
      </c>
      <c r="CN15" s="33">
        <f t="shared" si="79"/>
        <v>103.88129445863392</v>
      </c>
      <c r="CO15" s="33">
        <f t="shared" si="80"/>
        <v>4904.2953381960551</v>
      </c>
      <c r="CP15" s="33">
        <f t="shared" si="81"/>
        <v>23.831808563897809</v>
      </c>
      <c r="CQ15" s="33">
        <f t="shared" si="82"/>
        <v>0.25763734422248907</v>
      </c>
      <c r="CR15" s="33">
        <f t="shared" si="83"/>
        <v>2.0882135013333611</v>
      </c>
      <c r="CS15" s="33">
        <f t="shared" si="84"/>
        <v>264.13073215713268</v>
      </c>
      <c r="CT15" s="33">
        <f t="shared" si="85"/>
        <v>0.35330763108631374</v>
      </c>
      <c r="CU15" s="33">
        <f t="shared" si="86"/>
        <v>0.15693208929499425</v>
      </c>
      <c r="CV15" s="33">
        <f t="shared" si="87"/>
        <v>0.4919904105852434</v>
      </c>
      <c r="CW15" s="33" t="str">
        <f t="shared" si="88"/>
        <v/>
      </c>
      <c r="CX15" s="33" t="str">
        <f t="shared" si="89"/>
        <v/>
      </c>
      <c r="CY15" s="33">
        <f t="shared" si="90"/>
        <v>5363.533343099446</v>
      </c>
      <c r="CZ15" s="33" t="str">
        <f t="shared" si="91"/>
        <v/>
      </c>
      <c r="DA15" s="33">
        <f t="shared" si="92"/>
        <v>5.6382387311961475</v>
      </c>
      <c r="DB15" s="33" t="str">
        <f t="shared" si="93"/>
        <v/>
      </c>
      <c r="DC15" s="33" t="str">
        <f t="shared" si="94"/>
        <v/>
      </c>
      <c r="DD15" s="33">
        <f t="shared" si="95"/>
        <v>48.238621891957557</v>
      </c>
      <c r="DE15" s="33" t="str">
        <f t="shared" si="96"/>
        <v/>
      </c>
      <c r="DF15" s="33">
        <f t="shared" si="97"/>
        <v>21.994989229676101</v>
      </c>
      <c r="DG15" s="33">
        <f t="shared" si="98"/>
        <v>0.45470359001073357</v>
      </c>
      <c r="DH15" s="33">
        <f t="shared" si="99"/>
        <v>2.2739451790385905</v>
      </c>
      <c r="DI15" s="33" t="str">
        <f t="shared" si="100"/>
        <v/>
      </c>
      <c r="DJ15" s="33">
        <f t="shared" si="101"/>
        <v>1.5440563301562884</v>
      </c>
      <c r="DK15" s="33">
        <f t="shared" si="102"/>
        <v>5203.9443964123648</v>
      </c>
      <c r="DL15" s="33">
        <f t="shared" si="103"/>
        <v>6353.6332818620067</v>
      </c>
      <c r="DM15" s="33">
        <f t="shared" si="104"/>
        <v>52.067940234050525</v>
      </c>
      <c r="DN15" s="33">
        <f t="shared" si="105"/>
        <v>1106.9718586277579</v>
      </c>
      <c r="DO15" s="33">
        <f t="shared" si="106"/>
        <v>0.21449895699925489</v>
      </c>
      <c r="DP15" s="33" t="str">
        <f t="shared" si="107"/>
        <v/>
      </c>
      <c r="DQ15" s="33" t="str">
        <f t="shared" si="108"/>
        <v/>
      </c>
      <c r="DR15" s="33">
        <f t="shared" si="109"/>
        <v>28.806160170515803</v>
      </c>
      <c r="DS15" s="33">
        <f t="shared" si="110"/>
        <v>8.1050528031581326</v>
      </c>
      <c r="DT15" s="33">
        <f t="shared" si="111"/>
        <v>55.705659111818456</v>
      </c>
      <c r="DU15" s="33" t="str">
        <f t="shared" si="112"/>
        <v/>
      </c>
      <c r="DV15" s="33">
        <f t="shared" si="113"/>
        <v>889.44891046571627</v>
      </c>
      <c r="DW15" s="33">
        <f t="shared" si="114"/>
        <v>108.43175521883298</v>
      </c>
      <c r="DX15" s="33">
        <f t="shared" si="115"/>
        <v>12014.360181777047</v>
      </c>
      <c r="DY15" s="33">
        <f t="shared" si="116"/>
        <v>5.0490737605846832</v>
      </c>
    </row>
    <row r="16" spans="1:129" x14ac:dyDescent="0.2">
      <c r="A16" s="1">
        <f t="shared" si="117"/>
        <v>15</v>
      </c>
      <c r="B16" s="14" t="str">
        <f t="shared" si="118"/>
        <v>hFB6_2_SURF1_Mutation_Control_21_P18T</v>
      </c>
      <c r="C16" s="14" t="str">
        <f t="shared" si="119"/>
        <v>hFB6_SURF1_Mutation_Control</v>
      </c>
      <c r="D16" s="14" t="s">
        <v>11</v>
      </c>
      <c r="E16" s="14" t="s">
        <v>12</v>
      </c>
      <c r="F16" s="14" t="s">
        <v>9</v>
      </c>
      <c r="G16" s="14" t="s">
        <v>96</v>
      </c>
      <c r="H16" s="14">
        <v>0.25</v>
      </c>
      <c r="I16" s="14">
        <v>2</v>
      </c>
      <c r="J16" s="13">
        <v>18</v>
      </c>
      <c r="K16" s="15">
        <v>60.125</v>
      </c>
      <c r="L16" s="16">
        <v>2</v>
      </c>
      <c r="M16" s="17">
        <v>5.083333333333333</v>
      </c>
      <c r="N16" s="17">
        <f>IFERROR(INDEX([1]All_Data!$AC:$AC,MATCH(B16,[1]All_Data!$C:$C,0)),"")</f>
        <v>4.1399999999999997</v>
      </c>
      <c r="O16" s="17">
        <v>4.1399999999999997</v>
      </c>
      <c r="P16" s="17">
        <v>1</v>
      </c>
      <c r="Q16" s="17" t="str">
        <f t="shared" si="120"/>
        <v>Control_21</v>
      </c>
      <c r="R16" s="6" t="s">
        <v>6</v>
      </c>
      <c r="S16" s="7">
        <v>21</v>
      </c>
      <c r="T16" s="8">
        <v>7</v>
      </c>
      <c r="U16" s="13"/>
      <c r="V16" s="13">
        <v>9</v>
      </c>
      <c r="W16" s="35">
        <v>14693.167188281201</v>
      </c>
      <c r="X16" s="35">
        <v>113.059162124506</v>
      </c>
      <c r="Y16" s="35">
        <v>8.1283413426524191</v>
      </c>
      <c r="Z16" s="35" t="s">
        <v>110</v>
      </c>
      <c r="AA16" s="35">
        <v>40915.935833171599</v>
      </c>
      <c r="AB16" s="35" t="s">
        <v>110</v>
      </c>
      <c r="AC16" s="35">
        <v>6.0587255145770298</v>
      </c>
      <c r="AD16" s="35">
        <v>2576.37523824035</v>
      </c>
      <c r="AE16" s="35">
        <v>1.2248759306879</v>
      </c>
      <c r="AF16" s="35">
        <v>37.074014799484999</v>
      </c>
      <c r="AG16" s="35">
        <v>548.51004914349801</v>
      </c>
      <c r="AH16" s="35">
        <v>2.6364901199790101</v>
      </c>
      <c r="AI16" s="35">
        <v>0.47169485989988602</v>
      </c>
      <c r="AJ16" s="35">
        <v>732.19461965052506</v>
      </c>
      <c r="AK16" s="35">
        <v>6.4349510911756997</v>
      </c>
      <c r="AL16" s="35">
        <v>464.49932409046102</v>
      </c>
      <c r="AM16" s="35">
        <v>21393.962452718901</v>
      </c>
      <c r="AN16" s="35">
        <v>103.31089012449701</v>
      </c>
      <c r="AO16" s="35">
        <v>1.4248654637868201</v>
      </c>
      <c r="AP16" s="35">
        <v>10.8917434001474</v>
      </c>
      <c r="AQ16" s="35">
        <v>618.72354562215196</v>
      </c>
      <c r="AR16" s="35">
        <v>1.53158858075917</v>
      </c>
      <c r="AS16" s="35">
        <v>1.40724591923389</v>
      </c>
      <c r="AT16" s="35">
        <v>2.13277842988703</v>
      </c>
      <c r="AU16" s="35" t="s">
        <v>110</v>
      </c>
      <c r="AV16" s="35" t="s">
        <v>110</v>
      </c>
      <c r="AW16" s="35">
        <v>51468.242756510801</v>
      </c>
      <c r="AX16" s="35" t="s">
        <v>110</v>
      </c>
      <c r="AY16" s="35">
        <v>30.276471702784299</v>
      </c>
      <c r="AZ16" s="35" t="s">
        <v>110</v>
      </c>
      <c r="BA16" s="35" t="s">
        <v>110</v>
      </c>
      <c r="BB16" s="35">
        <v>202.37029683238899</v>
      </c>
      <c r="BC16" s="35" t="s">
        <v>110</v>
      </c>
      <c r="BD16" s="35">
        <v>117.38522907673701</v>
      </c>
      <c r="BE16" s="35">
        <v>1.9711400626965301</v>
      </c>
      <c r="BF16" s="35">
        <v>15.7726674666796</v>
      </c>
      <c r="BG16" s="35" t="s">
        <v>110</v>
      </c>
      <c r="BH16" s="35">
        <v>6.1139681435567104</v>
      </c>
      <c r="BI16" s="35">
        <v>24960.383924952599</v>
      </c>
      <c r="BJ16" s="35">
        <v>30300.338572300301</v>
      </c>
      <c r="BK16" s="35">
        <v>225.71452091460901</v>
      </c>
      <c r="BL16" s="35">
        <v>5636.8827293047398</v>
      </c>
      <c r="BM16" s="35">
        <v>1.31106310701149</v>
      </c>
      <c r="BN16" s="35" t="s">
        <v>110</v>
      </c>
      <c r="BO16" s="35">
        <f t="shared" ref="BO16:BO79" si="121">K16-K15</f>
        <v>21</v>
      </c>
      <c r="BP16" s="35" t="s">
        <v>110</v>
      </c>
      <c r="BQ16" s="35">
        <v>400.02202891183902</v>
      </c>
      <c r="BR16" s="35">
        <v>105.43121041547199</v>
      </c>
      <c r="BS16" s="35">
        <v>321.73608933403801</v>
      </c>
      <c r="BT16" s="35" t="s">
        <v>110</v>
      </c>
      <c r="BU16" s="35" t="s">
        <v>110</v>
      </c>
      <c r="BV16" s="35">
        <v>731.50438243190604</v>
      </c>
      <c r="BW16" s="35">
        <v>55442.685696939399</v>
      </c>
      <c r="BX16" s="35">
        <v>32.158144700890702</v>
      </c>
      <c r="BY16" s="33">
        <f t="shared" si="64"/>
        <v>3549.0742000679234</v>
      </c>
      <c r="BZ16" s="33">
        <f t="shared" si="65"/>
        <v>27.308976358576331</v>
      </c>
      <c r="CA16" s="33">
        <f t="shared" si="66"/>
        <v>1.9633674740706328</v>
      </c>
      <c r="CB16" s="33" t="str">
        <f t="shared" si="67"/>
        <v/>
      </c>
      <c r="CC16" s="33">
        <f t="shared" si="68"/>
        <v>9883.0762882057006</v>
      </c>
      <c r="CD16" s="33" t="str">
        <f t="shared" si="69"/>
        <v/>
      </c>
      <c r="CE16" s="33">
        <f t="shared" si="70"/>
        <v>1.4634602692215049</v>
      </c>
      <c r="CF16" s="33">
        <f t="shared" si="71"/>
        <v>622.31285947834544</v>
      </c>
      <c r="CG16" s="33">
        <f t="shared" si="72"/>
        <v>0.29586375137388893</v>
      </c>
      <c r="CH16" s="33">
        <f t="shared" si="73"/>
        <v>8.9550760385229466</v>
      </c>
      <c r="CI16" s="33">
        <f t="shared" si="74"/>
        <v>132.49035003466136</v>
      </c>
      <c r="CJ16" s="33">
        <f t="shared" si="75"/>
        <v>0.63683336231377063</v>
      </c>
      <c r="CK16" s="33">
        <f t="shared" si="76"/>
        <v>0.11393595649755701</v>
      </c>
      <c r="CL16" s="33">
        <f t="shared" si="77"/>
        <v>176.85860378032007</v>
      </c>
      <c r="CM16" s="33">
        <f t="shared" si="78"/>
        <v>1.5543360123612802</v>
      </c>
      <c r="CN16" s="33">
        <f t="shared" si="79"/>
        <v>112.19790436967658</v>
      </c>
      <c r="CO16" s="33">
        <f t="shared" si="80"/>
        <v>5167.6237808499764</v>
      </c>
      <c r="CP16" s="33">
        <f t="shared" si="81"/>
        <v>24.954321286110389</v>
      </c>
      <c r="CQ16" s="33">
        <f t="shared" si="82"/>
        <v>0.34417040188087444</v>
      </c>
      <c r="CR16" s="33">
        <f t="shared" si="83"/>
        <v>2.630855893755411</v>
      </c>
      <c r="CS16" s="33">
        <f t="shared" si="84"/>
        <v>149.45013179279033</v>
      </c>
      <c r="CT16" s="33">
        <f t="shared" si="85"/>
        <v>0.36994893255052419</v>
      </c>
      <c r="CU16" s="33">
        <f t="shared" si="86"/>
        <v>0.33991447324490098</v>
      </c>
      <c r="CV16" s="33">
        <f t="shared" si="87"/>
        <v>0.51516387195338897</v>
      </c>
      <c r="CW16" s="33" t="str">
        <f t="shared" si="88"/>
        <v/>
      </c>
      <c r="CX16" s="33" t="str">
        <f t="shared" si="89"/>
        <v/>
      </c>
      <c r="CY16" s="33">
        <f t="shared" si="90"/>
        <v>12431.942694809373</v>
      </c>
      <c r="CZ16" s="33" t="str">
        <f t="shared" si="91"/>
        <v/>
      </c>
      <c r="DA16" s="33">
        <f t="shared" si="92"/>
        <v>7.3131574161314736</v>
      </c>
      <c r="DB16" s="33" t="str">
        <f t="shared" si="93"/>
        <v/>
      </c>
      <c r="DC16" s="33" t="str">
        <f t="shared" si="94"/>
        <v/>
      </c>
      <c r="DD16" s="33">
        <f t="shared" si="95"/>
        <v>48.881714210721981</v>
      </c>
      <c r="DE16" s="33" t="str">
        <f t="shared" si="96"/>
        <v/>
      </c>
      <c r="DF16" s="33">
        <f t="shared" si="97"/>
        <v>28.35392006684469</v>
      </c>
      <c r="DG16" s="33">
        <f t="shared" si="98"/>
        <v>0.47612078809094932</v>
      </c>
      <c r="DH16" s="33">
        <f t="shared" si="99"/>
        <v>3.8098230595844447</v>
      </c>
      <c r="DI16" s="33" t="str">
        <f t="shared" si="100"/>
        <v/>
      </c>
      <c r="DJ16" s="33">
        <f t="shared" si="101"/>
        <v>1.4768038994098336</v>
      </c>
      <c r="DK16" s="33">
        <f t="shared" si="102"/>
        <v>6029.0782427421746</v>
      </c>
      <c r="DL16" s="33">
        <f t="shared" si="103"/>
        <v>7318.9223604590106</v>
      </c>
      <c r="DM16" s="33">
        <f t="shared" si="104"/>
        <v>54.520415679857251</v>
      </c>
      <c r="DN16" s="33">
        <f t="shared" si="105"/>
        <v>1361.565876643657</v>
      </c>
      <c r="DO16" s="33">
        <f t="shared" si="106"/>
        <v>0.31668190990615702</v>
      </c>
      <c r="DP16" s="33" t="str">
        <f t="shared" si="107"/>
        <v/>
      </c>
      <c r="DQ16" s="33" t="str">
        <f t="shared" si="108"/>
        <v/>
      </c>
      <c r="DR16" s="33">
        <f t="shared" si="109"/>
        <v>96.62367848112055</v>
      </c>
      <c r="DS16" s="33">
        <f t="shared" si="110"/>
        <v>25.466475945766184</v>
      </c>
      <c r="DT16" s="33">
        <f t="shared" si="111"/>
        <v>77.714031240105811</v>
      </c>
      <c r="DU16" s="33" t="str">
        <f t="shared" si="112"/>
        <v/>
      </c>
      <c r="DV16" s="33" t="str">
        <f t="shared" si="113"/>
        <v/>
      </c>
      <c r="DW16" s="33">
        <f t="shared" si="114"/>
        <v>176.69187981447007</v>
      </c>
      <c r="DX16" s="33">
        <f t="shared" si="115"/>
        <v>13391.953066893575</v>
      </c>
      <c r="DY16" s="33">
        <f t="shared" si="116"/>
        <v>7.7676678021475132</v>
      </c>
    </row>
    <row r="17" spans="1:129" x14ac:dyDescent="0.2">
      <c r="A17" s="1">
        <f t="shared" si="117"/>
        <v>16</v>
      </c>
      <c r="B17" s="14" t="str">
        <f t="shared" si="118"/>
        <v>hFB6_2_SURF1_Mutation_Control_21_P24T</v>
      </c>
      <c r="C17" s="14" t="str">
        <f t="shared" si="119"/>
        <v>hFB6_SURF1_Mutation_Control</v>
      </c>
      <c r="D17" s="14" t="s">
        <v>11</v>
      </c>
      <c r="E17" s="14" t="s">
        <v>12</v>
      </c>
      <c r="F17" s="14" t="s">
        <v>9</v>
      </c>
      <c r="G17" s="14" t="s">
        <v>96</v>
      </c>
      <c r="H17" s="14">
        <v>0.25</v>
      </c>
      <c r="I17" s="14">
        <v>2</v>
      </c>
      <c r="J17" s="13">
        <v>24</v>
      </c>
      <c r="K17" s="15">
        <v>90.166666666666671</v>
      </c>
      <c r="L17" s="16">
        <v>2.5</v>
      </c>
      <c r="M17" s="17">
        <v>5.083333333333333</v>
      </c>
      <c r="N17" s="17">
        <f>IFERROR(INDEX([1]All_Data!$AC:$AC,MATCH(B17,[1]All_Data!$C:$C,0)),"")</f>
        <v>3.84</v>
      </c>
      <c r="O17" s="17">
        <v>3.84</v>
      </c>
      <c r="P17" s="17">
        <v>1</v>
      </c>
      <c r="Q17" s="17" t="str">
        <f t="shared" si="120"/>
        <v>Control_21</v>
      </c>
      <c r="R17" s="6" t="s">
        <v>6</v>
      </c>
      <c r="S17" s="7">
        <v>21</v>
      </c>
      <c r="T17" s="12">
        <v>8</v>
      </c>
      <c r="U17" s="13"/>
      <c r="V17" s="13">
        <v>10</v>
      </c>
      <c r="W17" s="35">
        <v>15175.150005338201</v>
      </c>
      <c r="X17" s="35">
        <v>159.872231836851</v>
      </c>
      <c r="Y17" s="35">
        <v>8.1283413426524191</v>
      </c>
      <c r="Z17" s="35" t="s">
        <v>110</v>
      </c>
      <c r="AA17" s="35">
        <v>39543.841625985602</v>
      </c>
      <c r="AB17" s="35" t="s">
        <v>110</v>
      </c>
      <c r="AC17" s="35">
        <v>6.0587255145770298</v>
      </c>
      <c r="AD17" s="35">
        <v>2656.6949770812398</v>
      </c>
      <c r="AE17" s="35">
        <v>2.2576397754275801</v>
      </c>
      <c r="AF17" s="35">
        <v>37.074014799484999</v>
      </c>
      <c r="AG17" s="35">
        <v>1110.5501541994299</v>
      </c>
      <c r="AH17" s="35">
        <v>2.1675355160905099</v>
      </c>
      <c r="AI17" s="35">
        <v>0.47169485989988602</v>
      </c>
      <c r="AJ17" s="35">
        <v>827.98041708989399</v>
      </c>
      <c r="AK17" s="35">
        <v>6.9486668151300197</v>
      </c>
      <c r="AL17" s="35">
        <v>520.789212124345</v>
      </c>
      <c r="AM17" s="35">
        <v>21447.139260190601</v>
      </c>
      <c r="AN17" s="35">
        <v>103.31089012449701</v>
      </c>
      <c r="AO17" s="35">
        <v>2.0213834160856998</v>
      </c>
      <c r="AP17" s="35">
        <v>9.9745720444417607</v>
      </c>
      <c r="AQ17" s="35">
        <v>1167.5084950272001</v>
      </c>
      <c r="AR17" s="35">
        <v>1.3254236572678599</v>
      </c>
      <c r="AS17" s="35">
        <v>0.68030060709380002</v>
      </c>
      <c r="AT17" s="35">
        <v>2.0200388127911202</v>
      </c>
      <c r="AU17" s="35" t="s">
        <v>110</v>
      </c>
      <c r="AV17" s="35" t="s">
        <v>110</v>
      </c>
      <c r="AW17" s="35">
        <v>46148.579584700499</v>
      </c>
      <c r="AX17" s="35" t="s">
        <v>110</v>
      </c>
      <c r="AY17" s="35">
        <v>27.955535586510301</v>
      </c>
      <c r="AZ17" s="35" t="s">
        <v>110</v>
      </c>
      <c r="BA17" s="35" t="s">
        <v>110</v>
      </c>
      <c r="BB17" s="35">
        <v>205.776953686193</v>
      </c>
      <c r="BC17" s="35" t="s">
        <v>110</v>
      </c>
      <c r="BD17" s="35">
        <v>1042.9060960097199</v>
      </c>
      <c r="BE17" s="35">
        <v>3.3117992460394698</v>
      </c>
      <c r="BF17" s="35">
        <v>19.523489070440601</v>
      </c>
      <c r="BG17" s="35" t="s">
        <v>110</v>
      </c>
      <c r="BH17" s="35">
        <v>8.1106982385770596</v>
      </c>
      <c r="BI17" s="35">
        <v>22559.098958447601</v>
      </c>
      <c r="BJ17" s="35">
        <v>29548.668515407699</v>
      </c>
      <c r="BK17" s="35">
        <v>253.84217508967299</v>
      </c>
      <c r="BL17" s="35">
        <v>5474.4147828817304</v>
      </c>
      <c r="BM17" s="35">
        <v>1.4363231622633701</v>
      </c>
      <c r="BN17" s="35" t="s">
        <v>110</v>
      </c>
      <c r="BO17" s="35">
        <f t="shared" si="121"/>
        <v>30.041666666666671</v>
      </c>
      <c r="BP17" s="35" t="s">
        <v>110</v>
      </c>
      <c r="BQ17" s="35">
        <v>204.20399503115399</v>
      </c>
      <c r="BR17" s="35">
        <v>247.53684920542801</v>
      </c>
      <c r="BS17" s="35">
        <v>320.28193388209502</v>
      </c>
      <c r="BT17" s="35">
        <v>0.13290253682858499</v>
      </c>
      <c r="BU17" s="35" t="s">
        <v>110</v>
      </c>
      <c r="BV17" s="35">
        <v>966.80758333056997</v>
      </c>
      <c r="BW17" s="35">
        <v>63883.772253908202</v>
      </c>
      <c r="BX17" s="35">
        <v>60.981592390330697</v>
      </c>
      <c r="BY17" s="33">
        <f t="shared" si="64"/>
        <v>3951.8619805568233</v>
      </c>
      <c r="BZ17" s="33">
        <f t="shared" si="65"/>
        <v>41.633393707513285</v>
      </c>
      <c r="CA17" s="33">
        <f t="shared" si="66"/>
        <v>2.1167555579824011</v>
      </c>
      <c r="CB17" s="33" t="str">
        <f t="shared" si="67"/>
        <v/>
      </c>
      <c r="CC17" s="33">
        <f t="shared" si="68"/>
        <v>10297.87542343375</v>
      </c>
      <c r="CD17" s="33" t="str">
        <f t="shared" si="69"/>
        <v/>
      </c>
      <c r="CE17" s="33">
        <f t="shared" si="70"/>
        <v>1.577793102754435</v>
      </c>
      <c r="CF17" s="33">
        <f t="shared" si="71"/>
        <v>691.8476502815729</v>
      </c>
      <c r="CG17" s="33">
        <f t="shared" si="72"/>
        <v>0.58792702485093229</v>
      </c>
      <c r="CH17" s="33">
        <f t="shared" si="73"/>
        <v>9.6546913540325523</v>
      </c>
      <c r="CI17" s="33">
        <f t="shared" si="74"/>
        <v>289.20576932276822</v>
      </c>
      <c r="CJ17" s="33">
        <f t="shared" si="75"/>
        <v>0.56446237398190369</v>
      </c>
      <c r="CK17" s="33">
        <f t="shared" si="76"/>
        <v>0.12283720309892865</v>
      </c>
      <c r="CL17" s="33">
        <f t="shared" si="77"/>
        <v>215.61990028382658</v>
      </c>
      <c r="CM17" s="33">
        <f t="shared" si="78"/>
        <v>1.8095486497734428</v>
      </c>
      <c r="CN17" s="33">
        <f t="shared" si="79"/>
        <v>135.62219065738151</v>
      </c>
      <c r="CO17" s="33">
        <f t="shared" si="80"/>
        <v>5585.1925156746356</v>
      </c>
      <c r="CP17" s="33">
        <f t="shared" si="81"/>
        <v>26.903877636587762</v>
      </c>
      <c r="CQ17" s="33">
        <f t="shared" si="82"/>
        <v>0.52640193127231771</v>
      </c>
      <c r="CR17" s="33">
        <f t="shared" si="83"/>
        <v>2.5975448032400421</v>
      </c>
      <c r="CS17" s="33">
        <f t="shared" si="84"/>
        <v>304.03867058000003</v>
      </c>
      <c r="CT17" s="33">
        <f t="shared" si="85"/>
        <v>0.34516241074683851</v>
      </c>
      <c r="CU17" s="33">
        <f t="shared" si="86"/>
        <v>0.1771616164306771</v>
      </c>
      <c r="CV17" s="33">
        <f t="shared" si="87"/>
        <v>0.52605177416435422</v>
      </c>
      <c r="CW17" s="33" t="str">
        <f t="shared" si="88"/>
        <v/>
      </c>
      <c r="CX17" s="33" t="str">
        <f t="shared" si="89"/>
        <v/>
      </c>
      <c r="CY17" s="33">
        <f t="shared" si="90"/>
        <v>12017.859266849089</v>
      </c>
      <c r="CZ17" s="33" t="str">
        <f t="shared" si="91"/>
        <v/>
      </c>
      <c r="DA17" s="33">
        <f t="shared" si="92"/>
        <v>7.2800873923203913</v>
      </c>
      <c r="DB17" s="33" t="str">
        <f t="shared" si="93"/>
        <v/>
      </c>
      <c r="DC17" s="33" t="str">
        <f t="shared" si="94"/>
        <v/>
      </c>
      <c r="DD17" s="33">
        <f t="shared" si="95"/>
        <v>53.587748355779425</v>
      </c>
      <c r="DE17" s="33" t="str">
        <f t="shared" si="96"/>
        <v/>
      </c>
      <c r="DF17" s="33">
        <f t="shared" si="97"/>
        <v>271.59012916919789</v>
      </c>
      <c r="DG17" s="33">
        <f t="shared" si="98"/>
        <v>0.86244772032277861</v>
      </c>
      <c r="DH17" s="33">
        <f t="shared" si="99"/>
        <v>5.0842419454272401</v>
      </c>
      <c r="DI17" s="33" t="str">
        <f t="shared" si="100"/>
        <v/>
      </c>
      <c r="DJ17" s="33">
        <f t="shared" si="101"/>
        <v>2.1121609996294426</v>
      </c>
      <c r="DK17" s="33">
        <f t="shared" si="102"/>
        <v>5874.7653537623964</v>
      </c>
      <c r="DL17" s="33">
        <f t="shared" si="103"/>
        <v>7694.965759220755</v>
      </c>
      <c r="DM17" s="33">
        <f t="shared" si="104"/>
        <v>66.104733096269015</v>
      </c>
      <c r="DN17" s="33">
        <f t="shared" si="105"/>
        <v>1425.6288497087839</v>
      </c>
      <c r="DO17" s="33">
        <f t="shared" si="106"/>
        <v>0.37404249017275265</v>
      </c>
      <c r="DP17" s="33" t="str">
        <f t="shared" si="107"/>
        <v/>
      </c>
      <c r="DQ17" s="33" t="str">
        <f t="shared" si="108"/>
        <v/>
      </c>
      <c r="DR17" s="33">
        <f t="shared" si="109"/>
        <v>53.178123706029687</v>
      </c>
      <c r="DS17" s="33">
        <f t="shared" si="110"/>
        <v>64.462721147246882</v>
      </c>
      <c r="DT17" s="33">
        <f t="shared" si="111"/>
        <v>83.40675361512892</v>
      </c>
      <c r="DU17" s="33">
        <f t="shared" si="112"/>
        <v>3.4610035632444011E-2</v>
      </c>
      <c r="DV17" s="33" t="str">
        <f t="shared" si="113"/>
        <v/>
      </c>
      <c r="DW17" s="33">
        <f t="shared" si="114"/>
        <v>251.77280815900261</v>
      </c>
      <c r="DX17" s="33">
        <f t="shared" si="115"/>
        <v>16636.399024455262</v>
      </c>
      <c r="DY17" s="33">
        <f t="shared" si="116"/>
        <v>15.880623018315287</v>
      </c>
    </row>
    <row r="18" spans="1:129" x14ac:dyDescent="0.2">
      <c r="A18" s="1">
        <f t="shared" si="117"/>
        <v>17</v>
      </c>
      <c r="B18" s="14" t="str">
        <f t="shared" si="118"/>
        <v>hFB6_2_SURF1_Mutation_Control_21_P26T</v>
      </c>
      <c r="C18" s="14" t="str">
        <f t="shared" si="119"/>
        <v>hFB6_SURF1_Mutation_Control</v>
      </c>
      <c r="D18" s="14" t="s">
        <v>11</v>
      </c>
      <c r="E18" s="14" t="s">
        <v>12</v>
      </c>
      <c r="F18" s="14" t="s">
        <v>9</v>
      </c>
      <c r="G18" s="14" t="s">
        <v>96</v>
      </c>
      <c r="H18" s="14">
        <v>0.25</v>
      </c>
      <c r="I18" s="14">
        <v>2</v>
      </c>
      <c r="J18" s="13">
        <v>26</v>
      </c>
      <c r="K18" s="15">
        <v>100.29166666666667</v>
      </c>
      <c r="L18" s="16">
        <v>2.5</v>
      </c>
      <c r="M18" s="17">
        <v>4.916666666666667</v>
      </c>
      <c r="N18" s="17">
        <f>IFERROR(INDEX([1]All_Data!$AC:$AC,MATCH(B18,[1]All_Data!$C:$C,0)),"")</f>
        <v>3.4364999999999997</v>
      </c>
      <c r="O18" s="17">
        <v>3.4364999999999997</v>
      </c>
      <c r="P18" s="17">
        <v>1</v>
      </c>
      <c r="Q18" s="17" t="str">
        <f t="shared" si="120"/>
        <v>Control_21</v>
      </c>
      <c r="R18" s="6" t="s">
        <v>6</v>
      </c>
      <c r="S18" s="7">
        <v>21</v>
      </c>
      <c r="T18" s="12">
        <v>9</v>
      </c>
      <c r="U18" s="13"/>
      <c r="V18" s="13">
        <v>11</v>
      </c>
      <c r="W18" s="35">
        <v>12560.1819674568</v>
      </c>
      <c r="X18" s="35">
        <v>127.972503685988</v>
      </c>
      <c r="Y18" s="35">
        <v>4.9851632342035703</v>
      </c>
      <c r="Z18" s="35" t="s">
        <v>110</v>
      </c>
      <c r="AA18" s="35">
        <v>41592.814912406699</v>
      </c>
      <c r="AB18" s="35" t="s">
        <v>110</v>
      </c>
      <c r="AC18" s="35">
        <v>4.51154001311345</v>
      </c>
      <c r="AD18" s="35">
        <v>2576.37523824035</v>
      </c>
      <c r="AE18" s="35">
        <v>0.84881575982315305</v>
      </c>
      <c r="AF18" s="35">
        <v>10.935424341462101</v>
      </c>
      <c r="AG18" s="35">
        <v>808.360785420414</v>
      </c>
      <c r="AH18" s="35">
        <v>2.6364901199790101</v>
      </c>
      <c r="AI18" s="35">
        <v>1.2843245379780199</v>
      </c>
      <c r="AJ18" s="35">
        <v>485.93464729950102</v>
      </c>
      <c r="AK18" s="35">
        <v>6.1776353354984899</v>
      </c>
      <c r="AL18" s="35">
        <v>809.08358759656403</v>
      </c>
      <c r="AM18" s="35">
        <v>21163.930963074501</v>
      </c>
      <c r="AN18" s="35">
        <v>103.31089012449701</v>
      </c>
      <c r="AO18" s="35">
        <v>1.4248654637868201</v>
      </c>
      <c r="AP18" s="35">
        <v>8.5892236079332793</v>
      </c>
      <c r="AQ18" s="35">
        <v>2509.81627123726</v>
      </c>
      <c r="AR18" s="35">
        <v>1.9344440720113101</v>
      </c>
      <c r="AS18" s="35">
        <v>2.4930145676834998</v>
      </c>
      <c r="AT18" s="35">
        <v>2.2445320913712301</v>
      </c>
      <c r="AU18" s="35" t="s">
        <v>110</v>
      </c>
      <c r="AV18" s="35" t="s">
        <v>110</v>
      </c>
      <c r="AW18" s="35">
        <v>21516.974569973001</v>
      </c>
      <c r="AX18" s="35" t="s">
        <v>110</v>
      </c>
      <c r="AY18" s="35">
        <v>30.276471702784299</v>
      </c>
      <c r="AZ18" s="35" t="s">
        <v>110</v>
      </c>
      <c r="BA18" s="35" t="s">
        <v>110</v>
      </c>
      <c r="BB18" s="35">
        <v>209.114425901636</v>
      </c>
      <c r="BC18" s="35" t="s">
        <v>110</v>
      </c>
      <c r="BD18" s="35">
        <v>694.04311601588597</v>
      </c>
      <c r="BE18" s="35">
        <v>1.9711400626965301</v>
      </c>
      <c r="BF18" s="35">
        <v>16.171185551141701</v>
      </c>
      <c r="BG18" s="35" t="s">
        <v>110</v>
      </c>
      <c r="BH18" s="35">
        <v>6.69348419122751</v>
      </c>
      <c r="BI18" s="35">
        <v>22559.098958447601</v>
      </c>
      <c r="BJ18" s="35">
        <v>27867.0983111733</v>
      </c>
      <c r="BK18" s="35">
        <v>225.71452091460901</v>
      </c>
      <c r="BL18" s="35">
        <v>4442.6028753999399</v>
      </c>
      <c r="BM18" s="35">
        <v>0.92985297859176996</v>
      </c>
      <c r="BN18" s="35" t="s">
        <v>110</v>
      </c>
      <c r="BO18" s="35">
        <f t="shared" si="121"/>
        <v>10.125</v>
      </c>
      <c r="BP18" s="35" t="s">
        <v>110</v>
      </c>
      <c r="BQ18" s="35">
        <v>314.57197299783502</v>
      </c>
      <c r="BR18" s="35">
        <v>247.31101802887</v>
      </c>
      <c r="BS18" s="35">
        <v>284.81481051697199</v>
      </c>
      <c r="BT18" s="35" t="s">
        <v>110</v>
      </c>
      <c r="BU18" s="35" t="s">
        <v>110</v>
      </c>
      <c r="BV18" s="35">
        <v>791.268217477137</v>
      </c>
      <c r="BW18" s="35">
        <v>67527.865531712698</v>
      </c>
      <c r="BX18" s="35">
        <v>57.482057788619898</v>
      </c>
      <c r="BY18" s="33">
        <f t="shared" si="64"/>
        <v>3654.9343714409429</v>
      </c>
      <c r="BZ18" s="33">
        <f t="shared" si="65"/>
        <v>37.239197929867018</v>
      </c>
      <c r="CA18" s="33">
        <f t="shared" si="66"/>
        <v>1.450651312150028</v>
      </c>
      <c r="CB18" s="33" t="str">
        <f t="shared" si="67"/>
        <v/>
      </c>
      <c r="CC18" s="33">
        <f t="shared" si="68"/>
        <v>12103.248919658578</v>
      </c>
      <c r="CD18" s="33" t="str">
        <f t="shared" si="69"/>
        <v/>
      </c>
      <c r="CE18" s="33">
        <f t="shared" si="70"/>
        <v>1.3128299179727776</v>
      </c>
      <c r="CF18" s="33">
        <f t="shared" si="71"/>
        <v>749.70907558281692</v>
      </c>
      <c r="CG18" s="33">
        <f t="shared" si="72"/>
        <v>0.24700007560691201</v>
      </c>
      <c r="CH18" s="33">
        <f t="shared" si="73"/>
        <v>3.1821400673540237</v>
      </c>
      <c r="CI18" s="33">
        <f t="shared" si="74"/>
        <v>235.22793115682063</v>
      </c>
      <c r="CJ18" s="33">
        <f t="shared" si="75"/>
        <v>0.76720213006809557</v>
      </c>
      <c r="CK18" s="33">
        <f t="shared" si="76"/>
        <v>0.37373040534788887</v>
      </c>
      <c r="CL18" s="33">
        <f t="shared" si="77"/>
        <v>141.40394217939794</v>
      </c>
      <c r="CM18" s="33">
        <f t="shared" si="78"/>
        <v>1.7976532330855495</v>
      </c>
      <c r="CN18" s="33">
        <f t="shared" si="79"/>
        <v>235.4382620679657</v>
      </c>
      <c r="CO18" s="33">
        <f t="shared" si="80"/>
        <v>6158.5715009674095</v>
      </c>
      <c r="CP18" s="33">
        <f t="shared" si="81"/>
        <v>30.062822675541106</v>
      </c>
      <c r="CQ18" s="33">
        <f t="shared" si="82"/>
        <v>0.41462693548285179</v>
      </c>
      <c r="CR18" s="33">
        <f t="shared" si="83"/>
        <v>2.4994103325864341</v>
      </c>
      <c r="CS18" s="33">
        <f t="shared" si="84"/>
        <v>730.34083260214175</v>
      </c>
      <c r="CT18" s="33">
        <f t="shared" si="85"/>
        <v>0.56291112236616037</v>
      </c>
      <c r="CU18" s="33">
        <f t="shared" si="86"/>
        <v>0.72545164198559586</v>
      </c>
      <c r="CV18" s="33">
        <f t="shared" si="87"/>
        <v>0.65314479597591457</v>
      </c>
      <c r="CW18" s="33" t="str">
        <f t="shared" si="88"/>
        <v/>
      </c>
      <c r="CX18" s="33" t="str">
        <f t="shared" si="89"/>
        <v/>
      </c>
      <c r="CY18" s="33">
        <f t="shared" si="90"/>
        <v>6261.3049818050349</v>
      </c>
      <c r="CZ18" s="33" t="str">
        <f t="shared" si="91"/>
        <v/>
      </c>
      <c r="DA18" s="33">
        <f t="shared" si="92"/>
        <v>8.8102638448375679</v>
      </c>
      <c r="DB18" s="33" t="str">
        <f t="shared" si="93"/>
        <v/>
      </c>
      <c r="DC18" s="33" t="str">
        <f t="shared" si="94"/>
        <v/>
      </c>
      <c r="DD18" s="33">
        <f t="shared" si="95"/>
        <v>60.850989641098799</v>
      </c>
      <c r="DE18" s="33" t="str">
        <f t="shared" si="96"/>
        <v/>
      </c>
      <c r="DF18" s="33">
        <f t="shared" si="97"/>
        <v>201.96220457322451</v>
      </c>
      <c r="DG18" s="33">
        <f t="shared" si="98"/>
        <v>0.57358942607202978</v>
      </c>
      <c r="DH18" s="33">
        <f t="shared" si="99"/>
        <v>4.705713822535051</v>
      </c>
      <c r="DI18" s="33" t="str">
        <f t="shared" si="100"/>
        <v/>
      </c>
      <c r="DJ18" s="33">
        <f t="shared" si="101"/>
        <v>1.9477620227637162</v>
      </c>
      <c r="DK18" s="33">
        <f t="shared" si="102"/>
        <v>6564.5566589400851</v>
      </c>
      <c r="DL18" s="33">
        <f t="shared" si="103"/>
        <v>8109.1512617993021</v>
      </c>
      <c r="DM18" s="33">
        <f t="shared" si="104"/>
        <v>65.681513433612409</v>
      </c>
      <c r="DN18" s="33">
        <f t="shared" si="105"/>
        <v>1292.7696421940755</v>
      </c>
      <c r="DO18" s="33">
        <f t="shared" si="106"/>
        <v>0.27058139927012076</v>
      </c>
      <c r="DP18" s="33" t="str">
        <f t="shared" si="107"/>
        <v/>
      </c>
      <c r="DQ18" s="33" t="str">
        <f t="shared" si="108"/>
        <v/>
      </c>
      <c r="DR18" s="33">
        <f t="shared" si="109"/>
        <v>91.538476065134603</v>
      </c>
      <c r="DS18" s="33">
        <f t="shared" si="110"/>
        <v>71.96595897828314</v>
      </c>
      <c r="DT18" s="33">
        <f t="shared" si="111"/>
        <v>82.879327954887827</v>
      </c>
      <c r="DU18" s="33" t="str">
        <f t="shared" si="112"/>
        <v/>
      </c>
      <c r="DV18" s="33" t="str">
        <f t="shared" si="113"/>
        <v/>
      </c>
      <c r="DW18" s="33">
        <f t="shared" si="114"/>
        <v>230.25410082267919</v>
      </c>
      <c r="DX18" s="33">
        <f t="shared" si="115"/>
        <v>19650.186390720995</v>
      </c>
      <c r="DY18" s="33">
        <f t="shared" si="116"/>
        <v>16.726919187725855</v>
      </c>
    </row>
    <row r="19" spans="1:129" x14ac:dyDescent="0.2">
      <c r="A19" s="1">
        <f t="shared" si="117"/>
        <v>18</v>
      </c>
      <c r="B19" s="14" t="str">
        <f t="shared" si="118"/>
        <v>hFB6_2_SURF1_Mutation_Control_21_P28T</v>
      </c>
      <c r="C19" s="14" t="str">
        <f t="shared" si="119"/>
        <v>hFB6_SURF1_Mutation_Control</v>
      </c>
      <c r="D19" s="14" t="s">
        <v>11</v>
      </c>
      <c r="E19" s="14" t="s">
        <v>12</v>
      </c>
      <c r="F19" s="14" t="s">
        <v>9</v>
      </c>
      <c r="G19" s="14" t="s">
        <v>96</v>
      </c>
      <c r="H19" s="14">
        <v>0.25</v>
      </c>
      <c r="I19" s="14">
        <v>2</v>
      </c>
      <c r="J19" s="13">
        <v>28</v>
      </c>
      <c r="K19" s="15">
        <v>111.45833333333333</v>
      </c>
      <c r="L19" s="16">
        <v>2.5</v>
      </c>
      <c r="M19" s="17">
        <v>6.416666666666667</v>
      </c>
      <c r="N19" s="17">
        <f>IFERROR(INDEX([1]All_Data!$AC:$AC,MATCH(B19,[1]All_Data!$C:$C,0)),"")</f>
        <v>3.1650000000000005</v>
      </c>
      <c r="O19" s="17">
        <v>3.1650000000000005</v>
      </c>
      <c r="P19" s="17">
        <v>1</v>
      </c>
      <c r="Q19" s="17" t="str">
        <f t="shared" si="120"/>
        <v>Control_21</v>
      </c>
      <c r="R19" s="6" t="s">
        <v>6</v>
      </c>
      <c r="S19" s="7">
        <v>21</v>
      </c>
      <c r="T19" s="8">
        <v>10</v>
      </c>
      <c r="U19" s="13"/>
      <c r="V19" s="13">
        <v>12</v>
      </c>
      <c r="W19" s="35">
        <v>14823.8453723479</v>
      </c>
      <c r="X19" s="35">
        <v>149.45982970770399</v>
      </c>
      <c r="Y19" s="35">
        <v>4.9851632342035703</v>
      </c>
      <c r="Z19" s="35" t="s">
        <v>110</v>
      </c>
      <c r="AA19" s="35">
        <v>38614.743773496397</v>
      </c>
      <c r="AB19" s="35" t="s">
        <v>110</v>
      </c>
      <c r="AC19" s="35">
        <v>3.9961408587744498</v>
      </c>
      <c r="AD19" s="35">
        <v>2814.2819327164402</v>
      </c>
      <c r="AE19" s="35">
        <v>1.9247789819274099</v>
      </c>
      <c r="AF19" s="35" t="s">
        <v>110</v>
      </c>
      <c r="AG19" s="35">
        <v>745.26031235954702</v>
      </c>
      <c r="AH19" s="35">
        <v>1.68409737180039</v>
      </c>
      <c r="AI19" s="35">
        <v>1.0846318127130301</v>
      </c>
      <c r="AJ19" s="35">
        <v>411.511774335648</v>
      </c>
      <c r="AK19" s="35">
        <v>5.6620078297564902</v>
      </c>
      <c r="AL19" s="35">
        <v>970.49667374219302</v>
      </c>
      <c r="AM19" s="35">
        <v>21395.774154787701</v>
      </c>
      <c r="AN19" s="35" t="s">
        <v>110</v>
      </c>
      <c r="AO19" s="35">
        <v>1.1168578872044901</v>
      </c>
      <c r="AP19" s="35">
        <v>7.1898988703805404</v>
      </c>
      <c r="AQ19" s="35">
        <v>1736.3718620336699</v>
      </c>
      <c r="AR19" s="35">
        <v>1.53158858075917</v>
      </c>
      <c r="AS19" s="35">
        <v>0.68030060709380002</v>
      </c>
      <c r="AT19" s="35">
        <v>2.2445320913712301</v>
      </c>
      <c r="AU19" s="35" t="s">
        <v>110</v>
      </c>
      <c r="AV19" s="35" t="s">
        <v>110</v>
      </c>
      <c r="AW19" s="35">
        <v>16237.728124584401</v>
      </c>
      <c r="AX19" s="35" t="s">
        <v>110</v>
      </c>
      <c r="AY19" s="35">
        <v>20.883148888034398</v>
      </c>
      <c r="AZ19" s="35" t="s">
        <v>110</v>
      </c>
      <c r="BA19" s="35" t="s">
        <v>110</v>
      </c>
      <c r="BB19" s="35">
        <v>202.37029683238899</v>
      </c>
      <c r="BC19" s="35" t="s">
        <v>110</v>
      </c>
      <c r="BD19" s="35">
        <v>461.18941010608501</v>
      </c>
      <c r="BE19" s="35">
        <v>3.0607091303823299</v>
      </c>
      <c r="BF19" s="35">
        <v>20.6936784858934</v>
      </c>
      <c r="BG19" s="35" t="s">
        <v>110</v>
      </c>
      <c r="BH19" s="35">
        <v>5.5253567982224903</v>
      </c>
      <c r="BI19" s="35">
        <v>24960.383924952599</v>
      </c>
      <c r="BJ19" s="35">
        <v>28105.717519562299</v>
      </c>
      <c r="BK19" s="35">
        <v>195.96678431409799</v>
      </c>
      <c r="BL19" s="35">
        <v>4442.6028753999399</v>
      </c>
      <c r="BM19" s="35">
        <v>1.18497060292225</v>
      </c>
      <c r="BN19" s="35" t="s">
        <v>110</v>
      </c>
      <c r="BO19" s="35">
        <f t="shared" si="121"/>
        <v>11.166666666666657</v>
      </c>
      <c r="BP19" s="35" t="s">
        <v>110</v>
      </c>
      <c r="BQ19" s="35">
        <v>314.57197299783502</v>
      </c>
      <c r="BR19" s="35">
        <v>225.04697282864799</v>
      </c>
      <c r="BS19" s="35">
        <v>302.255257271544</v>
      </c>
      <c r="BT19" s="35" t="s">
        <v>110</v>
      </c>
      <c r="BU19" s="35" t="s">
        <v>110</v>
      </c>
      <c r="BV19" s="35">
        <v>821.11092621838804</v>
      </c>
      <c r="BW19" s="35">
        <v>92170.827698279405</v>
      </c>
      <c r="BX19" s="35">
        <v>55.156042486440498</v>
      </c>
      <c r="BY19" s="33">
        <f t="shared" si="64"/>
        <v>4683.6794225427793</v>
      </c>
      <c r="BZ19" s="33">
        <f t="shared" si="65"/>
        <v>47.222695010333005</v>
      </c>
      <c r="CA19" s="33">
        <f t="shared" si="66"/>
        <v>1.5750910692586317</v>
      </c>
      <c r="CB19" s="33" t="str">
        <f t="shared" si="67"/>
        <v/>
      </c>
      <c r="CC19" s="33">
        <f t="shared" si="68"/>
        <v>12200.550955291119</v>
      </c>
      <c r="CD19" s="33" t="str">
        <f t="shared" si="69"/>
        <v/>
      </c>
      <c r="CE19" s="33">
        <f t="shared" si="70"/>
        <v>1.2626037468481672</v>
      </c>
      <c r="CF19" s="33">
        <f t="shared" si="71"/>
        <v>889.18860433378825</v>
      </c>
      <c r="CG19" s="33">
        <f t="shared" si="72"/>
        <v>0.6081450179865433</v>
      </c>
      <c r="CH19" s="33" t="str">
        <f t="shared" si="73"/>
        <v/>
      </c>
      <c r="CI19" s="33">
        <f t="shared" si="74"/>
        <v>235.46929300459618</v>
      </c>
      <c r="CJ19" s="33">
        <f t="shared" si="75"/>
        <v>0.53210027545036009</v>
      </c>
      <c r="CK19" s="33">
        <f t="shared" si="76"/>
        <v>0.34269567542275825</v>
      </c>
      <c r="CL19" s="33">
        <f t="shared" si="77"/>
        <v>130.0195179575507</v>
      </c>
      <c r="CM19" s="33">
        <f t="shared" si="78"/>
        <v>1.7889440220399651</v>
      </c>
      <c r="CN19" s="33">
        <f t="shared" si="79"/>
        <v>306.63402013971341</v>
      </c>
      <c r="CO19" s="33">
        <f t="shared" si="80"/>
        <v>6760.1182163626218</v>
      </c>
      <c r="CP19" s="33" t="str">
        <f t="shared" si="81"/>
        <v/>
      </c>
      <c r="CQ19" s="33">
        <f t="shared" si="82"/>
        <v>0.35287768948009163</v>
      </c>
      <c r="CR19" s="33">
        <f t="shared" si="83"/>
        <v>2.271690006439349</v>
      </c>
      <c r="CS19" s="33">
        <f t="shared" si="84"/>
        <v>548.61670206435065</v>
      </c>
      <c r="CT19" s="33">
        <f t="shared" si="85"/>
        <v>0.48391424352580403</v>
      </c>
      <c r="CU19" s="33">
        <f t="shared" si="86"/>
        <v>0.21494489955570298</v>
      </c>
      <c r="CV19" s="33">
        <f t="shared" si="87"/>
        <v>0.70917285667337437</v>
      </c>
      <c r="CW19" s="33" t="str">
        <f t="shared" si="88"/>
        <v/>
      </c>
      <c r="CX19" s="33" t="str">
        <f t="shared" si="89"/>
        <v/>
      </c>
      <c r="CY19" s="33">
        <f t="shared" si="90"/>
        <v>5130.4038308323534</v>
      </c>
      <c r="CZ19" s="33" t="str">
        <f t="shared" si="91"/>
        <v/>
      </c>
      <c r="DA19" s="33">
        <f t="shared" si="92"/>
        <v>6.5981513074358276</v>
      </c>
      <c r="DB19" s="33" t="str">
        <f t="shared" si="93"/>
        <v/>
      </c>
      <c r="DC19" s="33" t="str">
        <f t="shared" si="94"/>
        <v/>
      </c>
      <c r="DD19" s="33">
        <f t="shared" si="95"/>
        <v>63.940062190328263</v>
      </c>
      <c r="DE19" s="33" t="str">
        <f t="shared" si="96"/>
        <v/>
      </c>
      <c r="DF19" s="33">
        <f t="shared" si="97"/>
        <v>145.71545343004263</v>
      </c>
      <c r="DG19" s="33">
        <f t="shared" si="98"/>
        <v>0.96704869838304253</v>
      </c>
      <c r="DH19" s="33">
        <f t="shared" si="99"/>
        <v>6.5382870413565239</v>
      </c>
      <c r="DI19" s="33" t="str">
        <f t="shared" si="100"/>
        <v/>
      </c>
      <c r="DJ19" s="33">
        <f t="shared" si="101"/>
        <v>1.7457683406706128</v>
      </c>
      <c r="DK19" s="33">
        <f t="shared" si="102"/>
        <v>7886.3772274731737</v>
      </c>
      <c r="DL19" s="33">
        <f t="shared" si="103"/>
        <v>8880.1635132898246</v>
      </c>
      <c r="DM19" s="33">
        <f t="shared" si="104"/>
        <v>61.916835486286878</v>
      </c>
      <c r="DN19" s="33">
        <f t="shared" si="105"/>
        <v>1403.6659953870267</v>
      </c>
      <c r="DO19" s="33">
        <f t="shared" si="106"/>
        <v>0.37439829476216424</v>
      </c>
      <c r="DP19" s="33" t="str">
        <f t="shared" si="107"/>
        <v/>
      </c>
      <c r="DQ19" s="33" t="str">
        <f t="shared" si="108"/>
        <v/>
      </c>
      <c r="DR19" s="33">
        <f t="shared" si="109"/>
        <v>99.39082875129067</v>
      </c>
      <c r="DS19" s="33">
        <f t="shared" si="110"/>
        <v>71.104888729430641</v>
      </c>
      <c r="DT19" s="33">
        <f t="shared" si="111"/>
        <v>95.4992913970123</v>
      </c>
      <c r="DU19" s="33" t="str">
        <f t="shared" si="112"/>
        <v/>
      </c>
      <c r="DV19" s="33" t="str">
        <f t="shared" si="113"/>
        <v/>
      </c>
      <c r="DW19" s="33">
        <f t="shared" si="114"/>
        <v>259.43473182255542</v>
      </c>
      <c r="DX19" s="33">
        <f t="shared" si="115"/>
        <v>29121.904486028245</v>
      </c>
      <c r="DY19" s="33">
        <f t="shared" si="116"/>
        <v>17.42686966396224</v>
      </c>
    </row>
    <row r="20" spans="1:129" x14ac:dyDescent="0.2">
      <c r="A20" s="1">
        <f t="shared" si="117"/>
        <v>19</v>
      </c>
      <c r="B20" s="14" t="str">
        <f t="shared" si="118"/>
        <v>hFB6_2_SURF1_Mutation_Control_21_P30T</v>
      </c>
      <c r="C20" s="14" t="str">
        <f t="shared" si="119"/>
        <v>hFB6_SURF1_Mutation_Control</v>
      </c>
      <c r="D20" s="14" t="s">
        <v>11</v>
      </c>
      <c r="E20" s="14" t="s">
        <v>12</v>
      </c>
      <c r="F20" s="14" t="s">
        <v>9</v>
      </c>
      <c r="G20" s="14" t="s">
        <v>96</v>
      </c>
      <c r="H20" s="14">
        <v>0.25</v>
      </c>
      <c r="I20" s="14">
        <v>2</v>
      </c>
      <c r="J20" s="13">
        <v>30</v>
      </c>
      <c r="K20" s="15">
        <v>123.5</v>
      </c>
      <c r="L20" s="16">
        <v>2.2200000000000002</v>
      </c>
      <c r="M20" s="17">
        <v>6.166666666666667</v>
      </c>
      <c r="N20" s="17">
        <f>IFERROR(INDEX([1]All_Data!$AC:$AC,MATCH(B20,[1]All_Data!$C:$C,0)),"")</f>
        <v>2.1284999999999998</v>
      </c>
      <c r="O20" s="17">
        <v>2.1284999999999998</v>
      </c>
      <c r="P20" s="17">
        <v>1</v>
      </c>
      <c r="Q20" s="17" t="str">
        <f t="shared" si="120"/>
        <v>Control_21</v>
      </c>
      <c r="R20" s="6" t="s">
        <v>6</v>
      </c>
      <c r="S20" s="7">
        <v>21</v>
      </c>
      <c r="T20" s="12">
        <v>11</v>
      </c>
      <c r="U20" s="13"/>
      <c r="V20" s="13">
        <v>13</v>
      </c>
      <c r="W20" s="35">
        <v>14649.736404363701</v>
      </c>
      <c r="X20" s="35">
        <v>135.242414984075</v>
      </c>
      <c r="Y20" s="35">
        <v>3.3440914657021801</v>
      </c>
      <c r="Z20" s="35" t="s">
        <v>110</v>
      </c>
      <c r="AA20" s="35">
        <v>37197.930462093798</v>
      </c>
      <c r="AB20" s="35" t="s">
        <v>110</v>
      </c>
      <c r="AC20" s="35">
        <v>3.4809401715232502</v>
      </c>
      <c r="AD20" s="35">
        <v>2891.6644707819601</v>
      </c>
      <c r="AE20" s="35">
        <v>2.5822014291413602</v>
      </c>
      <c r="AF20" s="35">
        <v>27.677970833832699</v>
      </c>
      <c r="AG20" s="35">
        <v>1154.3214871013499</v>
      </c>
      <c r="AH20" s="35">
        <v>2.6364901199790101</v>
      </c>
      <c r="AI20" s="35">
        <v>1.6791722368333999</v>
      </c>
      <c r="AJ20" s="35">
        <v>450.05338607406202</v>
      </c>
      <c r="AK20" s="35">
        <v>4.6262135960281903</v>
      </c>
      <c r="AL20" s="35">
        <v>1487.4767004063899</v>
      </c>
      <c r="AM20" s="35">
        <v>21386.7164514543</v>
      </c>
      <c r="AN20" s="35">
        <v>260.26305387306701</v>
      </c>
      <c r="AO20" s="35">
        <v>1.4248654637868201</v>
      </c>
      <c r="AP20" s="35">
        <v>8.1244990768862202</v>
      </c>
      <c r="AQ20" s="35">
        <v>2046.87756935623</v>
      </c>
      <c r="AR20" s="35">
        <v>1.53158858075917</v>
      </c>
      <c r="AS20" s="35" t="s">
        <v>110</v>
      </c>
      <c r="AT20" s="35">
        <v>2.79097605985188</v>
      </c>
      <c r="AU20" s="35" t="s">
        <v>110</v>
      </c>
      <c r="AV20" s="35" t="s">
        <v>110</v>
      </c>
      <c r="AW20" s="35">
        <v>14676.7042030296</v>
      </c>
      <c r="AX20" s="35" t="s">
        <v>110</v>
      </c>
      <c r="AY20" s="35">
        <v>25.617636417474099</v>
      </c>
      <c r="AZ20" s="35" t="s">
        <v>110</v>
      </c>
      <c r="BA20" s="35" t="s">
        <v>110</v>
      </c>
      <c r="BB20" s="35">
        <v>209.114425901636</v>
      </c>
      <c r="BC20" s="35" t="s">
        <v>110</v>
      </c>
      <c r="BD20" s="35">
        <v>998.423891256199</v>
      </c>
      <c r="BE20" s="35">
        <v>2.5359531412032599</v>
      </c>
      <c r="BF20" s="35">
        <v>25.990316183364499</v>
      </c>
      <c r="BG20" s="35" t="s">
        <v>110</v>
      </c>
      <c r="BH20" s="35">
        <v>6.69348419122751</v>
      </c>
      <c r="BI20" s="35">
        <v>21319.938885635001</v>
      </c>
      <c r="BJ20" s="35">
        <v>29051.1920683063</v>
      </c>
      <c r="BK20" s="35">
        <v>225.71452091460901</v>
      </c>
      <c r="BL20" s="35">
        <v>2830.2560598925702</v>
      </c>
      <c r="BM20" s="35">
        <v>0.80052896680713304</v>
      </c>
      <c r="BN20" s="35" t="s">
        <v>110</v>
      </c>
      <c r="BO20" s="35">
        <f t="shared" si="121"/>
        <v>12.041666666666671</v>
      </c>
      <c r="BP20" s="35" t="s">
        <v>110</v>
      </c>
      <c r="BQ20" s="35">
        <v>400.02202891183902</v>
      </c>
      <c r="BR20" s="35">
        <v>232.223622435175</v>
      </c>
      <c r="BS20" s="35">
        <v>335.99105870983198</v>
      </c>
      <c r="BT20" s="35" t="s">
        <v>110</v>
      </c>
      <c r="BU20" s="35" t="s">
        <v>110</v>
      </c>
      <c r="BV20" s="35">
        <v>961.01579665132897</v>
      </c>
      <c r="BW20" s="35">
        <v>79445.9872092898</v>
      </c>
      <c r="BX20" s="35">
        <v>60.981592390330697</v>
      </c>
      <c r="BY20" s="33">
        <f t="shared" si="64"/>
        <v>6882.6574603541003</v>
      </c>
      <c r="BZ20" s="33">
        <f t="shared" si="65"/>
        <v>63.538837201820535</v>
      </c>
      <c r="CA20" s="33">
        <f t="shared" si="66"/>
        <v>1.5711024034306695</v>
      </c>
      <c r="CB20" s="33" t="str">
        <f t="shared" si="67"/>
        <v/>
      </c>
      <c r="CC20" s="33">
        <f t="shared" si="68"/>
        <v>17476.124248106084</v>
      </c>
      <c r="CD20" s="33" t="str">
        <f t="shared" si="69"/>
        <v/>
      </c>
      <c r="CE20" s="33">
        <f t="shared" si="70"/>
        <v>1.6353958992357296</v>
      </c>
      <c r="CF20" s="33">
        <f t="shared" si="71"/>
        <v>1358.5456757256097</v>
      </c>
      <c r="CG20" s="33">
        <f t="shared" si="72"/>
        <v>1.2131554752837024</v>
      </c>
      <c r="CH20" s="33">
        <f t="shared" si="73"/>
        <v>13.003509905488702</v>
      </c>
      <c r="CI20" s="33">
        <f t="shared" si="74"/>
        <v>542.31688376854595</v>
      </c>
      <c r="CJ20" s="33">
        <f t="shared" si="75"/>
        <v>1.2386610852614566</v>
      </c>
      <c r="CK20" s="33">
        <f t="shared" si="76"/>
        <v>0.7888993360739488</v>
      </c>
      <c r="CL20" s="33">
        <f t="shared" si="77"/>
        <v>211.44157203385581</v>
      </c>
      <c r="CM20" s="33">
        <f t="shared" si="78"/>
        <v>2.1734618726935357</v>
      </c>
      <c r="CN20" s="33">
        <f t="shared" si="79"/>
        <v>698.83800817777308</v>
      </c>
      <c r="CO20" s="33">
        <f t="shared" si="80"/>
        <v>10047.78785598041</v>
      </c>
      <c r="CP20" s="33">
        <f t="shared" si="81"/>
        <v>122.27533656239936</v>
      </c>
      <c r="CQ20" s="33">
        <f t="shared" si="82"/>
        <v>0.66942234615307505</v>
      </c>
      <c r="CR20" s="33">
        <f t="shared" si="83"/>
        <v>3.8170068484313933</v>
      </c>
      <c r="CS20" s="33">
        <f t="shared" si="84"/>
        <v>961.65260481852488</v>
      </c>
      <c r="CT20" s="33">
        <f t="shared" si="85"/>
        <v>0.71956240580651643</v>
      </c>
      <c r="CU20" s="33" t="str">
        <f t="shared" si="86"/>
        <v/>
      </c>
      <c r="CV20" s="33">
        <f t="shared" si="87"/>
        <v>1.3112408080112192</v>
      </c>
      <c r="CW20" s="33" t="str">
        <f t="shared" si="88"/>
        <v/>
      </c>
      <c r="CX20" s="33" t="str">
        <f t="shared" si="89"/>
        <v/>
      </c>
      <c r="CY20" s="33">
        <f t="shared" si="90"/>
        <v>6895.3273211320657</v>
      </c>
      <c r="CZ20" s="33" t="str">
        <f t="shared" si="91"/>
        <v/>
      </c>
      <c r="DA20" s="33">
        <f t="shared" si="92"/>
        <v>12.035535079856285</v>
      </c>
      <c r="DB20" s="33" t="str">
        <f t="shared" si="93"/>
        <v/>
      </c>
      <c r="DC20" s="33" t="str">
        <f t="shared" si="94"/>
        <v/>
      </c>
      <c r="DD20" s="33">
        <f t="shared" si="95"/>
        <v>98.244973409272262</v>
      </c>
      <c r="DE20" s="33" t="str">
        <f t="shared" si="96"/>
        <v/>
      </c>
      <c r="DF20" s="33">
        <f t="shared" si="97"/>
        <v>469.07394468226408</v>
      </c>
      <c r="DG20" s="33">
        <f t="shared" si="98"/>
        <v>1.1914273625573222</v>
      </c>
      <c r="DH20" s="33">
        <f t="shared" si="99"/>
        <v>12.210625409144702</v>
      </c>
      <c r="DI20" s="33" t="str">
        <f t="shared" si="100"/>
        <v/>
      </c>
      <c r="DJ20" s="33">
        <f t="shared" si="101"/>
        <v>3.1446954151879307</v>
      </c>
      <c r="DK20" s="33">
        <f t="shared" si="102"/>
        <v>10016.41479240545</v>
      </c>
      <c r="DL20" s="33">
        <f t="shared" si="103"/>
        <v>13648.66904783007</v>
      </c>
      <c r="DM20" s="33">
        <f t="shared" si="104"/>
        <v>106.04393747456379</v>
      </c>
      <c r="DN20" s="33">
        <f t="shared" si="105"/>
        <v>1329.69511857767</v>
      </c>
      <c r="DO20" s="33">
        <f t="shared" si="106"/>
        <v>0.37610005487767589</v>
      </c>
      <c r="DP20" s="33" t="str">
        <f t="shared" si="107"/>
        <v/>
      </c>
      <c r="DQ20" s="33" t="str">
        <f t="shared" si="108"/>
        <v/>
      </c>
      <c r="DR20" s="33">
        <f t="shared" si="109"/>
        <v>187.9361188216298</v>
      </c>
      <c r="DS20" s="33">
        <f t="shared" si="110"/>
        <v>109.10200725166786</v>
      </c>
      <c r="DT20" s="33">
        <f t="shared" si="111"/>
        <v>157.85344548265539</v>
      </c>
      <c r="DU20" s="33" t="str">
        <f t="shared" si="112"/>
        <v/>
      </c>
      <c r="DV20" s="33" t="str">
        <f t="shared" si="113"/>
        <v/>
      </c>
      <c r="DW20" s="33">
        <f t="shared" si="114"/>
        <v>451.49908228862063</v>
      </c>
      <c r="DX20" s="33">
        <f t="shared" si="115"/>
        <v>37324.870664453752</v>
      </c>
      <c r="DY20" s="33">
        <f t="shared" si="116"/>
        <v>28.650031660949356</v>
      </c>
    </row>
    <row r="21" spans="1:129" x14ac:dyDescent="0.2">
      <c r="A21" s="1">
        <f t="shared" si="117"/>
        <v>20</v>
      </c>
      <c r="B21" s="18" t="str">
        <f t="shared" si="118"/>
        <v>hFB7_2_SURF1_Mutation_Control_21_P11T</v>
      </c>
      <c r="C21" s="18" t="str">
        <f t="shared" si="119"/>
        <v>hFB7_SURF1_Mutation_Control</v>
      </c>
      <c r="D21" s="18" t="s">
        <v>13</v>
      </c>
      <c r="E21" s="18" t="s">
        <v>12</v>
      </c>
      <c r="F21" s="18" t="s">
        <v>9</v>
      </c>
      <c r="G21" s="18" t="s">
        <v>96</v>
      </c>
      <c r="H21" s="18">
        <v>11</v>
      </c>
      <c r="I21" s="18">
        <v>2</v>
      </c>
      <c r="J21" s="13">
        <v>11</v>
      </c>
      <c r="K21" s="15">
        <v>26.083333333333332</v>
      </c>
      <c r="L21" s="16">
        <v>0.5</v>
      </c>
      <c r="M21" s="17">
        <v>4.958333333333333</v>
      </c>
      <c r="N21" s="17">
        <f>IFERROR(INDEX([1]All_Data!$AC:$AC,MATCH(B21,[1]All_Data!$C:$C,0)),"")</f>
        <v>3.0419999999999998</v>
      </c>
      <c r="O21" s="17">
        <v>3.0419999999999998</v>
      </c>
      <c r="P21" s="17">
        <v>1</v>
      </c>
      <c r="Q21" s="17" t="str">
        <f t="shared" si="120"/>
        <v>Control_21</v>
      </c>
      <c r="R21" s="6" t="s">
        <v>6</v>
      </c>
      <c r="S21" s="7">
        <v>21</v>
      </c>
      <c r="T21" s="12">
        <v>12</v>
      </c>
      <c r="U21" s="13"/>
      <c r="V21" s="13">
        <v>14</v>
      </c>
      <c r="W21" s="35">
        <v>13584.865403915101</v>
      </c>
      <c r="X21" s="35">
        <v>101.494273117482</v>
      </c>
      <c r="Y21" s="35">
        <v>3.3440914657021801</v>
      </c>
      <c r="Z21" s="35">
        <v>1677.0830208638499</v>
      </c>
      <c r="AA21" s="35">
        <v>36719.123567802897</v>
      </c>
      <c r="AB21" s="35" t="s">
        <v>110</v>
      </c>
      <c r="AC21" s="35">
        <v>3.9961408587744498</v>
      </c>
      <c r="AD21" s="35">
        <v>2412.34608843053</v>
      </c>
      <c r="AE21" s="35">
        <v>1.5815936831914501</v>
      </c>
      <c r="AF21" s="35" t="s">
        <v>110</v>
      </c>
      <c r="AG21" s="35">
        <v>297.28808026118702</v>
      </c>
      <c r="AH21" s="35">
        <v>0.644113315341308</v>
      </c>
      <c r="AI21" s="35">
        <v>0.47169485989988602</v>
      </c>
      <c r="AJ21" s="35">
        <v>369.47498236546801</v>
      </c>
      <c r="AK21" s="35">
        <v>3.0577244582888601</v>
      </c>
      <c r="AL21" s="35">
        <v>421.83896200163798</v>
      </c>
      <c r="AM21" s="35">
        <v>21068.569375472202</v>
      </c>
      <c r="AN21" s="35" t="s">
        <v>110</v>
      </c>
      <c r="AO21" s="35">
        <v>1.1168578872044901</v>
      </c>
      <c r="AP21" s="35">
        <v>5.2951086245843504</v>
      </c>
      <c r="AQ21" s="35">
        <v>245.72177517793901</v>
      </c>
      <c r="AR21" s="35">
        <v>0.67743088611991298</v>
      </c>
      <c r="AS21" s="35">
        <v>2.9590395123830202</v>
      </c>
      <c r="AT21" s="35">
        <v>2.4653902838312298</v>
      </c>
      <c r="AU21" s="35" t="s">
        <v>110</v>
      </c>
      <c r="AV21" s="35">
        <v>3313.80341172013</v>
      </c>
      <c r="AW21" s="35">
        <v>14592.5227181435</v>
      </c>
      <c r="AX21" s="35" t="s">
        <v>110</v>
      </c>
      <c r="AY21" s="35">
        <v>27.955535586510301</v>
      </c>
      <c r="AZ21" s="35" t="s">
        <v>110</v>
      </c>
      <c r="BA21" s="35" t="s">
        <v>110</v>
      </c>
      <c r="BB21" s="35">
        <v>176.16707829532101</v>
      </c>
      <c r="BC21" s="35" t="s">
        <v>110</v>
      </c>
      <c r="BD21" s="35">
        <v>31.5409340479337</v>
      </c>
      <c r="BE21" s="35">
        <v>1.9711400626965301</v>
      </c>
      <c r="BF21" s="35">
        <v>14.8723293799071</v>
      </c>
      <c r="BG21" s="35" t="s">
        <v>110</v>
      </c>
      <c r="BH21" s="35">
        <v>6.1139681435567104</v>
      </c>
      <c r="BI21" s="35">
        <v>22559.098958447601</v>
      </c>
      <c r="BJ21" s="35">
        <v>25624.148752772398</v>
      </c>
      <c r="BK21" s="35">
        <v>225.71452091460901</v>
      </c>
      <c r="BL21" s="35">
        <v>3879.3480731664199</v>
      </c>
      <c r="BM21" s="35">
        <v>0.669740263887591</v>
      </c>
      <c r="BN21" s="35" t="s">
        <v>110</v>
      </c>
      <c r="BO21" s="35"/>
      <c r="BP21" s="35" t="s">
        <v>110</v>
      </c>
      <c r="BQ21" s="35" t="s">
        <v>110</v>
      </c>
      <c r="BR21" s="35">
        <v>13.806439511278199</v>
      </c>
      <c r="BS21" s="35">
        <v>187.48836237550199</v>
      </c>
      <c r="BT21" s="35" t="s">
        <v>110</v>
      </c>
      <c r="BU21" s="35">
        <v>874.11633378822899</v>
      </c>
      <c r="BV21" s="35">
        <v>301.16929377699302</v>
      </c>
      <c r="BW21" s="35">
        <v>45661.165260835798</v>
      </c>
      <c r="BX21" s="35">
        <v>14.9861372281425</v>
      </c>
      <c r="BY21" s="33">
        <f t="shared" si="64"/>
        <v>4465.767719893196</v>
      </c>
      <c r="BZ21" s="33">
        <f t="shared" si="65"/>
        <v>33.364323838751481</v>
      </c>
      <c r="CA21" s="33">
        <f t="shared" si="66"/>
        <v>1.0993068592051876</v>
      </c>
      <c r="CB21" s="33">
        <f t="shared" si="67"/>
        <v>551.3093428217785</v>
      </c>
      <c r="CC21" s="33">
        <f t="shared" si="68"/>
        <v>12070.717806641322</v>
      </c>
      <c r="CD21" s="33" t="str">
        <f t="shared" si="69"/>
        <v/>
      </c>
      <c r="CE21" s="33">
        <f t="shared" si="70"/>
        <v>1.3136557721152038</v>
      </c>
      <c r="CF21" s="33">
        <f t="shared" si="71"/>
        <v>793.01317831378378</v>
      </c>
      <c r="CG21" s="33">
        <f t="shared" si="72"/>
        <v>0.51991902800507894</v>
      </c>
      <c r="CH21" s="33" t="str">
        <f t="shared" si="73"/>
        <v/>
      </c>
      <c r="CI21" s="33">
        <f t="shared" si="74"/>
        <v>97.727837035235709</v>
      </c>
      <c r="CJ21" s="33">
        <f t="shared" si="75"/>
        <v>0.2117400773640066</v>
      </c>
      <c r="CK21" s="33">
        <f t="shared" si="76"/>
        <v>0.15506076919785866</v>
      </c>
      <c r="CL21" s="33">
        <f t="shared" si="77"/>
        <v>121.45791662244183</v>
      </c>
      <c r="CM21" s="33">
        <f t="shared" si="78"/>
        <v>1.0051691184381526</v>
      </c>
      <c r="CN21" s="33">
        <f t="shared" si="79"/>
        <v>138.67158514189285</v>
      </c>
      <c r="CO21" s="33">
        <f t="shared" si="80"/>
        <v>6925.8939432847474</v>
      </c>
      <c r="CP21" s="33" t="str">
        <f t="shared" si="81"/>
        <v/>
      </c>
      <c r="CQ21" s="33">
        <f t="shared" si="82"/>
        <v>0.36714591952810327</v>
      </c>
      <c r="CR21" s="33">
        <f t="shared" si="83"/>
        <v>1.740666871986966</v>
      </c>
      <c r="CS21" s="33">
        <f t="shared" si="84"/>
        <v>80.776388947382983</v>
      </c>
      <c r="CT21" s="33">
        <f t="shared" si="85"/>
        <v>0.22269259898747962</v>
      </c>
      <c r="CU21" s="33">
        <f t="shared" si="86"/>
        <v>0.9727283078182184</v>
      </c>
      <c r="CV21" s="33">
        <f t="shared" si="87"/>
        <v>0.81045045490835965</v>
      </c>
      <c r="CW21" s="33" t="str">
        <f t="shared" si="88"/>
        <v/>
      </c>
      <c r="CX21" s="33">
        <f t="shared" si="89"/>
        <v>1089.3502339645399</v>
      </c>
      <c r="CY21" s="33">
        <f t="shared" si="90"/>
        <v>4797.0160151688042</v>
      </c>
      <c r="CZ21" s="33" t="str">
        <f t="shared" si="91"/>
        <v/>
      </c>
      <c r="DA21" s="33">
        <f t="shared" si="92"/>
        <v>9.1898539074655829</v>
      </c>
      <c r="DB21" s="33" t="str">
        <f t="shared" si="93"/>
        <v/>
      </c>
      <c r="DC21" s="33" t="str">
        <f t="shared" si="94"/>
        <v/>
      </c>
      <c r="DD21" s="33">
        <f t="shared" si="95"/>
        <v>57.9115970727551</v>
      </c>
      <c r="DE21" s="33" t="str">
        <f t="shared" si="96"/>
        <v/>
      </c>
      <c r="DF21" s="33">
        <f t="shared" si="97"/>
        <v>10.368485880320087</v>
      </c>
      <c r="DG21" s="33">
        <f t="shared" si="98"/>
        <v>0.64797503704685411</v>
      </c>
      <c r="DH21" s="33">
        <f t="shared" si="99"/>
        <v>4.888997166307397</v>
      </c>
      <c r="DI21" s="33" t="str">
        <f t="shared" si="100"/>
        <v/>
      </c>
      <c r="DJ21" s="33">
        <f t="shared" si="101"/>
        <v>2.0098514607352764</v>
      </c>
      <c r="DK21" s="33">
        <f t="shared" si="102"/>
        <v>7415.8773696408953</v>
      </c>
      <c r="DL21" s="33">
        <f t="shared" si="103"/>
        <v>8423.4545538370803</v>
      </c>
      <c r="DM21" s="33">
        <f t="shared" si="104"/>
        <v>74.199382286196254</v>
      </c>
      <c r="DN21" s="33">
        <f t="shared" si="105"/>
        <v>1275.2623514682512</v>
      </c>
      <c r="DO21" s="33">
        <f t="shared" si="106"/>
        <v>0.22016445229703849</v>
      </c>
      <c r="DP21" s="33" t="str">
        <f t="shared" si="107"/>
        <v/>
      </c>
      <c r="DQ21" s="33" t="str">
        <f t="shared" si="108"/>
        <v/>
      </c>
      <c r="DR21" s="33" t="str">
        <f t="shared" si="109"/>
        <v/>
      </c>
      <c r="DS21" s="33">
        <f t="shared" si="110"/>
        <v>4.538606019486588</v>
      </c>
      <c r="DT21" s="33">
        <f t="shared" si="111"/>
        <v>61.633255218771204</v>
      </c>
      <c r="DU21" s="33" t="str">
        <f t="shared" si="112"/>
        <v/>
      </c>
      <c r="DV21" s="33">
        <f t="shared" si="113"/>
        <v>287.3492221526065</v>
      </c>
      <c r="DW21" s="33">
        <f t="shared" si="114"/>
        <v>99.003712615711052</v>
      </c>
      <c r="DX21" s="33">
        <f t="shared" si="115"/>
        <v>15010.244990412821</v>
      </c>
      <c r="DY21" s="33">
        <f t="shared" si="116"/>
        <v>4.9264093452144975</v>
      </c>
    </row>
    <row r="22" spans="1:129" x14ac:dyDescent="0.2">
      <c r="A22" s="1">
        <f t="shared" si="117"/>
        <v>21</v>
      </c>
      <c r="B22" s="18" t="str">
        <f t="shared" si="118"/>
        <v>hFB7_2_SURF1_Mutation_Control_21_P13T</v>
      </c>
      <c r="C22" s="18" t="str">
        <f t="shared" si="119"/>
        <v>hFB7_SURF1_Mutation_Control</v>
      </c>
      <c r="D22" s="18" t="s">
        <v>13</v>
      </c>
      <c r="E22" s="18" t="s">
        <v>12</v>
      </c>
      <c r="F22" s="18" t="s">
        <v>9</v>
      </c>
      <c r="G22" s="18" t="s">
        <v>96</v>
      </c>
      <c r="H22" s="18">
        <v>11</v>
      </c>
      <c r="I22" s="18">
        <v>2</v>
      </c>
      <c r="J22" s="13">
        <v>13</v>
      </c>
      <c r="K22" s="15">
        <v>38.25</v>
      </c>
      <c r="L22" s="16">
        <v>0.5</v>
      </c>
      <c r="M22" s="17">
        <v>6.125</v>
      </c>
      <c r="N22" s="17">
        <f>IFERROR(INDEX([1]All_Data!$AC:$AC,MATCH(B22,[1]All_Data!$C:$C,0)),"")</f>
        <v>4.6050000000000004</v>
      </c>
      <c r="O22" s="17">
        <v>4.6050000000000004</v>
      </c>
      <c r="P22" s="17">
        <v>1</v>
      </c>
      <c r="Q22" s="17" t="str">
        <f t="shared" si="120"/>
        <v>Control_21</v>
      </c>
      <c r="R22" s="6" t="s">
        <v>6</v>
      </c>
      <c r="S22" s="7">
        <v>21</v>
      </c>
      <c r="T22" s="8">
        <v>13</v>
      </c>
      <c r="U22" s="13"/>
      <c r="V22" s="13">
        <v>15</v>
      </c>
      <c r="W22" s="35">
        <v>24056.503492149001</v>
      </c>
      <c r="X22" s="35">
        <v>113.059162124506</v>
      </c>
      <c r="Y22" s="35">
        <v>4.1724269232661397</v>
      </c>
      <c r="Z22" s="35">
        <v>4059.2911935060602</v>
      </c>
      <c r="AA22" s="35">
        <v>38614.743773496397</v>
      </c>
      <c r="AB22" s="35" t="s">
        <v>110</v>
      </c>
      <c r="AC22" s="35">
        <v>5.2849630434682799</v>
      </c>
      <c r="AD22" s="35">
        <v>2243.25039411438</v>
      </c>
      <c r="AE22" s="35">
        <v>1.5815936831914501</v>
      </c>
      <c r="AF22" s="35">
        <v>10.935424341462101</v>
      </c>
      <c r="AG22" s="35">
        <v>297.28808026118702</v>
      </c>
      <c r="AH22" s="35">
        <v>1.68409737180039</v>
      </c>
      <c r="AI22" s="35">
        <v>0.88301833689238296</v>
      </c>
      <c r="AJ22" s="35">
        <v>756.96774877639302</v>
      </c>
      <c r="AK22" s="35">
        <v>4.6262135960281903</v>
      </c>
      <c r="AL22" s="35">
        <v>443.22163436537699</v>
      </c>
      <c r="AM22" s="35">
        <v>21273.364228472201</v>
      </c>
      <c r="AN22" s="35" t="s">
        <v>110</v>
      </c>
      <c r="AO22" s="35">
        <v>2.3130111782835101</v>
      </c>
      <c r="AP22" s="35">
        <v>7.1898988703805404</v>
      </c>
      <c r="AQ22" s="35">
        <v>188.26437041709099</v>
      </c>
      <c r="AR22" s="35">
        <v>1.53158858075917</v>
      </c>
      <c r="AS22" s="35" t="s">
        <v>110</v>
      </c>
      <c r="AT22" s="35">
        <v>2.0200388127911202</v>
      </c>
      <c r="AU22" s="35" t="s">
        <v>110</v>
      </c>
      <c r="AV22" s="35">
        <v>5965.6903180102199</v>
      </c>
      <c r="AW22" s="35">
        <v>17243.566910289501</v>
      </c>
      <c r="AX22" s="35" t="s">
        <v>110</v>
      </c>
      <c r="AY22" s="35">
        <v>27.955535586510301</v>
      </c>
      <c r="AZ22" s="35" t="s">
        <v>110</v>
      </c>
      <c r="BA22" s="35" t="s">
        <v>110</v>
      </c>
      <c r="BB22" s="35">
        <v>202.37029683238899</v>
      </c>
      <c r="BC22" s="35" t="s">
        <v>110</v>
      </c>
      <c r="BD22" s="35">
        <v>64.971553958524794</v>
      </c>
      <c r="BE22" s="35">
        <v>1.3434260272021099</v>
      </c>
      <c r="BF22" s="35">
        <v>21.470566963334601</v>
      </c>
      <c r="BG22" s="35" t="s">
        <v>110</v>
      </c>
      <c r="BH22" s="35">
        <v>5.9677291431992003</v>
      </c>
      <c r="BI22" s="35">
        <v>22559.098958447601</v>
      </c>
      <c r="BJ22" s="35">
        <v>26810.798739302601</v>
      </c>
      <c r="BK22" s="35">
        <v>164.09746029916599</v>
      </c>
      <c r="BL22" s="35">
        <v>2830.2560598925702</v>
      </c>
      <c r="BM22" s="35">
        <v>0.40224055391194202</v>
      </c>
      <c r="BN22" s="35" t="s">
        <v>110</v>
      </c>
      <c r="BO22" s="35">
        <f t="shared" si="121"/>
        <v>12.166666666666668</v>
      </c>
      <c r="BP22" s="35" t="s">
        <v>110</v>
      </c>
      <c r="BQ22" s="35">
        <v>204.20399503115399</v>
      </c>
      <c r="BR22" s="35">
        <v>43.6806230184242</v>
      </c>
      <c r="BS22" s="35">
        <v>224.88200553352499</v>
      </c>
      <c r="BT22" s="35" t="s">
        <v>110</v>
      </c>
      <c r="BU22" s="35">
        <v>799.69634367616004</v>
      </c>
      <c r="BV22" s="35">
        <v>417.22681754975503</v>
      </c>
      <c r="BW22" s="35">
        <v>66953.406484504303</v>
      </c>
      <c r="BX22" s="35">
        <v>23.0308420560964</v>
      </c>
      <c r="BY22" s="33">
        <f t="shared" si="64"/>
        <v>5223.9964152332241</v>
      </c>
      <c r="BZ22" s="33">
        <f t="shared" si="65"/>
        <v>24.551392426602821</v>
      </c>
      <c r="CA22" s="33">
        <f t="shared" si="66"/>
        <v>0.90606447845084459</v>
      </c>
      <c r="CB22" s="33">
        <f t="shared" si="67"/>
        <v>881.49645895897061</v>
      </c>
      <c r="CC22" s="33">
        <f t="shared" si="68"/>
        <v>8385.3949562424314</v>
      </c>
      <c r="CD22" s="33" t="str">
        <f t="shared" si="69"/>
        <v/>
      </c>
      <c r="CE22" s="33">
        <f t="shared" si="70"/>
        <v>1.1476575555848598</v>
      </c>
      <c r="CF22" s="33">
        <f t="shared" si="71"/>
        <v>487.13363607261232</v>
      </c>
      <c r="CG22" s="33">
        <f t="shared" si="72"/>
        <v>0.34345139700140065</v>
      </c>
      <c r="CH22" s="33">
        <f t="shared" si="73"/>
        <v>2.3746849818593052</v>
      </c>
      <c r="CI22" s="33">
        <f t="shared" si="74"/>
        <v>64.557672152266449</v>
      </c>
      <c r="CJ22" s="33">
        <f t="shared" si="75"/>
        <v>0.36571061276881428</v>
      </c>
      <c r="CK22" s="33">
        <f t="shared" si="76"/>
        <v>0.19175208184416567</v>
      </c>
      <c r="CL22" s="33">
        <f t="shared" si="77"/>
        <v>164.37953285046535</v>
      </c>
      <c r="CM22" s="33">
        <f t="shared" si="78"/>
        <v>1.0046066440886405</v>
      </c>
      <c r="CN22" s="33">
        <f t="shared" si="79"/>
        <v>96.247911914305519</v>
      </c>
      <c r="CO22" s="33">
        <f t="shared" si="80"/>
        <v>4619.6230680721392</v>
      </c>
      <c r="CP22" s="33" t="str">
        <f t="shared" si="81"/>
        <v/>
      </c>
      <c r="CQ22" s="33">
        <f t="shared" si="82"/>
        <v>0.50228255771628882</v>
      </c>
      <c r="CR22" s="33">
        <f t="shared" si="83"/>
        <v>1.5613244018198784</v>
      </c>
      <c r="CS22" s="33">
        <f t="shared" si="84"/>
        <v>40.8825994391077</v>
      </c>
      <c r="CT22" s="33">
        <f t="shared" si="85"/>
        <v>0.33259252568060149</v>
      </c>
      <c r="CU22" s="33" t="str">
        <f t="shared" si="86"/>
        <v/>
      </c>
      <c r="CV22" s="33">
        <f t="shared" si="87"/>
        <v>0.43866206575268624</v>
      </c>
      <c r="CW22" s="33" t="str">
        <f t="shared" si="88"/>
        <v/>
      </c>
      <c r="CX22" s="33">
        <f t="shared" si="89"/>
        <v>1295.4810679718175</v>
      </c>
      <c r="CY22" s="33">
        <f t="shared" si="90"/>
        <v>3744.5313594548315</v>
      </c>
      <c r="CZ22" s="33" t="str">
        <f t="shared" si="91"/>
        <v/>
      </c>
      <c r="DA22" s="33">
        <f t="shared" si="92"/>
        <v>6.0706917668860587</v>
      </c>
      <c r="DB22" s="33" t="str">
        <f t="shared" si="93"/>
        <v/>
      </c>
      <c r="DC22" s="33" t="str">
        <f t="shared" si="94"/>
        <v/>
      </c>
      <c r="DD22" s="33">
        <f t="shared" si="95"/>
        <v>43.945775642212588</v>
      </c>
      <c r="DE22" s="33" t="str">
        <f t="shared" si="96"/>
        <v/>
      </c>
      <c r="DF22" s="33">
        <f t="shared" si="97"/>
        <v>14.108915083284428</v>
      </c>
      <c r="DG22" s="33">
        <f t="shared" si="98"/>
        <v>0.29173203630881861</v>
      </c>
      <c r="DH22" s="33">
        <f t="shared" si="99"/>
        <v>4.6624466804201088</v>
      </c>
      <c r="DI22" s="33" t="str">
        <f t="shared" si="100"/>
        <v/>
      </c>
      <c r="DJ22" s="33">
        <f t="shared" si="101"/>
        <v>1.2959238095980889</v>
      </c>
      <c r="DK22" s="33">
        <f t="shared" si="102"/>
        <v>4898.8271353849295</v>
      </c>
      <c r="DL22" s="33">
        <f t="shared" si="103"/>
        <v>5822.1061323132681</v>
      </c>
      <c r="DM22" s="33">
        <f t="shared" si="104"/>
        <v>35.634627643684247</v>
      </c>
      <c r="DN22" s="33">
        <f t="shared" si="105"/>
        <v>614.60500757710531</v>
      </c>
      <c r="DO22" s="33">
        <f t="shared" si="106"/>
        <v>8.7348654486849503E-2</v>
      </c>
      <c r="DP22" s="33" t="str">
        <f t="shared" si="107"/>
        <v/>
      </c>
      <c r="DQ22" s="33" t="str">
        <f t="shared" si="108"/>
        <v/>
      </c>
      <c r="DR22" s="33">
        <f t="shared" si="109"/>
        <v>44.343972862356999</v>
      </c>
      <c r="DS22" s="33">
        <f t="shared" si="110"/>
        <v>9.4854773112756128</v>
      </c>
      <c r="DT22" s="33">
        <f t="shared" si="111"/>
        <v>48.834311733664485</v>
      </c>
      <c r="DU22" s="33" t="str">
        <f t="shared" si="112"/>
        <v/>
      </c>
      <c r="DV22" s="33">
        <f t="shared" si="113"/>
        <v>173.65827224238001</v>
      </c>
      <c r="DW22" s="33">
        <f t="shared" si="114"/>
        <v>90.603000553692723</v>
      </c>
      <c r="DX22" s="33">
        <f t="shared" si="115"/>
        <v>14539.284795766405</v>
      </c>
      <c r="DY22" s="33">
        <f t="shared" si="116"/>
        <v>5.0012686332456893</v>
      </c>
    </row>
    <row r="23" spans="1:129" x14ac:dyDescent="0.2">
      <c r="A23" s="1">
        <f t="shared" si="117"/>
        <v>22</v>
      </c>
      <c r="B23" s="18" t="str">
        <f t="shared" si="118"/>
        <v>hFB7_2_SURF1_Mutation_Control_21_P17T</v>
      </c>
      <c r="C23" s="18" t="str">
        <f t="shared" si="119"/>
        <v>hFB7_SURF1_Mutation_Control</v>
      </c>
      <c r="D23" s="18" t="s">
        <v>13</v>
      </c>
      <c r="E23" s="18" t="s">
        <v>12</v>
      </c>
      <c r="F23" s="18" t="s">
        <v>9</v>
      </c>
      <c r="G23" s="18" t="s">
        <v>96</v>
      </c>
      <c r="H23" s="18">
        <v>11</v>
      </c>
      <c r="I23" s="18">
        <v>2</v>
      </c>
      <c r="J23" s="13">
        <v>17</v>
      </c>
      <c r="K23" s="15">
        <v>58.958333333333336</v>
      </c>
      <c r="L23" s="16">
        <v>1.5</v>
      </c>
      <c r="M23" s="17">
        <v>5.083333333333333</v>
      </c>
      <c r="N23" s="17">
        <f>IFERROR(INDEX([1]All_Data!$AC:$AC,MATCH(B23,[1]All_Data!$C:$C,0)),"")</f>
        <v>3.4499999999999997</v>
      </c>
      <c r="O23" s="17">
        <v>3.4499999999999997</v>
      </c>
      <c r="P23" s="17">
        <v>1</v>
      </c>
      <c r="Q23" s="17" t="str">
        <f t="shared" si="120"/>
        <v>Control_21</v>
      </c>
      <c r="R23" s="6" t="s">
        <v>6</v>
      </c>
      <c r="S23" s="7">
        <v>21</v>
      </c>
      <c r="T23" s="12">
        <v>14</v>
      </c>
      <c r="U23" s="13"/>
      <c r="V23" s="13">
        <v>16</v>
      </c>
      <c r="W23" s="35">
        <v>24898.077960552298</v>
      </c>
      <c r="X23" s="35">
        <v>81.303699166672601</v>
      </c>
      <c r="Y23" s="35">
        <v>4.9851632342035703</v>
      </c>
      <c r="Z23" s="35">
        <v>10118.668528746501</v>
      </c>
      <c r="AA23" s="35">
        <v>39080.780893376701</v>
      </c>
      <c r="AB23" s="35" t="s">
        <v>110</v>
      </c>
      <c r="AC23" s="35">
        <v>5.0271151747181104</v>
      </c>
      <c r="AD23" s="35">
        <v>2576.37523824035</v>
      </c>
      <c r="AE23" s="35">
        <v>2.5822014291413602</v>
      </c>
      <c r="AF23" s="35">
        <v>27.677970833832699</v>
      </c>
      <c r="AG23" s="35">
        <v>479.75489061134601</v>
      </c>
      <c r="AH23" s="35">
        <v>1.68409737180039</v>
      </c>
      <c r="AI23" s="35">
        <v>0.88301833689238296</v>
      </c>
      <c r="AJ23" s="35">
        <v>653.74889790959105</v>
      </c>
      <c r="AK23" s="35">
        <v>7.71715480455752</v>
      </c>
      <c r="AL23" s="35">
        <v>548.71884463864706</v>
      </c>
      <c r="AM23" s="35">
        <v>21692.7703416039</v>
      </c>
      <c r="AN23" s="35">
        <v>103.31089012449701</v>
      </c>
      <c r="AO23" s="35">
        <v>2.0213834160856998</v>
      </c>
      <c r="AP23" s="35">
        <v>6.2473454408768996</v>
      </c>
      <c r="AQ23" s="35">
        <v>383.30422333969102</v>
      </c>
      <c r="AR23" s="35">
        <v>1.53158858075917</v>
      </c>
      <c r="AS23" s="35">
        <v>3.8081059796231198</v>
      </c>
      <c r="AT23" s="35">
        <v>2.13277842988703</v>
      </c>
      <c r="AU23" s="35" t="s">
        <v>110</v>
      </c>
      <c r="AV23" s="35">
        <v>4658.6294633654197</v>
      </c>
      <c r="AW23" s="35">
        <v>14624.4664759181</v>
      </c>
      <c r="AX23" s="35" t="s">
        <v>110</v>
      </c>
      <c r="AY23" s="35">
        <v>24.441764899735301</v>
      </c>
      <c r="AZ23" s="35" t="s">
        <v>110</v>
      </c>
      <c r="BA23" s="35" t="s">
        <v>110</v>
      </c>
      <c r="BB23" s="35">
        <v>195.33210825656499</v>
      </c>
      <c r="BC23" s="35">
        <v>111.760147424076</v>
      </c>
      <c r="BD23" s="35">
        <v>197.93260681951901</v>
      </c>
      <c r="BE23" s="35">
        <v>1.9711400626965301</v>
      </c>
      <c r="BF23" s="35">
        <v>19.3278572799315</v>
      </c>
      <c r="BG23" s="35" t="s">
        <v>110</v>
      </c>
      <c r="BH23" s="35">
        <v>5.6734509963725204</v>
      </c>
      <c r="BI23" s="35">
        <v>24960.383924952599</v>
      </c>
      <c r="BJ23" s="35">
        <v>26128.473928890799</v>
      </c>
      <c r="BK23" s="35">
        <v>195.96678431409799</v>
      </c>
      <c r="BL23" s="35">
        <v>3270.6655175559399</v>
      </c>
      <c r="BM23" s="35">
        <v>0.603698035193863</v>
      </c>
      <c r="BN23" s="35" t="s">
        <v>110</v>
      </c>
      <c r="BO23" s="35">
        <f t="shared" si="121"/>
        <v>20.708333333333336</v>
      </c>
      <c r="BP23" s="35" t="s">
        <v>110</v>
      </c>
      <c r="BQ23" s="35" t="s">
        <v>110</v>
      </c>
      <c r="BR23" s="35">
        <v>60.770772898380301</v>
      </c>
      <c r="BS23" s="35">
        <v>256.90461344313201</v>
      </c>
      <c r="BT23" s="35">
        <v>0.13290253682858499</v>
      </c>
      <c r="BU23" s="35">
        <v>1417.4202027460999</v>
      </c>
      <c r="BV23" s="35">
        <v>562.04369471995506</v>
      </c>
      <c r="BW23" s="35">
        <v>53563.847890659701</v>
      </c>
      <c r="BX23" s="35">
        <v>24.172939572522701</v>
      </c>
      <c r="BY23" s="33">
        <f t="shared" si="64"/>
        <v>7216.8341914644352</v>
      </c>
      <c r="BZ23" s="33">
        <f t="shared" si="65"/>
        <v>23.566289613528291</v>
      </c>
      <c r="CA23" s="33">
        <f t="shared" si="66"/>
        <v>1.4449748504937887</v>
      </c>
      <c r="CB23" s="33">
        <f t="shared" si="67"/>
        <v>2932.9473996366669</v>
      </c>
      <c r="CC23" s="33">
        <f t="shared" si="68"/>
        <v>11327.762577790349</v>
      </c>
      <c r="CD23" s="33" t="str">
        <f t="shared" si="69"/>
        <v/>
      </c>
      <c r="CE23" s="33">
        <f t="shared" si="70"/>
        <v>1.4571348332516263</v>
      </c>
      <c r="CF23" s="33">
        <f t="shared" si="71"/>
        <v>746.77543137401449</v>
      </c>
      <c r="CG23" s="33">
        <f t="shared" si="72"/>
        <v>0.7484641823598146</v>
      </c>
      <c r="CH23" s="33">
        <f t="shared" si="73"/>
        <v>8.0226002416906379</v>
      </c>
      <c r="CI23" s="33">
        <f t="shared" si="74"/>
        <v>139.05938858299885</v>
      </c>
      <c r="CJ23" s="33">
        <f t="shared" si="75"/>
        <v>0.48814416573924352</v>
      </c>
      <c r="CK23" s="33">
        <f t="shared" si="76"/>
        <v>0.25594734402677771</v>
      </c>
      <c r="CL23" s="33">
        <f t="shared" si="77"/>
        <v>189.49243417669308</v>
      </c>
      <c r="CM23" s="33">
        <f t="shared" si="78"/>
        <v>2.2368564650891365</v>
      </c>
      <c r="CN23" s="33">
        <f t="shared" si="79"/>
        <v>159.04894047497018</v>
      </c>
      <c r="CO23" s="33">
        <f t="shared" si="80"/>
        <v>6287.7595193054785</v>
      </c>
      <c r="CP23" s="33">
        <f t="shared" si="81"/>
        <v>29.945185543332467</v>
      </c>
      <c r="CQ23" s="33">
        <f t="shared" si="82"/>
        <v>0.58590823654657975</v>
      </c>
      <c r="CR23" s="33">
        <f t="shared" si="83"/>
        <v>1.8108247654715652</v>
      </c>
      <c r="CS23" s="33">
        <f t="shared" si="84"/>
        <v>111.10267343179451</v>
      </c>
      <c r="CT23" s="33">
        <f t="shared" si="85"/>
        <v>0.44393871906062904</v>
      </c>
      <c r="CU23" s="33">
        <f t="shared" si="86"/>
        <v>1.103798834673368</v>
      </c>
      <c r="CV23" s="33">
        <f t="shared" si="87"/>
        <v>0.61819664634406668</v>
      </c>
      <c r="CW23" s="33" t="str">
        <f t="shared" si="88"/>
        <v/>
      </c>
      <c r="CX23" s="33">
        <f t="shared" si="89"/>
        <v>1350.3273806856291</v>
      </c>
      <c r="CY23" s="33">
        <f t="shared" si="90"/>
        <v>4238.9757901211888</v>
      </c>
      <c r="CZ23" s="33" t="str">
        <f t="shared" si="91"/>
        <v/>
      </c>
      <c r="DA23" s="33">
        <f t="shared" si="92"/>
        <v>7.0845695361551604</v>
      </c>
      <c r="DB23" s="33" t="str">
        <f t="shared" si="93"/>
        <v/>
      </c>
      <c r="DC23" s="33" t="str">
        <f t="shared" si="94"/>
        <v/>
      </c>
      <c r="DD23" s="33">
        <f t="shared" si="95"/>
        <v>56.618002393207249</v>
      </c>
      <c r="DE23" s="33">
        <f t="shared" si="96"/>
        <v>32.394245630166957</v>
      </c>
      <c r="DF23" s="33">
        <f t="shared" si="97"/>
        <v>57.371770092614213</v>
      </c>
      <c r="DG23" s="33">
        <f t="shared" si="98"/>
        <v>0.57134494570913918</v>
      </c>
      <c r="DH23" s="33">
        <f t="shared" si="99"/>
        <v>5.6022774724439133</v>
      </c>
      <c r="DI23" s="33" t="str">
        <f t="shared" si="100"/>
        <v/>
      </c>
      <c r="DJ23" s="33">
        <f t="shared" si="101"/>
        <v>1.6444785496731944</v>
      </c>
      <c r="DK23" s="33">
        <f t="shared" si="102"/>
        <v>7234.8938912906087</v>
      </c>
      <c r="DL23" s="33">
        <f t="shared" si="103"/>
        <v>7573.4707040263193</v>
      </c>
      <c r="DM23" s="33">
        <f t="shared" si="104"/>
        <v>56.801966467854498</v>
      </c>
      <c r="DN23" s="33">
        <f t="shared" si="105"/>
        <v>948.01899059592472</v>
      </c>
      <c r="DO23" s="33">
        <f t="shared" si="106"/>
        <v>0.1749849377373516</v>
      </c>
      <c r="DP23" s="33" t="str">
        <f t="shared" si="107"/>
        <v/>
      </c>
      <c r="DQ23" s="33" t="str">
        <f t="shared" si="108"/>
        <v/>
      </c>
      <c r="DR23" s="33" t="str">
        <f t="shared" si="109"/>
        <v/>
      </c>
      <c r="DS23" s="33">
        <f t="shared" si="110"/>
        <v>17.614716782139219</v>
      </c>
      <c r="DT23" s="33">
        <f t="shared" si="111"/>
        <v>74.465105345835369</v>
      </c>
      <c r="DU23" s="33">
        <f t="shared" si="112"/>
        <v>3.8522474443068118E-2</v>
      </c>
      <c r="DV23" s="33">
        <f t="shared" si="113"/>
        <v>410.8464355785797</v>
      </c>
      <c r="DW23" s="33">
        <f t="shared" si="114"/>
        <v>162.91121586085654</v>
      </c>
      <c r="DX23" s="33">
        <f t="shared" si="115"/>
        <v>15525.753011785422</v>
      </c>
      <c r="DY23" s="33">
        <f t="shared" si="116"/>
        <v>7.0066491514558562</v>
      </c>
    </row>
    <row r="24" spans="1:129" x14ac:dyDescent="0.2">
      <c r="A24" s="1">
        <f t="shared" si="117"/>
        <v>23</v>
      </c>
      <c r="B24" s="18" t="str">
        <f t="shared" si="118"/>
        <v>hFB7_2_SURF1_Mutation_Control_21_P21T</v>
      </c>
      <c r="C24" s="18" t="str">
        <f t="shared" si="119"/>
        <v>hFB7_SURF1_Mutation_Control</v>
      </c>
      <c r="D24" s="18" t="s">
        <v>13</v>
      </c>
      <c r="E24" s="18" t="s">
        <v>12</v>
      </c>
      <c r="F24" s="18" t="s">
        <v>9</v>
      </c>
      <c r="G24" s="18" t="s">
        <v>96</v>
      </c>
      <c r="H24" s="18">
        <v>11</v>
      </c>
      <c r="I24" s="18">
        <v>2</v>
      </c>
      <c r="J24" s="13">
        <v>21</v>
      </c>
      <c r="K24" s="15">
        <v>78.958333333333329</v>
      </c>
      <c r="L24" s="16">
        <v>2.5</v>
      </c>
      <c r="M24" s="17">
        <v>4.958333333333333</v>
      </c>
      <c r="N24" s="17">
        <f>IFERROR(INDEX([1]All_Data!$AC:$AC,MATCH(B24,[1]All_Data!$C:$C,0)),"")</f>
        <v>2.0234999999999999</v>
      </c>
      <c r="O24" s="17">
        <v>2.0234999999999999</v>
      </c>
      <c r="P24" s="17">
        <v>1</v>
      </c>
      <c r="Q24" s="17" t="str">
        <f t="shared" si="120"/>
        <v>Control_21</v>
      </c>
      <c r="R24" s="6" t="s">
        <v>6</v>
      </c>
      <c r="S24" s="7">
        <v>21</v>
      </c>
      <c r="T24" s="12">
        <v>15</v>
      </c>
      <c r="U24" s="13"/>
      <c r="V24" s="13">
        <v>17</v>
      </c>
      <c r="W24" s="35">
        <v>21513.3552986209</v>
      </c>
      <c r="X24" s="35">
        <v>120.58207569261199</v>
      </c>
      <c r="Y24" s="35">
        <v>4.9851632342035703</v>
      </c>
      <c r="Z24" s="35" t="s">
        <v>110</v>
      </c>
      <c r="AA24" s="35">
        <v>42263.881647552698</v>
      </c>
      <c r="AB24" s="35" t="s">
        <v>110</v>
      </c>
      <c r="AC24" s="35">
        <v>5.2849630434682799</v>
      </c>
      <c r="AD24" s="35">
        <v>2576.37523824035</v>
      </c>
      <c r="AE24" s="35">
        <v>3.2116066325824599</v>
      </c>
      <c r="AF24" s="35">
        <v>37.074014799484999</v>
      </c>
      <c r="AG24" s="35">
        <v>808.360785420414</v>
      </c>
      <c r="AH24" s="35">
        <v>2.6364901199790101</v>
      </c>
      <c r="AI24" s="35">
        <v>0.47169485989988602</v>
      </c>
      <c r="AJ24" s="35">
        <v>611.68789744462697</v>
      </c>
      <c r="AK24" s="35">
        <v>4.1056455775350402</v>
      </c>
      <c r="AL24" s="35">
        <v>457.41786812385101</v>
      </c>
      <c r="AM24" s="35">
        <v>21506.440685865</v>
      </c>
      <c r="AN24" s="35">
        <v>103.31089012449701</v>
      </c>
      <c r="AO24" s="35">
        <v>1.7257333374033399</v>
      </c>
      <c r="AP24" s="35">
        <v>6.2473454408768996</v>
      </c>
      <c r="AQ24" s="35">
        <v>915.04899783905205</v>
      </c>
      <c r="AR24" s="35">
        <v>1.9344440720113101</v>
      </c>
      <c r="AS24" s="35">
        <v>2.9590395123830202</v>
      </c>
      <c r="AT24" s="35">
        <v>2.2445320913712301</v>
      </c>
      <c r="AU24" s="35" t="s">
        <v>110</v>
      </c>
      <c r="AV24" s="35">
        <v>8313.7159494866901</v>
      </c>
      <c r="AW24" s="35">
        <v>14423.413372036801</v>
      </c>
      <c r="AX24" s="35" t="s">
        <v>110</v>
      </c>
      <c r="AY24" s="35">
        <v>23.2609312583192</v>
      </c>
      <c r="AZ24" s="35" t="s">
        <v>110</v>
      </c>
      <c r="BA24" s="35" t="s">
        <v>110</v>
      </c>
      <c r="BB24" s="35">
        <v>187.96041604409999</v>
      </c>
      <c r="BC24" s="35" t="s">
        <v>110</v>
      </c>
      <c r="BD24" s="35">
        <v>1767.4760038341699</v>
      </c>
      <c r="BE24" s="35">
        <v>2.5359531412032599</v>
      </c>
      <c r="BF24" s="35">
        <v>19.914227199193402</v>
      </c>
      <c r="BG24" s="35" t="s">
        <v>110</v>
      </c>
      <c r="BH24" s="35">
        <v>6.69348419122751</v>
      </c>
      <c r="BI24" s="35">
        <v>24960.383924952599</v>
      </c>
      <c r="BJ24" s="35">
        <v>27222.191471378501</v>
      </c>
      <c r="BK24" s="35">
        <v>195.96678431409799</v>
      </c>
      <c r="BL24" s="35">
        <v>4071.46260564266</v>
      </c>
      <c r="BM24" s="35">
        <v>0.92985297859176996</v>
      </c>
      <c r="BN24" s="35" t="s">
        <v>110</v>
      </c>
      <c r="BO24" s="35">
        <f t="shared" si="121"/>
        <v>19.999999999999993</v>
      </c>
      <c r="BP24" s="35" t="s">
        <v>110</v>
      </c>
      <c r="BQ24" s="35" t="s">
        <v>110</v>
      </c>
      <c r="BR24" s="35">
        <v>45.914669176648701</v>
      </c>
      <c r="BS24" s="35">
        <v>310.39537121773998</v>
      </c>
      <c r="BT24" s="35" t="s">
        <v>110</v>
      </c>
      <c r="BU24" s="35">
        <v>8373.45852066919</v>
      </c>
      <c r="BV24" s="35">
        <v>547.75618329025599</v>
      </c>
      <c r="BW24" s="35">
        <v>63997.908916095497</v>
      </c>
      <c r="BX24" s="35">
        <v>23.0308420560964</v>
      </c>
      <c r="BY24" s="33">
        <f t="shared" si="64"/>
        <v>10631.75453354134</v>
      </c>
      <c r="BZ24" s="33">
        <f t="shared" si="65"/>
        <v>59.590845412706699</v>
      </c>
      <c r="CA24" s="33">
        <f t="shared" si="66"/>
        <v>2.4636339185587204</v>
      </c>
      <c r="CB24" s="33" t="str">
        <f t="shared" si="67"/>
        <v/>
      </c>
      <c r="CC24" s="33">
        <f t="shared" si="68"/>
        <v>20886.524164839488</v>
      </c>
      <c r="CD24" s="33" t="str">
        <f t="shared" si="69"/>
        <v/>
      </c>
      <c r="CE24" s="33">
        <f t="shared" si="70"/>
        <v>2.6117929545185472</v>
      </c>
      <c r="CF24" s="33">
        <f t="shared" si="71"/>
        <v>1273.2271995257474</v>
      </c>
      <c r="CG24" s="33">
        <f t="shared" si="72"/>
        <v>1.5871542538089747</v>
      </c>
      <c r="CH24" s="33">
        <f t="shared" si="73"/>
        <v>18.321727106244133</v>
      </c>
      <c r="CI24" s="33">
        <f t="shared" si="74"/>
        <v>399.48642719071614</v>
      </c>
      <c r="CJ24" s="33">
        <f t="shared" si="75"/>
        <v>1.3029355670763578</v>
      </c>
      <c r="CK24" s="33">
        <f t="shared" si="76"/>
        <v>0.23310840617735906</v>
      </c>
      <c r="CL24" s="33">
        <f t="shared" si="77"/>
        <v>302.2920175164947</v>
      </c>
      <c r="CM24" s="33">
        <f t="shared" si="78"/>
        <v>2.0289822473610282</v>
      </c>
      <c r="CN24" s="33">
        <f t="shared" si="79"/>
        <v>226.0528135032622</v>
      </c>
      <c r="CO24" s="33">
        <f t="shared" si="80"/>
        <v>10628.337378732394</v>
      </c>
      <c r="CP24" s="33">
        <f t="shared" si="81"/>
        <v>51.055542438595019</v>
      </c>
      <c r="CQ24" s="33">
        <f t="shared" si="82"/>
        <v>0.85284573135821107</v>
      </c>
      <c r="CR24" s="33">
        <f t="shared" si="83"/>
        <v>3.087395819558636</v>
      </c>
      <c r="CS24" s="33">
        <f t="shared" si="84"/>
        <v>452.21101944109319</v>
      </c>
      <c r="CT24" s="33">
        <f t="shared" si="85"/>
        <v>0.95598916333645179</v>
      </c>
      <c r="CU24" s="33">
        <f t="shared" si="86"/>
        <v>1.4623372929987746</v>
      </c>
      <c r="CV24" s="33">
        <f t="shared" si="87"/>
        <v>1.1092325630695479</v>
      </c>
      <c r="CW24" s="33" t="str">
        <f t="shared" si="88"/>
        <v/>
      </c>
      <c r="CX24" s="33">
        <f t="shared" si="89"/>
        <v>4108.5821346610774</v>
      </c>
      <c r="CY24" s="33">
        <f t="shared" si="90"/>
        <v>7127.9532355012616</v>
      </c>
      <c r="CZ24" s="33" t="str">
        <f t="shared" si="91"/>
        <v/>
      </c>
      <c r="DA24" s="33">
        <f t="shared" si="92"/>
        <v>11.495394740953399</v>
      </c>
      <c r="DB24" s="33" t="str">
        <f t="shared" si="93"/>
        <v/>
      </c>
      <c r="DC24" s="33" t="str">
        <f t="shared" si="94"/>
        <v/>
      </c>
      <c r="DD24" s="33">
        <f t="shared" si="95"/>
        <v>92.88876503291327</v>
      </c>
      <c r="DE24" s="33" t="str">
        <f t="shared" si="96"/>
        <v/>
      </c>
      <c r="DF24" s="33">
        <f t="shared" si="97"/>
        <v>873.47467449180624</v>
      </c>
      <c r="DG24" s="33">
        <f t="shared" si="98"/>
        <v>1.253250872845693</v>
      </c>
      <c r="DH24" s="33">
        <f t="shared" si="99"/>
        <v>9.8414762536167046</v>
      </c>
      <c r="DI24" s="33" t="str">
        <f t="shared" si="100"/>
        <v/>
      </c>
      <c r="DJ24" s="33">
        <f t="shared" si="101"/>
        <v>3.3078745694230345</v>
      </c>
      <c r="DK24" s="33">
        <f t="shared" si="102"/>
        <v>12335.252742749</v>
      </c>
      <c r="DL24" s="33">
        <f t="shared" si="103"/>
        <v>13453.022718744009</v>
      </c>
      <c r="DM24" s="33">
        <f t="shared" si="104"/>
        <v>96.845458025252285</v>
      </c>
      <c r="DN24" s="33">
        <f t="shared" si="105"/>
        <v>2012.0892540858217</v>
      </c>
      <c r="DO24" s="33">
        <f t="shared" si="106"/>
        <v>0.4595270464995157</v>
      </c>
      <c r="DP24" s="33" t="str">
        <f t="shared" si="107"/>
        <v/>
      </c>
      <c r="DQ24" s="33" t="str">
        <f t="shared" si="108"/>
        <v/>
      </c>
      <c r="DR24" s="33" t="str">
        <f t="shared" si="109"/>
        <v/>
      </c>
      <c r="DS24" s="33">
        <f t="shared" si="110"/>
        <v>22.690718644254364</v>
      </c>
      <c r="DT24" s="33">
        <f t="shared" si="111"/>
        <v>153.39529094032122</v>
      </c>
      <c r="DU24" s="33" t="str">
        <f t="shared" si="112"/>
        <v/>
      </c>
      <c r="DV24" s="33">
        <f t="shared" si="113"/>
        <v>4138.1065088555424</v>
      </c>
      <c r="DW24" s="33">
        <f t="shared" si="114"/>
        <v>270.69739722770254</v>
      </c>
      <c r="DX24" s="33">
        <f t="shared" si="115"/>
        <v>31627.333291868297</v>
      </c>
      <c r="DY24" s="33">
        <f t="shared" si="116"/>
        <v>11.381686215021697</v>
      </c>
    </row>
    <row r="25" spans="1:129" x14ac:dyDescent="0.2">
      <c r="A25" s="1">
        <f t="shared" si="117"/>
        <v>24</v>
      </c>
      <c r="B25" s="18" t="str">
        <f t="shared" si="118"/>
        <v>hFB7_2_SURF1_Mutation_Control_21_P23T</v>
      </c>
      <c r="C25" s="18" t="str">
        <f t="shared" si="119"/>
        <v>hFB7_SURF1_Mutation_Control</v>
      </c>
      <c r="D25" s="18" t="s">
        <v>13</v>
      </c>
      <c r="E25" s="18" t="s">
        <v>12</v>
      </c>
      <c r="F25" s="18" t="s">
        <v>9</v>
      </c>
      <c r="G25" s="18" t="s">
        <v>96</v>
      </c>
      <c r="H25" s="18">
        <v>11</v>
      </c>
      <c r="I25" s="18">
        <v>2</v>
      </c>
      <c r="J25" s="13">
        <v>23</v>
      </c>
      <c r="K25" s="15">
        <v>88.958333333333329</v>
      </c>
      <c r="L25" s="16">
        <v>2.5</v>
      </c>
      <c r="M25" s="17">
        <v>4.958333333333333</v>
      </c>
      <c r="N25" s="17">
        <f>IFERROR(INDEX([1]All_Data!$AC:$AC,MATCH(B25,[1]All_Data!$C:$C,0)),"")</f>
        <v>2.6835</v>
      </c>
      <c r="O25" s="17">
        <v>2.6835</v>
      </c>
      <c r="P25" s="17">
        <v>1</v>
      </c>
      <c r="Q25" s="17" t="str">
        <f t="shared" si="120"/>
        <v>Control_21</v>
      </c>
      <c r="R25" s="6" t="s">
        <v>6</v>
      </c>
      <c r="S25" s="7">
        <v>21</v>
      </c>
      <c r="T25" s="8">
        <v>16</v>
      </c>
      <c r="U25" s="13"/>
      <c r="V25" s="13">
        <v>18</v>
      </c>
      <c r="W25" s="35">
        <v>29507.831646356601</v>
      </c>
      <c r="X25" s="35">
        <v>149.45982970770399</v>
      </c>
      <c r="Y25" s="35">
        <v>6.5749646459419804</v>
      </c>
      <c r="Z25" s="35" t="s">
        <v>110</v>
      </c>
      <c r="AA25" s="35">
        <v>42486.315219082098</v>
      </c>
      <c r="AB25" s="35" t="s">
        <v>110</v>
      </c>
      <c r="AC25" s="35">
        <v>3.9961408587744498</v>
      </c>
      <c r="AD25" s="35">
        <v>2576.37523824035</v>
      </c>
      <c r="AE25" s="35">
        <v>4.4127029868060799</v>
      </c>
      <c r="AF25" s="35">
        <v>10.935424341462101</v>
      </c>
      <c r="AG25" s="35">
        <v>776.94348476703897</v>
      </c>
      <c r="AH25" s="35">
        <v>2.6364901199790101</v>
      </c>
      <c r="AI25" s="35">
        <v>0.88301833689238296</v>
      </c>
      <c r="AJ25" s="35">
        <v>905.69890826242704</v>
      </c>
      <c r="AK25" s="35">
        <v>4.6262135960281903</v>
      </c>
      <c r="AL25" s="35">
        <v>506.77335003847702</v>
      </c>
      <c r="AM25" s="35">
        <v>21368.6070965365</v>
      </c>
      <c r="AN25" s="35">
        <v>195.99822055331299</v>
      </c>
      <c r="AO25" s="35">
        <v>1.7257333374033399</v>
      </c>
      <c r="AP25" s="35">
        <v>8.1244990768862202</v>
      </c>
      <c r="AQ25" s="35">
        <v>444.338454823066</v>
      </c>
      <c r="AR25" s="35">
        <v>1.11519080176392</v>
      </c>
      <c r="AS25" s="35">
        <v>3.3949895687993399</v>
      </c>
      <c r="AT25" s="35">
        <v>1.90622074753514</v>
      </c>
      <c r="AU25" s="35" t="s">
        <v>110</v>
      </c>
      <c r="AV25" s="35">
        <v>8338.5522180530497</v>
      </c>
      <c r="AW25" s="35">
        <v>15161.7287100959</v>
      </c>
      <c r="AX25" s="35" t="s">
        <v>110</v>
      </c>
      <c r="AY25" s="35">
        <v>27.955535586510301</v>
      </c>
      <c r="AZ25" s="35" t="s">
        <v>110</v>
      </c>
      <c r="BA25" s="35" t="s">
        <v>110</v>
      </c>
      <c r="BB25" s="35">
        <v>195.33210825656499</v>
      </c>
      <c r="BC25" s="35" t="s">
        <v>110</v>
      </c>
      <c r="BD25" s="35">
        <v>578.37456213807297</v>
      </c>
      <c r="BE25" s="35">
        <v>2.8024827593606001</v>
      </c>
      <c r="BF25" s="35">
        <v>27.9891403110603</v>
      </c>
      <c r="BG25" s="35" t="s">
        <v>110</v>
      </c>
      <c r="BH25" s="35">
        <v>6.5493777148178198</v>
      </c>
      <c r="BI25" s="35">
        <v>20051.4763347997</v>
      </c>
      <c r="BJ25" s="35">
        <v>27586.603594926</v>
      </c>
      <c r="BK25" s="35">
        <v>195.96678431409799</v>
      </c>
      <c r="BL25" s="35">
        <v>2350.4905852238799</v>
      </c>
      <c r="BM25" s="35">
        <v>0.669740263887591</v>
      </c>
      <c r="BN25" s="35" t="s">
        <v>110</v>
      </c>
      <c r="BO25" s="35">
        <f t="shared" si="121"/>
        <v>10</v>
      </c>
      <c r="BP25" s="35" t="s">
        <v>110</v>
      </c>
      <c r="BQ25" s="35">
        <v>204.20399503115399</v>
      </c>
      <c r="BR25" s="35">
        <v>80.752377723154297</v>
      </c>
      <c r="BS25" s="35">
        <v>296.441540820162</v>
      </c>
      <c r="BT25" s="35" t="s">
        <v>110</v>
      </c>
      <c r="BU25" s="35">
        <v>4992.0229780481905</v>
      </c>
      <c r="BV25" s="35">
        <v>687.42302377989904</v>
      </c>
      <c r="BW25" s="35">
        <v>67942.802109397904</v>
      </c>
      <c r="BX25" s="35">
        <v>32.158144700890702</v>
      </c>
      <c r="BY25" s="33">
        <f t="shared" si="64"/>
        <v>10996.024462961283</v>
      </c>
      <c r="BZ25" s="33">
        <f t="shared" si="65"/>
        <v>55.695856049079183</v>
      </c>
      <c r="CA25" s="33">
        <f t="shared" si="66"/>
        <v>2.4501452006491449</v>
      </c>
      <c r="CB25" s="33" t="str">
        <f t="shared" si="67"/>
        <v/>
      </c>
      <c r="CC25" s="33">
        <f t="shared" si="68"/>
        <v>15832.426017917682</v>
      </c>
      <c r="CD25" s="33" t="str">
        <f t="shared" si="69"/>
        <v/>
      </c>
      <c r="CE25" s="33">
        <f t="shared" si="70"/>
        <v>1.4891525465900688</v>
      </c>
      <c r="CF25" s="33">
        <f t="shared" si="71"/>
        <v>960.08020802696103</v>
      </c>
      <c r="CG25" s="33">
        <f t="shared" si="72"/>
        <v>1.6443834495271399</v>
      </c>
      <c r="CH25" s="33">
        <f t="shared" si="73"/>
        <v>4.0750603098424074</v>
      </c>
      <c r="CI25" s="33">
        <f t="shared" si="74"/>
        <v>289.52617282170263</v>
      </c>
      <c r="CJ25" s="33">
        <f t="shared" si="75"/>
        <v>0.98248187813639276</v>
      </c>
      <c r="CK25" s="33">
        <f t="shared" si="76"/>
        <v>0.32905471842458839</v>
      </c>
      <c r="CL25" s="33">
        <f t="shared" si="77"/>
        <v>337.50658031020197</v>
      </c>
      <c r="CM25" s="33">
        <f t="shared" si="78"/>
        <v>1.7239476787882206</v>
      </c>
      <c r="CN25" s="33">
        <f t="shared" si="79"/>
        <v>188.84790387124167</v>
      </c>
      <c r="CO25" s="33">
        <f t="shared" si="80"/>
        <v>7962.9614669411212</v>
      </c>
      <c r="CP25" s="33">
        <f t="shared" si="81"/>
        <v>73.038278573994035</v>
      </c>
      <c r="CQ25" s="33">
        <f t="shared" si="82"/>
        <v>0.64309049279051234</v>
      </c>
      <c r="CR25" s="33">
        <f t="shared" si="83"/>
        <v>3.0275755829648667</v>
      </c>
      <c r="CS25" s="33">
        <f t="shared" si="84"/>
        <v>165.58168616473486</v>
      </c>
      <c r="CT25" s="33">
        <f t="shared" si="85"/>
        <v>0.41557324455521522</v>
      </c>
      <c r="CU25" s="33">
        <f t="shared" si="86"/>
        <v>1.2651349240914254</v>
      </c>
      <c r="CV25" s="33">
        <f t="shared" si="87"/>
        <v>0.71034870413085149</v>
      </c>
      <c r="CW25" s="33" t="str">
        <f t="shared" si="88"/>
        <v/>
      </c>
      <c r="CX25" s="33">
        <f t="shared" si="89"/>
        <v>3107.3419854865101</v>
      </c>
      <c r="CY25" s="33">
        <f t="shared" si="90"/>
        <v>5649.9827501754799</v>
      </c>
      <c r="CZ25" s="33" t="str">
        <f t="shared" si="91"/>
        <v/>
      </c>
      <c r="DA25" s="33">
        <f t="shared" si="92"/>
        <v>10.417564966092902</v>
      </c>
      <c r="DB25" s="33" t="str">
        <f t="shared" si="93"/>
        <v/>
      </c>
      <c r="DC25" s="33" t="str">
        <f t="shared" si="94"/>
        <v/>
      </c>
      <c r="DD25" s="33">
        <f t="shared" si="95"/>
        <v>72.790053384223953</v>
      </c>
      <c r="DE25" s="33" t="str">
        <f t="shared" si="96"/>
        <v/>
      </c>
      <c r="DF25" s="33">
        <f t="shared" si="97"/>
        <v>215.52992813045387</v>
      </c>
      <c r="DG25" s="33">
        <f t="shared" si="98"/>
        <v>1.0443386470507174</v>
      </c>
      <c r="DH25" s="33">
        <f t="shared" si="99"/>
        <v>10.430087688116378</v>
      </c>
      <c r="DI25" s="33" t="str">
        <f t="shared" si="100"/>
        <v/>
      </c>
      <c r="DJ25" s="33">
        <f t="shared" si="101"/>
        <v>2.4406102905972871</v>
      </c>
      <c r="DK25" s="33">
        <f t="shared" si="102"/>
        <v>7472.1357685111607</v>
      </c>
      <c r="DL25" s="33">
        <f t="shared" si="103"/>
        <v>10280.083322126327</v>
      </c>
      <c r="DM25" s="33">
        <f t="shared" si="104"/>
        <v>73.026563932959931</v>
      </c>
      <c r="DN25" s="33">
        <f t="shared" si="105"/>
        <v>875.90482028093152</v>
      </c>
      <c r="DO25" s="33">
        <f t="shared" si="106"/>
        <v>0.24957714324113695</v>
      </c>
      <c r="DP25" s="33" t="str">
        <f t="shared" si="107"/>
        <v/>
      </c>
      <c r="DQ25" s="33" t="str">
        <f t="shared" si="108"/>
        <v/>
      </c>
      <c r="DR25" s="33">
        <f t="shared" si="109"/>
        <v>76.096141245073227</v>
      </c>
      <c r="DS25" s="33">
        <f t="shared" si="110"/>
        <v>30.092184730074269</v>
      </c>
      <c r="DT25" s="33">
        <f t="shared" si="111"/>
        <v>110.46824699838345</v>
      </c>
      <c r="DU25" s="33" t="str">
        <f t="shared" si="112"/>
        <v/>
      </c>
      <c r="DV25" s="33">
        <f t="shared" si="113"/>
        <v>1860.265689602456</v>
      </c>
      <c r="DW25" s="33">
        <f t="shared" si="114"/>
        <v>256.16658236627501</v>
      </c>
      <c r="DX25" s="33">
        <f t="shared" si="115"/>
        <v>25318.726331059403</v>
      </c>
      <c r="DY25" s="33">
        <f t="shared" si="116"/>
        <v>11.983657425336576</v>
      </c>
    </row>
    <row r="26" spans="1:129" x14ac:dyDescent="0.2">
      <c r="A26" s="1">
        <f t="shared" si="117"/>
        <v>25</v>
      </c>
      <c r="B26" s="18" t="str">
        <f t="shared" si="118"/>
        <v>hFB7_2_SURF1_Mutation_Control_21_P27T</v>
      </c>
      <c r="C26" s="18" t="str">
        <f t="shared" si="119"/>
        <v>hFB7_SURF1_Mutation_Control</v>
      </c>
      <c r="D26" s="18" t="s">
        <v>13</v>
      </c>
      <c r="E26" s="18" t="s">
        <v>12</v>
      </c>
      <c r="F26" s="18" t="s">
        <v>9</v>
      </c>
      <c r="G26" s="18" t="s">
        <v>96</v>
      </c>
      <c r="H26" s="18">
        <v>11</v>
      </c>
      <c r="I26" s="18">
        <v>2</v>
      </c>
      <c r="J26" s="13">
        <v>27</v>
      </c>
      <c r="K26" s="15">
        <v>109.79166666666667</v>
      </c>
      <c r="L26" s="16">
        <v>2.5</v>
      </c>
      <c r="M26" s="17">
        <v>5.916666666666667</v>
      </c>
      <c r="N26" s="17">
        <f>IFERROR(INDEX([1]All_Data!$AC:$AC,MATCH(B26,[1]All_Data!$C:$C,0)),"")</f>
        <v>3.21</v>
      </c>
      <c r="O26" s="17">
        <v>3.21</v>
      </c>
      <c r="P26" s="17">
        <v>1</v>
      </c>
      <c r="Q26" s="17" t="str">
        <f t="shared" si="120"/>
        <v>Control_21</v>
      </c>
      <c r="R26" s="6" t="s">
        <v>6</v>
      </c>
      <c r="S26" s="7">
        <v>21</v>
      </c>
      <c r="T26" s="12">
        <v>17</v>
      </c>
      <c r="U26" s="13"/>
      <c r="V26" s="13">
        <v>19</v>
      </c>
      <c r="W26" s="35">
        <v>40696.314771805002</v>
      </c>
      <c r="X26" s="35">
        <v>97.555586796500506</v>
      </c>
      <c r="Y26" s="35">
        <v>6.5749646459419804</v>
      </c>
      <c r="Z26" s="35" t="s">
        <v>110</v>
      </c>
      <c r="AA26" s="35">
        <v>40461.345411302696</v>
      </c>
      <c r="AB26" s="35" t="s">
        <v>110</v>
      </c>
      <c r="AC26" s="35">
        <v>6.5747341630447602</v>
      </c>
      <c r="AD26" s="35">
        <v>2412.34608843053</v>
      </c>
      <c r="AE26" s="35">
        <v>4.1183364077742697</v>
      </c>
      <c r="AF26" s="35">
        <v>44.507744836274199</v>
      </c>
      <c r="AG26" s="35">
        <v>1857.1079741321901</v>
      </c>
      <c r="AH26" s="35">
        <v>1.68409737180039</v>
      </c>
      <c r="AI26" s="35">
        <v>1.6791722368333999</v>
      </c>
      <c r="AJ26" s="35">
        <v>916.422795607034</v>
      </c>
      <c r="AK26" s="35">
        <v>4.6262135960281903</v>
      </c>
      <c r="AL26" s="35">
        <v>436.10620267911401</v>
      </c>
      <c r="AM26" s="35">
        <v>21633.805801713999</v>
      </c>
      <c r="AN26" s="35">
        <v>260.26305387306701</v>
      </c>
      <c r="AO26" s="35">
        <v>1.7257333374033399</v>
      </c>
      <c r="AP26" s="35">
        <v>9.0524055282801204</v>
      </c>
      <c r="AQ26" s="35">
        <v>687.49423271027797</v>
      </c>
      <c r="AR26" s="35">
        <v>1.9344440720113101</v>
      </c>
      <c r="AS26" s="35">
        <v>0.68030060709380002</v>
      </c>
      <c r="AT26" s="35">
        <v>2.18877325177721</v>
      </c>
      <c r="AU26" s="35" t="s">
        <v>110</v>
      </c>
      <c r="AV26" s="35">
        <v>13025.688853115</v>
      </c>
      <c r="AW26" s="35">
        <v>16701.939448523801</v>
      </c>
      <c r="AX26" s="35" t="s">
        <v>110</v>
      </c>
      <c r="AY26" s="35">
        <v>18.481423411177602</v>
      </c>
      <c r="AZ26" s="35" t="s">
        <v>110</v>
      </c>
      <c r="BA26" s="35" t="s">
        <v>110</v>
      </c>
      <c r="BB26" s="35">
        <v>195.33210825656499</v>
      </c>
      <c r="BC26" s="35" t="s">
        <v>110</v>
      </c>
      <c r="BD26" s="35">
        <v>905.04510951244799</v>
      </c>
      <c r="BE26" s="35">
        <v>3.5566566451579802</v>
      </c>
      <c r="BF26" s="35">
        <v>44.426874177908701</v>
      </c>
      <c r="BG26" s="35" t="s">
        <v>110</v>
      </c>
      <c r="BH26" s="35">
        <v>6.4047700057700503</v>
      </c>
      <c r="BI26" s="35">
        <v>26126.910290170501</v>
      </c>
      <c r="BJ26" s="35">
        <v>28507.4636766435</v>
      </c>
      <c r="BK26" s="35">
        <v>225.71452091460901</v>
      </c>
      <c r="BL26" s="35">
        <v>3879.3480731664199</v>
      </c>
      <c r="BM26" s="35">
        <v>1.18497060292225</v>
      </c>
      <c r="BN26" s="35" t="s">
        <v>110</v>
      </c>
      <c r="BO26" s="35">
        <f t="shared" si="121"/>
        <v>20.833333333333343</v>
      </c>
      <c r="BP26" s="35" t="s">
        <v>110</v>
      </c>
      <c r="BQ26" s="35">
        <v>314.57197299783502</v>
      </c>
      <c r="BR26" s="35">
        <v>273.29796315812598</v>
      </c>
      <c r="BS26" s="35">
        <v>382.03158431360202</v>
      </c>
      <c r="BT26" s="35">
        <v>0.84201523739093498</v>
      </c>
      <c r="BU26" s="35" t="s">
        <v>110</v>
      </c>
      <c r="BV26" s="35">
        <v>1061.9713040822701</v>
      </c>
      <c r="BW26" s="35">
        <v>152505.05909538001</v>
      </c>
      <c r="BX26" s="35">
        <v>65.667816693255503</v>
      </c>
      <c r="BY26" s="33">
        <f t="shared" si="64"/>
        <v>12677.979679690032</v>
      </c>
      <c r="BZ26" s="33">
        <f t="shared" si="65"/>
        <v>30.391148534735361</v>
      </c>
      <c r="CA26" s="33">
        <f t="shared" si="66"/>
        <v>2.048275590636131</v>
      </c>
      <c r="CB26" s="33" t="str">
        <f t="shared" si="67"/>
        <v/>
      </c>
      <c r="CC26" s="33">
        <f t="shared" si="68"/>
        <v>12604.780501963456</v>
      </c>
      <c r="CD26" s="33" t="str">
        <f t="shared" si="69"/>
        <v/>
      </c>
      <c r="CE26" s="33">
        <f t="shared" si="70"/>
        <v>2.0482037891105174</v>
      </c>
      <c r="CF26" s="33">
        <f t="shared" si="71"/>
        <v>751.50968486932402</v>
      </c>
      <c r="CG26" s="33">
        <f t="shared" si="72"/>
        <v>1.2829708435433862</v>
      </c>
      <c r="CH26" s="33">
        <f t="shared" si="73"/>
        <v>13.865341070490405</v>
      </c>
      <c r="CI26" s="33">
        <f t="shared" si="74"/>
        <v>578.53830969850162</v>
      </c>
      <c r="CJ26" s="33">
        <f t="shared" si="75"/>
        <v>0.52464092579451405</v>
      </c>
      <c r="CK26" s="33">
        <f t="shared" si="76"/>
        <v>0.52310661583595008</v>
      </c>
      <c r="CL26" s="33">
        <f t="shared" si="77"/>
        <v>285.48996747882677</v>
      </c>
      <c r="CM26" s="33">
        <f t="shared" si="78"/>
        <v>1.4411880361458538</v>
      </c>
      <c r="CN26" s="33">
        <f t="shared" si="79"/>
        <v>135.85863011810406</v>
      </c>
      <c r="CO26" s="33">
        <f t="shared" si="80"/>
        <v>6739.5033650199375</v>
      </c>
      <c r="CP26" s="33">
        <f t="shared" si="81"/>
        <v>81.078832982263862</v>
      </c>
      <c r="CQ26" s="33">
        <f t="shared" si="82"/>
        <v>0.5376116315898255</v>
      </c>
      <c r="CR26" s="33">
        <f t="shared" si="83"/>
        <v>2.8200640275015951</v>
      </c>
      <c r="CS26" s="33">
        <f t="shared" si="84"/>
        <v>214.17265816519563</v>
      </c>
      <c r="CT26" s="33">
        <f t="shared" si="85"/>
        <v>0.60263055202844551</v>
      </c>
      <c r="CU26" s="33">
        <f t="shared" si="86"/>
        <v>0.21193165330024924</v>
      </c>
      <c r="CV26" s="33">
        <f t="shared" si="87"/>
        <v>0.68186082609881937</v>
      </c>
      <c r="CW26" s="33" t="str">
        <f t="shared" si="88"/>
        <v/>
      </c>
      <c r="CX26" s="33">
        <f t="shared" si="89"/>
        <v>4057.8469947398753</v>
      </c>
      <c r="CY26" s="33">
        <f t="shared" si="90"/>
        <v>5203.0964014092842</v>
      </c>
      <c r="CZ26" s="33" t="str">
        <f t="shared" si="91"/>
        <v/>
      </c>
      <c r="DA26" s="33">
        <f t="shared" si="92"/>
        <v>5.7574527760677885</v>
      </c>
      <c r="DB26" s="33" t="str">
        <f t="shared" si="93"/>
        <v/>
      </c>
      <c r="DC26" s="33" t="str">
        <f t="shared" si="94"/>
        <v/>
      </c>
      <c r="DD26" s="33">
        <f t="shared" si="95"/>
        <v>60.851124067465733</v>
      </c>
      <c r="DE26" s="33" t="str">
        <f t="shared" si="96"/>
        <v/>
      </c>
      <c r="DF26" s="33">
        <f t="shared" si="97"/>
        <v>281.94551698207101</v>
      </c>
      <c r="DG26" s="33">
        <f t="shared" si="98"/>
        <v>1.1079927243482806</v>
      </c>
      <c r="DH26" s="33">
        <f t="shared" si="99"/>
        <v>13.840147718974674</v>
      </c>
      <c r="DI26" s="33" t="str">
        <f t="shared" si="100"/>
        <v/>
      </c>
      <c r="DJ26" s="33">
        <f t="shared" si="101"/>
        <v>1.995255453510919</v>
      </c>
      <c r="DK26" s="33">
        <f t="shared" si="102"/>
        <v>8139.2243894612157</v>
      </c>
      <c r="DL26" s="33">
        <f t="shared" si="103"/>
        <v>8880.8298058079436</v>
      </c>
      <c r="DM26" s="33">
        <f t="shared" si="104"/>
        <v>70.316050129161681</v>
      </c>
      <c r="DN26" s="33">
        <f t="shared" si="105"/>
        <v>1208.5196489615016</v>
      </c>
      <c r="DO26" s="33">
        <f t="shared" si="106"/>
        <v>0.3691497205365265</v>
      </c>
      <c r="DP26" s="33" t="str">
        <f t="shared" si="107"/>
        <v/>
      </c>
      <c r="DQ26" s="33" t="str">
        <f t="shared" si="108"/>
        <v/>
      </c>
      <c r="DR26" s="33">
        <f t="shared" si="109"/>
        <v>97.997499376272586</v>
      </c>
      <c r="DS26" s="33">
        <f t="shared" si="110"/>
        <v>85.139552385709024</v>
      </c>
      <c r="DT26" s="33">
        <f t="shared" si="111"/>
        <v>119.0129546148293</v>
      </c>
      <c r="DU26" s="33">
        <f t="shared" si="112"/>
        <v>0.2623100428009143</v>
      </c>
      <c r="DV26" s="33" t="str">
        <f t="shared" si="113"/>
        <v/>
      </c>
      <c r="DW26" s="33">
        <f t="shared" si="114"/>
        <v>330.8321819570935</v>
      </c>
      <c r="DX26" s="33">
        <f t="shared" si="115"/>
        <v>47509.364204168232</v>
      </c>
      <c r="DY26" s="33">
        <f t="shared" si="116"/>
        <v>20.457263767369316</v>
      </c>
    </row>
    <row r="27" spans="1:129" x14ac:dyDescent="0.2">
      <c r="A27" s="1">
        <f t="shared" si="117"/>
        <v>26</v>
      </c>
      <c r="B27" s="18" t="str">
        <f t="shared" si="118"/>
        <v>hFB7_2_SURF1_Mutation_Control_21_P29T</v>
      </c>
      <c r="C27" s="18" t="str">
        <f t="shared" si="119"/>
        <v>hFB7_SURF1_Mutation_Control</v>
      </c>
      <c r="D27" s="18" t="s">
        <v>13</v>
      </c>
      <c r="E27" s="18" t="s">
        <v>12</v>
      </c>
      <c r="F27" s="18" t="s">
        <v>9</v>
      </c>
      <c r="G27" s="18" t="s">
        <v>96</v>
      </c>
      <c r="H27" s="18">
        <v>11</v>
      </c>
      <c r="I27" s="18">
        <v>2</v>
      </c>
      <c r="J27" s="13">
        <v>29</v>
      </c>
      <c r="K27" s="15">
        <v>121.875</v>
      </c>
      <c r="L27" s="16">
        <v>2.5</v>
      </c>
      <c r="M27" s="17">
        <v>5.958333333333333</v>
      </c>
      <c r="N27" s="17">
        <f>IFERROR(INDEX([1]All_Data!$AC:$AC,MATCH(B27,[1]All_Data!$C:$C,0)),"")</f>
        <v>2.6804999999999999</v>
      </c>
      <c r="O27" s="17">
        <v>2.6804999999999999</v>
      </c>
      <c r="P27" s="17">
        <v>1</v>
      </c>
      <c r="Q27" s="17" t="str">
        <f t="shared" si="120"/>
        <v>Control_21</v>
      </c>
      <c r="R27" s="6" t="s">
        <v>6</v>
      </c>
      <c r="S27" s="7">
        <v>21</v>
      </c>
      <c r="T27" s="12">
        <v>18</v>
      </c>
      <c r="U27" s="13"/>
      <c r="V27" s="13">
        <v>20</v>
      </c>
      <c r="W27" s="35">
        <v>31068.263687628802</v>
      </c>
      <c r="X27" s="35">
        <v>97.555586796500506</v>
      </c>
      <c r="Y27" s="35">
        <v>6.5749646459419804</v>
      </c>
      <c r="Z27" s="35">
        <v>2008.70384744691</v>
      </c>
      <c r="AA27" s="35">
        <v>39543.841625985602</v>
      </c>
      <c r="AB27" s="35" t="s">
        <v>110</v>
      </c>
      <c r="AC27" s="35">
        <v>4.51154001311345</v>
      </c>
      <c r="AD27" s="35">
        <v>2370.57550548063</v>
      </c>
      <c r="AE27" s="35">
        <v>2.5822014291413602</v>
      </c>
      <c r="AF27" s="35">
        <v>37.074014799484999</v>
      </c>
      <c r="AG27" s="35">
        <v>1670.61549809343</v>
      </c>
      <c r="AH27" s="35">
        <v>1.68409737180039</v>
      </c>
      <c r="AI27" s="35">
        <v>0.47169485989988602</v>
      </c>
      <c r="AJ27" s="35">
        <v>597.15472403671095</v>
      </c>
      <c r="AK27" s="35">
        <v>3.5829399101966399</v>
      </c>
      <c r="AL27" s="35">
        <v>450.32541147817801</v>
      </c>
      <c r="AM27" s="35">
        <v>21431.420699710499</v>
      </c>
      <c r="AN27" s="35">
        <v>103.31089012449701</v>
      </c>
      <c r="AO27" s="35">
        <v>1.1168578872044901</v>
      </c>
      <c r="AP27" s="35">
        <v>8.1244990768862202</v>
      </c>
      <c r="AQ27" s="35">
        <v>540.08666666284</v>
      </c>
      <c r="AR27" s="35">
        <v>1.11519080176392</v>
      </c>
      <c r="AS27" s="35">
        <v>3.8081059796231198</v>
      </c>
      <c r="AT27" s="35">
        <v>2.13277842988703</v>
      </c>
      <c r="AU27" s="35" t="s">
        <v>110</v>
      </c>
      <c r="AV27" s="35">
        <v>8649.3206783655605</v>
      </c>
      <c r="AW27" s="35">
        <v>12651.368453404501</v>
      </c>
      <c r="AX27" s="35" t="s">
        <v>110</v>
      </c>
      <c r="AY27" s="35">
        <v>25.617636417474099</v>
      </c>
      <c r="AZ27" s="35" t="s">
        <v>110</v>
      </c>
      <c r="BA27" s="35" t="s">
        <v>110</v>
      </c>
      <c r="BB27" s="35">
        <v>209.114425901636</v>
      </c>
      <c r="BC27" s="35" t="s">
        <v>110</v>
      </c>
      <c r="BD27" s="35">
        <v>481.90943454443999</v>
      </c>
      <c r="BE27" s="35">
        <v>2.8024827593606001</v>
      </c>
      <c r="BF27" s="35">
        <v>30.638152834122302</v>
      </c>
      <c r="BG27" s="35" t="s">
        <v>110</v>
      </c>
      <c r="BH27" s="35">
        <v>5.5253567982224903</v>
      </c>
      <c r="BI27" s="35">
        <v>20051.4763347997</v>
      </c>
      <c r="BJ27" s="35">
        <v>27534.286826300398</v>
      </c>
      <c r="BK27" s="35">
        <v>164.09746029916599</v>
      </c>
      <c r="BL27" s="35">
        <v>3682.2515624397602</v>
      </c>
      <c r="BM27" s="35">
        <v>0.669740263887591</v>
      </c>
      <c r="BN27" s="35" t="s">
        <v>110</v>
      </c>
      <c r="BO27" s="35">
        <f t="shared" si="121"/>
        <v>12.083333333333329</v>
      </c>
      <c r="BP27" s="35">
        <v>0.35224146566292902</v>
      </c>
      <c r="BQ27" s="35">
        <v>314.57197299783502</v>
      </c>
      <c r="BR27" s="35">
        <v>185.66302364415799</v>
      </c>
      <c r="BS27" s="35">
        <v>301.09247930151002</v>
      </c>
      <c r="BT27" s="35">
        <v>1.4651817665756299</v>
      </c>
      <c r="BU27" s="35" t="s">
        <v>110</v>
      </c>
      <c r="BV27" s="35">
        <v>854.24687338693298</v>
      </c>
      <c r="BW27" s="35">
        <v>87862.432734218906</v>
      </c>
      <c r="BX27" s="35">
        <v>49.942208352539303</v>
      </c>
      <c r="BY27" s="33">
        <f t="shared" si="64"/>
        <v>11590.473302603545</v>
      </c>
      <c r="BZ27" s="33">
        <f t="shared" si="65"/>
        <v>36.394548329229814</v>
      </c>
      <c r="CA27" s="33">
        <f t="shared" si="66"/>
        <v>2.4528873888983327</v>
      </c>
      <c r="CB27" s="33">
        <f t="shared" si="67"/>
        <v>749.37655192945726</v>
      </c>
      <c r="CC27" s="33">
        <f t="shared" si="68"/>
        <v>14752.412470056184</v>
      </c>
      <c r="CD27" s="33" t="str">
        <f t="shared" si="69"/>
        <v/>
      </c>
      <c r="CE27" s="33">
        <f t="shared" si="70"/>
        <v>1.6830964421240255</v>
      </c>
      <c r="CF27" s="33">
        <f t="shared" si="71"/>
        <v>884.37810314517071</v>
      </c>
      <c r="CG27" s="33">
        <f t="shared" si="72"/>
        <v>0.96332827052466341</v>
      </c>
      <c r="CH27" s="33">
        <f t="shared" si="73"/>
        <v>13.831007199957098</v>
      </c>
      <c r="CI27" s="33">
        <f t="shared" si="74"/>
        <v>623.24771426727477</v>
      </c>
      <c r="CJ27" s="33">
        <f t="shared" si="75"/>
        <v>0.62827732579757134</v>
      </c>
      <c r="CK27" s="33">
        <f t="shared" si="76"/>
        <v>0.17597271400853798</v>
      </c>
      <c r="CL27" s="33">
        <f t="shared" si="77"/>
        <v>222.77736393833649</v>
      </c>
      <c r="CM27" s="33">
        <f t="shared" si="78"/>
        <v>1.3366684984878343</v>
      </c>
      <c r="CN27" s="33">
        <f t="shared" si="79"/>
        <v>168.00052657272076</v>
      </c>
      <c r="CO27" s="33">
        <f t="shared" si="80"/>
        <v>7995.3071067750425</v>
      </c>
      <c r="CP27" s="33">
        <f t="shared" si="81"/>
        <v>38.541648992537588</v>
      </c>
      <c r="CQ27" s="33">
        <f t="shared" si="82"/>
        <v>0.41666028248628617</v>
      </c>
      <c r="CR27" s="33">
        <f t="shared" si="83"/>
        <v>3.0309640279374075</v>
      </c>
      <c r="CS27" s="33">
        <f t="shared" si="84"/>
        <v>201.48728470913636</v>
      </c>
      <c r="CT27" s="33">
        <f t="shared" si="85"/>
        <v>0.41603835171196424</v>
      </c>
      <c r="CU27" s="33">
        <f t="shared" si="86"/>
        <v>1.4206700166473121</v>
      </c>
      <c r="CV27" s="33">
        <f t="shared" si="87"/>
        <v>0.79566440212163037</v>
      </c>
      <c r="CW27" s="33" t="str">
        <f t="shared" si="88"/>
        <v/>
      </c>
      <c r="CX27" s="33">
        <f t="shared" si="89"/>
        <v>3226.7564552753447</v>
      </c>
      <c r="CY27" s="33">
        <f t="shared" si="90"/>
        <v>4719.779314831002</v>
      </c>
      <c r="CZ27" s="33" t="str">
        <f t="shared" si="91"/>
        <v/>
      </c>
      <c r="DA27" s="33">
        <f t="shared" si="92"/>
        <v>9.5570365295557167</v>
      </c>
      <c r="DB27" s="33" t="str">
        <f t="shared" si="93"/>
        <v/>
      </c>
      <c r="DC27" s="33" t="str">
        <f t="shared" si="94"/>
        <v/>
      </c>
      <c r="DD27" s="33">
        <f t="shared" si="95"/>
        <v>78.013216154313</v>
      </c>
      <c r="DE27" s="33" t="str">
        <f t="shared" si="96"/>
        <v/>
      </c>
      <c r="DF27" s="33">
        <f t="shared" si="97"/>
        <v>179.78341150697258</v>
      </c>
      <c r="DG27" s="33">
        <f t="shared" si="98"/>
        <v>1.0455074647866445</v>
      </c>
      <c r="DH27" s="33">
        <f t="shared" si="99"/>
        <v>11.430014114576498</v>
      </c>
      <c r="DI27" s="33" t="str">
        <f t="shared" si="100"/>
        <v/>
      </c>
      <c r="DJ27" s="33">
        <f t="shared" si="101"/>
        <v>2.0613157240151057</v>
      </c>
      <c r="DK27" s="33">
        <f t="shared" si="102"/>
        <v>7480.4985393768702</v>
      </c>
      <c r="DL27" s="33">
        <f t="shared" si="103"/>
        <v>10272.071190561612</v>
      </c>
      <c r="DM27" s="33">
        <f t="shared" si="104"/>
        <v>61.218974183609774</v>
      </c>
      <c r="DN27" s="33">
        <f t="shared" si="105"/>
        <v>1373.7181728930275</v>
      </c>
      <c r="DO27" s="33">
        <f t="shared" si="106"/>
        <v>0.24985646852736096</v>
      </c>
      <c r="DP27" s="33" t="str">
        <f t="shared" si="107"/>
        <v/>
      </c>
      <c r="DQ27" s="33">
        <f t="shared" si="108"/>
        <v>0.13140886613054617</v>
      </c>
      <c r="DR27" s="33">
        <f t="shared" si="109"/>
        <v>117.35570714338185</v>
      </c>
      <c r="DS27" s="33">
        <f t="shared" si="110"/>
        <v>69.264325179689607</v>
      </c>
      <c r="DT27" s="33">
        <f t="shared" si="111"/>
        <v>112.32698351110243</v>
      </c>
      <c r="DU27" s="33">
        <f t="shared" si="112"/>
        <v>0.5466076353574445</v>
      </c>
      <c r="DV27" s="33" t="str">
        <f t="shared" si="113"/>
        <v/>
      </c>
      <c r="DW27" s="33">
        <f t="shared" si="114"/>
        <v>318.68937638012795</v>
      </c>
      <c r="DX27" s="33">
        <f t="shared" si="115"/>
        <v>32778.374457832084</v>
      </c>
      <c r="DY27" s="33">
        <f t="shared" si="116"/>
        <v>18.631676311337177</v>
      </c>
    </row>
    <row r="28" spans="1:129" x14ac:dyDescent="0.2">
      <c r="A28" s="1">
        <f t="shared" si="117"/>
        <v>27</v>
      </c>
      <c r="B28" s="18" t="str">
        <f t="shared" si="118"/>
        <v>hFB7_2_SURF1_Mutation_Control_21_P31T</v>
      </c>
      <c r="C28" s="18" t="str">
        <f t="shared" si="119"/>
        <v>hFB7_SURF1_Mutation_Control</v>
      </c>
      <c r="D28" s="18" t="s">
        <v>13</v>
      </c>
      <c r="E28" s="18" t="s">
        <v>12</v>
      </c>
      <c r="F28" s="18" t="s">
        <v>9</v>
      </c>
      <c r="G28" s="18" t="s">
        <v>96</v>
      </c>
      <c r="H28" s="18">
        <v>11</v>
      </c>
      <c r="I28" s="18">
        <v>2</v>
      </c>
      <c r="J28" s="13">
        <v>31</v>
      </c>
      <c r="K28" s="15">
        <v>135.875</v>
      </c>
      <c r="L28" s="16">
        <v>2.5</v>
      </c>
      <c r="M28" s="17">
        <v>8.1666666666666661</v>
      </c>
      <c r="N28" s="17">
        <f>IFERROR(INDEX([1]All_Data!$AC:$AC,MATCH(B28,[1]All_Data!$C:$C,0)),"")</f>
        <v>3.2850000000000001</v>
      </c>
      <c r="O28" s="17">
        <v>3.2850000000000001</v>
      </c>
      <c r="P28" s="17">
        <v>1</v>
      </c>
      <c r="Q28" s="17" t="str">
        <f t="shared" si="120"/>
        <v>Control_21</v>
      </c>
      <c r="R28" s="6" t="s">
        <v>6</v>
      </c>
      <c r="S28" s="7">
        <v>21</v>
      </c>
      <c r="T28" s="8">
        <v>19</v>
      </c>
      <c r="U28" s="13"/>
      <c r="V28" s="13">
        <v>21</v>
      </c>
      <c r="W28" s="35">
        <v>45614.742647835497</v>
      </c>
      <c r="X28" s="35">
        <v>156.42357077464499</v>
      </c>
      <c r="Y28" s="35">
        <v>8.1283413426524191</v>
      </c>
      <c r="Z28" s="35" t="s">
        <v>110</v>
      </c>
      <c r="AA28" s="35">
        <v>38614.743773496397</v>
      </c>
      <c r="AB28" s="35" t="s">
        <v>110</v>
      </c>
      <c r="AC28" s="35">
        <v>5.2849630434682799</v>
      </c>
      <c r="AD28" s="35">
        <v>2656.6949770812398</v>
      </c>
      <c r="AE28" s="35">
        <v>3.8203083667145701</v>
      </c>
      <c r="AF28" s="35">
        <v>44.507744836274199</v>
      </c>
      <c r="AG28" s="35">
        <v>2741.4793058851901</v>
      </c>
      <c r="AH28" s="35">
        <v>1.68409737180039</v>
      </c>
      <c r="AI28" s="35">
        <v>1.2843245379780199</v>
      </c>
      <c r="AJ28" s="35">
        <v>551.74389955273205</v>
      </c>
      <c r="AK28" s="35">
        <v>4.6262135960281903</v>
      </c>
      <c r="AL28" s="35">
        <v>464.49932409046102</v>
      </c>
      <c r="AM28" s="35">
        <v>21526.428946924301</v>
      </c>
      <c r="AN28" s="35" t="s">
        <v>110</v>
      </c>
      <c r="AO28" s="35">
        <v>2.0213834160856998</v>
      </c>
      <c r="AP28" s="35">
        <v>9.9745720444417607</v>
      </c>
      <c r="AQ28" s="35">
        <v>1568.7316784233899</v>
      </c>
      <c r="AR28" s="35">
        <v>1.9344440720113101</v>
      </c>
      <c r="AS28" s="35">
        <v>2.9590395123830202</v>
      </c>
      <c r="AT28" s="35">
        <v>2.5746250988333799</v>
      </c>
      <c r="AU28" s="35" t="s">
        <v>110</v>
      </c>
      <c r="AV28" s="35">
        <v>10162.1492434751</v>
      </c>
      <c r="AW28" s="35">
        <v>14472.1287826424</v>
      </c>
      <c r="AX28" s="35" t="s">
        <v>110</v>
      </c>
      <c r="AY28" s="35">
        <v>23.2609312583192</v>
      </c>
      <c r="AZ28" s="35" t="s">
        <v>110</v>
      </c>
      <c r="BA28" s="35" t="s">
        <v>110</v>
      </c>
      <c r="BB28" s="35">
        <v>202.37029683238899</v>
      </c>
      <c r="BC28" s="35" t="s">
        <v>110</v>
      </c>
      <c r="BD28" s="35">
        <v>1511.66385524251</v>
      </c>
      <c r="BE28" s="35">
        <v>4.03041054906996</v>
      </c>
      <c r="BF28" s="35">
        <v>40.542124151621003</v>
      </c>
      <c r="BG28" s="35" t="s">
        <v>110</v>
      </c>
      <c r="BH28" s="35">
        <v>7.2652640364112804</v>
      </c>
      <c r="BI28" s="35">
        <v>22559.098958447601</v>
      </c>
      <c r="BJ28" s="35">
        <v>27586.603594926</v>
      </c>
      <c r="BK28" s="35">
        <v>195.96678431409799</v>
      </c>
      <c r="BL28" s="35">
        <v>4442.6028753999399</v>
      </c>
      <c r="BM28" s="35">
        <v>0.92985297859176996</v>
      </c>
      <c r="BN28" s="35" t="s">
        <v>110</v>
      </c>
      <c r="BO28" s="35">
        <f t="shared" si="121"/>
        <v>14</v>
      </c>
      <c r="BP28" s="35">
        <v>2.6582994970751499</v>
      </c>
      <c r="BQ28" s="35">
        <v>537.70173482209304</v>
      </c>
      <c r="BR28" s="35">
        <v>594.34020811682797</v>
      </c>
      <c r="BS28" s="35">
        <v>362.49133246850698</v>
      </c>
      <c r="BT28" s="35">
        <v>4.1921127079432203</v>
      </c>
      <c r="BU28" s="35" t="s">
        <v>110</v>
      </c>
      <c r="BV28" s="35">
        <v>1436.64820353101</v>
      </c>
      <c r="BW28" s="35">
        <v>601754.82065065706</v>
      </c>
      <c r="BX28" s="35">
        <v>128.833105458852</v>
      </c>
      <c r="BY28" s="33">
        <f t="shared" si="64"/>
        <v>13885.766407255858</v>
      </c>
      <c r="BZ28" s="33">
        <f t="shared" si="65"/>
        <v>47.617525349968034</v>
      </c>
      <c r="CA28" s="33">
        <f t="shared" si="66"/>
        <v>2.4743809262260026</v>
      </c>
      <c r="CB28" s="33" t="str">
        <f t="shared" si="67"/>
        <v/>
      </c>
      <c r="CC28" s="33">
        <f t="shared" si="68"/>
        <v>11754.868728613819</v>
      </c>
      <c r="CD28" s="33" t="str">
        <f t="shared" si="69"/>
        <v/>
      </c>
      <c r="CE28" s="33">
        <f t="shared" si="70"/>
        <v>1.6088167560025204</v>
      </c>
      <c r="CF28" s="33">
        <f t="shared" si="71"/>
        <v>808.73515284055998</v>
      </c>
      <c r="CG28" s="33">
        <f t="shared" si="72"/>
        <v>1.1629553627746028</v>
      </c>
      <c r="CH28" s="33">
        <f t="shared" si="73"/>
        <v>13.548780772077381</v>
      </c>
      <c r="CI28" s="33">
        <f t="shared" si="74"/>
        <v>834.54468976718113</v>
      </c>
      <c r="CJ28" s="33">
        <f t="shared" si="75"/>
        <v>0.51266282246587214</v>
      </c>
      <c r="CK28" s="33">
        <f t="shared" si="76"/>
        <v>0.39096637381370469</v>
      </c>
      <c r="CL28" s="33">
        <f t="shared" si="77"/>
        <v>167.95856911803105</v>
      </c>
      <c r="CM28" s="33">
        <f t="shared" si="78"/>
        <v>1.4082841997041675</v>
      </c>
      <c r="CN28" s="33">
        <f t="shared" si="79"/>
        <v>141.40009865767459</v>
      </c>
      <c r="CO28" s="33">
        <f t="shared" si="80"/>
        <v>6552.9464069784781</v>
      </c>
      <c r="CP28" s="33" t="str">
        <f t="shared" si="81"/>
        <v/>
      </c>
      <c r="CQ28" s="33">
        <f t="shared" si="82"/>
        <v>0.61533741737768632</v>
      </c>
      <c r="CR28" s="33">
        <f t="shared" si="83"/>
        <v>3.0363994047006879</v>
      </c>
      <c r="CS28" s="33">
        <f t="shared" si="84"/>
        <v>477.54388993101668</v>
      </c>
      <c r="CT28" s="33">
        <f t="shared" si="85"/>
        <v>0.58887186362596955</v>
      </c>
      <c r="CU28" s="33">
        <f t="shared" si="86"/>
        <v>0.90077306313029526</v>
      </c>
      <c r="CV28" s="33">
        <f t="shared" si="87"/>
        <v>0.78375193267378385</v>
      </c>
      <c r="CW28" s="33" t="str">
        <f t="shared" si="88"/>
        <v/>
      </c>
      <c r="CX28" s="33">
        <f t="shared" si="89"/>
        <v>3093.5005307382344</v>
      </c>
      <c r="CY28" s="33">
        <f t="shared" si="90"/>
        <v>4405.5186552944897</v>
      </c>
      <c r="CZ28" s="33" t="str">
        <f t="shared" si="91"/>
        <v/>
      </c>
      <c r="DA28" s="33">
        <f t="shared" si="92"/>
        <v>7.0809531988795129</v>
      </c>
      <c r="DB28" s="33" t="str">
        <f t="shared" si="93"/>
        <v/>
      </c>
      <c r="DC28" s="33" t="str">
        <f t="shared" si="94"/>
        <v/>
      </c>
      <c r="DD28" s="33">
        <f t="shared" si="95"/>
        <v>61.604352155978383</v>
      </c>
      <c r="DE28" s="33" t="str">
        <f t="shared" si="96"/>
        <v/>
      </c>
      <c r="DF28" s="33">
        <f t="shared" si="97"/>
        <v>460.17164543150989</v>
      </c>
      <c r="DG28" s="33">
        <f t="shared" si="98"/>
        <v>1.2269134091537168</v>
      </c>
      <c r="DH28" s="33">
        <f t="shared" si="99"/>
        <v>12.341590304907459</v>
      </c>
      <c r="DI28" s="33" t="str">
        <f t="shared" si="100"/>
        <v/>
      </c>
      <c r="DJ28" s="33">
        <f t="shared" si="101"/>
        <v>2.2116481084965844</v>
      </c>
      <c r="DK28" s="33">
        <f t="shared" si="102"/>
        <v>6867.3056190099242</v>
      </c>
      <c r="DL28" s="33">
        <f t="shared" si="103"/>
        <v>8397.748430723288</v>
      </c>
      <c r="DM28" s="33">
        <f t="shared" si="104"/>
        <v>59.655033276742159</v>
      </c>
      <c r="DN28" s="33">
        <f t="shared" si="105"/>
        <v>1352.3905252359025</v>
      </c>
      <c r="DO28" s="33">
        <f t="shared" si="106"/>
        <v>0.28306026745563773</v>
      </c>
      <c r="DP28" s="33" t="str">
        <f t="shared" si="107"/>
        <v/>
      </c>
      <c r="DQ28" s="33">
        <f t="shared" si="108"/>
        <v>0.80922359119487053</v>
      </c>
      <c r="DR28" s="33">
        <f t="shared" si="109"/>
        <v>163.68393754097201</v>
      </c>
      <c r="DS28" s="33">
        <f t="shared" si="110"/>
        <v>180.92548192293089</v>
      </c>
      <c r="DT28" s="33">
        <f t="shared" si="111"/>
        <v>110.34743758554245</v>
      </c>
      <c r="DU28" s="33">
        <f t="shared" si="112"/>
        <v>1.2761378106372054</v>
      </c>
      <c r="DV28" s="33" t="str">
        <f t="shared" si="113"/>
        <v/>
      </c>
      <c r="DW28" s="33">
        <f t="shared" si="114"/>
        <v>437.33583060304716</v>
      </c>
      <c r="DX28" s="33">
        <f t="shared" si="115"/>
        <v>183182.59380537504</v>
      </c>
      <c r="DY28" s="33">
        <f t="shared" si="116"/>
        <v>39.218601357336986</v>
      </c>
    </row>
    <row r="29" spans="1:129" x14ac:dyDescent="0.2">
      <c r="A29" s="1">
        <f t="shared" si="117"/>
        <v>28</v>
      </c>
      <c r="B29" s="19" t="str">
        <f t="shared" si="118"/>
        <v>hFB8_2_SURF1_Mutation_Control_21_P15T</v>
      </c>
      <c r="C29" s="19" t="str">
        <f t="shared" si="119"/>
        <v>hFB8_SURF1_Mutation_Control</v>
      </c>
      <c r="D29" s="19" t="s">
        <v>14</v>
      </c>
      <c r="E29" s="19" t="s">
        <v>12</v>
      </c>
      <c r="F29" s="19" t="s">
        <v>15</v>
      </c>
      <c r="G29" s="19" t="s">
        <v>96</v>
      </c>
      <c r="H29" s="19" t="s">
        <v>16</v>
      </c>
      <c r="I29" s="19">
        <v>2</v>
      </c>
      <c r="J29" s="13">
        <v>15</v>
      </c>
      <c r="K29" s="20">
        <v>27.916666666666668</v>
      </c>
      <c r="L29" s="16">
        <v>0.5</v>
      </c>
      <c r="M29" s="17">
        <v>5.833333333333333</v>
      </c>
      <c r="N29" s="17">
        <f>IFERROR(INDEX([1]All_Data!$AC:$AC,MATCH(B29,[1]All_Data!$C:$C,0)),"")</f>
        <v>4.5</v>
      </c>
      <c r="O29" s="17">
        <v>4.5</v>
      </c>
      <c r="P29" s="17">
        <v>1</v>
      </c>
      <c r="Q29" s="17" t="str">
        <f t="shared" si="120"/>
        <v>Control_21</v>
      </c>
      <c r="R29" s="6" t="s">
        <v>6</v>
      </c>
      <c r="S29" s="7">
        <v>21</v>
      </c>
      <c r="T29" s="12">
        <v>20</v>
      </c>
      <c r="U29" s="13"/>
      <c r="V29" s="13">
        <v>22</v>
      </c>
      <c r="W29" s="35">
        <v>22416.805388487399</v>
      </c>
      <c r="X29" s="35">
        <v>101.494273117482</v>
      </c>
      <c r="Y29" s="35">
        <v>1.6171996224034799</v>
      </c>
      <c r="Z29" s="35">
        <v>2154.9074803151598</v>
      </c>
      <c r="AA29" s="35">
        <v>39080.780893376701</v>
      </c>
      <c r="AB29" s="35" t="s">
        <v>110</v>
      </c>
      <c r="AC29" s="35">
        <v>4.2538171590676503</v>
      </c>
      <c r="AD29" s="35">
        <v>2243.25039411438</v>
      </c>
      <c r="AE29" s="35">
        <v>1.9247789819274099</v>
      </c>
      <c r="AF29" s="35">
        <v>10.935424341462101</v>
      </c>
      <c r="AG29" s="35">
        <v>548.51004914349801</v>
      </c>
      <c r="AH29" s="35">
        <v>1.68409737180039</v>
      </c>
      <c r="AI29" s="35">
        <v>0.88301833689238296</v>
      </c>
      <c r="AJ29" s="35">
        <v>1866.239420097</v>
      </c>
      <c r="AK29" s="35">
        <v>10.7711646578506</v>
      </c>
      <c r="AL29" s="35">
        <v>421.83896200163798</v>
      </c>
      <c r="AM29" s="35">
        <v>21027.256226323101</v>
      </c>
      <c r="AN29" s="35" t="s">
        <v>110</v>
      </c>
      <c r="AO29" s="35">
        <v>1.1168578872044901</v>
      </c>
      <c r="AP29" s="35">
        <v>8.1244990768862202</v>
      </c>
      <c r="AQ29" s="35">
        <v>550.01133442307798</v>
      </c>
      <c r="AR29" s="35">
        <v>2.3275432221539099</v>
      </c>
      <c r="AS29" s="35">
        <v>4.5830453185379296</v>
      </c>
      <c r="AT29" s="35">
        <v>2.6831377692809202</v>
      </c>
      <c r="AU29" s="35" t="s">
        <v>110</v>
      </c>
      <c r="AV29" s="35" t="s">
        <v>110</v>
      </c>
      <c r="AW29" s="35">
        <v>20595.864837875699</v>
      </c>
      <c r="AX29" s="35" t="s">
        <v>110</v>
      </c>
      <c r="AY29" s="35">
        <v>23.2609312583192</v>
      </c>
      <c r="AZ29" s="35" t="s">
        <v>110</v>
      </c>
      <c r="BA29" s="35" t="s">
        <v>110</v>
      </c>
      <c r="BB29" s="35">
        <v>191.69075195008</v>
      </c>
      <c r="BC29" s="35" t="s">
        <v>110</v>
      </c>
      <c r="BD29" s="35">
        <v>77.741516624152297</v>
      </c>
      <c r="BE29" s="35">
        <v>2.5359531412032599</v>
      </c>
      <c r="BF29" s="35">
        <v>20.499062168379599</v>
      </c>
      <c r="BG29" s="35" t="s">
        <v>110</v>
      </c>
      <c r="BH29" s="35">
        <v>3.6834967695406702</v>
      </c>
      <c r="BI29" s="35">
        <v>20051.4763347997</v>
      </c>
      <c r="BJ29" s="35">
        <v>25788.619853165699</v>
      </c>
      <c r="BK29" s="35">
        <v>164.09746029916599</v>
      </c>
      <c r="BL29" s="35">
        <v>4532.9417656524301</v>
      </c>
      <c r="BM29" s="35">
        <v>0.669740263887591</v>
      </c>
      <c r="BN29" s="35" t="s">
        <v>110</v>
      </c>
      <c r="BO29" s="35"/>
      <c r="BP29" s="35" t="s">
        <v>110</v>
      </c>
      <c r="BQ29" s="35">
        <v>2552.3384529830701</v>
      </c>
      <c r="BR29" s="35">
        <v>98.230638292248202</v>
      </c>
      <c r="BS29" s="35">
        <v>312.72138035461398</v>
      </c>
      <c r="BT29" s="35" t="s">
        <v>110</v>
      </c>
      <c r="BU29" s="35">
        <v>1434.3707112198799</v>
      </c>
      <c r="BV29" s="35">
        <v>549.43807893513201</v>
      </c>
      <c r="BW29" s="35">
        <v>216889.824318233</v>
      </c>
      <c r="BX29" s="35">
        <v>33.299498935469501</v>
      </c>
      <c r="BY29" s="33">
        <f t="shared" si="64"/>
        <v>4981.5123085527557</v>
      </c>
      <c r="BZ29" s="33">
        <f t="shared" si="65"/>
        <v>22.554282914995998</v>
      </c>
      <c r="CA29" s="33">
        <f t="shared" si="66"/>
        <v>0.35937769386744001</v>
      </c>
      <c r="CB29" s="33">
        <f t="shared" si="67"/>
        <v>478.86832895892439</v>
      </c>
      <c r="CC29" s="33">
        <f t="shared" si="68"/>
        <v>8684.6179763059336</v>
      </c>
      <c r="CD29" s="33" t="str">
        <f t="shared" si="69"/>
        <v/>
      </c>
      <c r="CE29" s="33">
        <f t="shared" si="70"/>
        <v>0.94529270201503346</v>
      </c>
      <c r="CF29" s="33">
        <f t="shared" si="71"/>
        <v>498.50008758097334</v>
      </c>
      <c r="CG29" s="33">
        <f t="shared" si="72"/>
        <v>0.42772866265053555</v>
      </c>
      <c r="CH29" s="33">
        <f t="shared" si="73"/>
        <v>2.4300942981026892</v>
      </c>
      <c r="CI29" s="33">
        <f t="shared" si="74"/>
        <v>121.89112203188844</v>
      </c>
      <c r="CJ29" s="33">
        <f t="shared" si="75"/>
        <v>0.37424386040008667</v>
      </c>
      <c r="CK29" s="33">
        <f t="shared" si="76"/>
        <v>0.19622629708719622</v>
      </c>
      <c r="CL29" s="33">
        <f t="shared" si="77"/>
        <v>414.71987113266664</v>
      </c>
      <c r="CM29" s="33">
        <f t="shared" si="78"/>
        <v>2.3935921461890222</v>
      </c>
      <c r="CN29" s="33">
        <f t="shared" si="79"/>
        <v>93.741991555919554</v>
      </c>
      <c r="CO29" s="33">
        <f t="shared" si="80"/>
        <v>4672.7236058495782</v>
      </c>
      <c r="CP29" s="33" t="str">
        <f t="shared" si="81"/>
        <v/>
      </c>
      <c r="CQ29" s="33">
        <f t="shared" si="82"/>
        <v>0.2481906416009978</v>
      </c>
      <c r="CR29" s="33">
        <f t="shared" si="83"/>
        <v>1.805444239308049</v>
      </c>
      <c r="CS29" s="33">
        <f t="shared" si="84"/>
        <v>122.22474098290621</v>
      </c>
      <c r="CT29" s="33">
        <f t="shared" si="85"/>
        <v>0.51723182714531335</v>
      </c>
      <c r="CU29" s="33">
        <f t="shared" si="86"/>
        <v>1.018454515230651</v>
      </c>
      <c r="CV29" s="33">
        <f t="shared" si="87"/>
        <v>0.59625283761798231</v>
      </c>
      <c r="CW29" s="33" t="str">
        <f t="shared" si="88"/>
        <v/>
      </c>
      <c r="CX29" s="33" t="str">
        <f t="shared" si="89"/>
        <v/>
      </c>
      <c r="CY29" s="33">
        <f t="shared" si="90"/>
        <v>4576.8588528612663</v>
      </c>
      <c r="CZ29" s="33" t="str">
        <f t="shared" si="91"/>
        <v/>
      </c>
      <c r="DA29" s="33">
        <f t="shared" si="92"/>
        <v>5.1690958351820449</v>
      </c>
      <c r="DB29" s="33" t="str">
        <f t="shared" si="93"/>
        <v/>
      </c>
      <c r="DC29" s="33" t="str">
        <f t="shared" si="94"/>
        <v/>
      </c>
      <c r="DD29" s="33">
        <f t="shared" si="95"/>
        <v>42.597944877795555</v>
      </c>
      <c r="DE29" s="33" t="str">
        <f t="shared" si="96"/>
        <v/>
      </c>
      <c r="DF29" s="33">
        <f t="shared" si="97"/>
        <v>17.275892583144955</v>
      </c>
      <c r="DG29" s="33">
        <f t="shared" si="98"/>
        <v>0.56354514248961329</v>
      </c>
      <c r="DH29" s="33">
        <f t="shared" si="99"/>
        <v>4.5553471485287993</v>
      </c>
      <c r="DI29" s="33" t="str">
        <f t="shared" si="100"/>
        <v/>
      </c>
      <c r="DJ29" s="33">
        <f t="shared" si="101"/>
        <v>0.81855483767570447</v>
      </c>
      <c r="DK29" s="33">
        <f t="shared" si="102"/>
        <v>4455.8836299554887</v>
      </c>
      <c r="DL29" s="33">
        <f t="shared" si="103"/>
        <v>5730.8044118145999</v>
      </c>
      <c r="DM29" s="33">
        <f t="shared" si="104"/>
        <v>36.466102288703553</v>
      </c>
      <c r="DN29" s="33">
        <f t="shared" si="105"/>
        <v>1007.3203923672068</v>
      </c>
      <c r="DO29" s="33">
        <f t="shared" si="106"/>
        <v>0.148831169752798</v>
      </c>
      <c r="DP29" s="33" t="str">
        <f t="shared" si="107"/>
        <v/>
      </c>
      <c r="DQ29" s="33" t="str">
        <f t="shared" si="108"/>
        <v/>
      </c>
      <c r="DR29" s="33">
        <f t="shared" si="109"/>
        <v>567.18632288512663</v>
      </c>
      <c r="DS29" s="33">
        <f t="shared" si="110"/>
        <v>21.829030731610711</v>
      </c>
      <c r="DT29" s="33">
        <f t="shared" si="111"/>
        <v>69.493640078803111</v>
      </c>
      <c r="DU29" s="33" t="str">
        <f t="shared" si="112"/>
        <v/>
      </c>
      <c r="DV29" s="33">
        <f t="shared" si="113"/>
        <v>318.74904693775107</v>
      </c>
      <c r="DW29" s="33">
        <f t="shared" si="114"/>
        <v>122.09735087447378</v>
      </c>
      <c r="DX29" s="33">
        <f t="shared" si="115"/>
        <v>48197.738737385109</v>
      </c>
      <c r="DY29" s="33">
        <f t="shared" si="116"/>
        <v>7.3998886523265561</v>
      </c>
    </row>
    <row r="30" spans="1:129" x14ac:dyDescent="0.2">
      <c r="A30" s="1">
        <f t="shared" si="117"/>
        <v>29</v>
      </c>
      <c r="B30" s="19" t="str">
        <f t="shared" si="118"/>
        <v>hFB8_2_SURF1_Mutation_Control_21_P19T</v>
      </c>
      <c r="C30" s="19" t="str">
        <f t="shared" si="119"/>
        <v>hFB8_SURF1_Mutation_Control</v>
      </c>
      <c r="D30" s="19" t="s">
        <v>14</v>
      </c>
      <c r="E30" s="19" t="s">
        <v>12</v>
      </c>
      <c r="F30" s="19" t="s">
        <v>15</v>
      </c>
      <c r="G30" s="19" t="s">
        <v>96</v>
      </c>
      <c r="H30" s="19" t="s">
        <v>16</v>
      </c>
      <c r="I30" s="19">
        <v>2</v>
      </c>
      <c r="J30" s="13">
        <v>19</v>
      </c>
      <c r="K30" s="20">
        <v>48.083333333333336</v>
      </c>
      <c r="L30" s="16">
        <v>1.5</v>
      </c>
      <c r="M30" s="17">
        <v>5.166666666666667</v>
      </c>
      <c r="N30" s="17">
        <f>IFERROR(INDEX([1]All_Data!$AC:$AC,MATCH(B30,[1]All_Data!$C:$C,0)),"")</f>
        <v>3.0255000000000001</v>
      </c>
      <c r="O30" s="17">
        <v>3.0255000000000001</v>
      </c>
      <c r="P30" s="17">
        <v>1</v>
      </c>
      <c r="Q30" s="17" t="str">
        <f t="shared" si="120"/>
        <v>Control_21</v>
      </c>
      <c r="R30" s="6" t="s">
        <v>6</v>
      </c>
      <c r="S30" s="7">
        <v>21</v>
      </c>
      <c r="T30" s="12">
        <v>21</v>
      </c>
      <c r="U30" s="13"/>
      <c r="V30" s="13">
        <v>23</v>
      </c>
      <c r="W30" s="35">
        <v>17275.0256225884</v>
      </c>
      <c r="X30" s="35">
        <v>89.536065307850293</v>
      </c>
      <c r="Y30" s="35">
        <v>4.9851632342035703</v>
      </c>
      <c r="Z30" s="35">
        <v>1288.30891320358</v>
      </c>
      <c r="AA30" s="35">
        <v>35994.449216677102</v>
      </c>
      <c r="AB30" s="35" t="s">
        <v>110</v>
      </c>
      <c r="AC30" s="35">
        <v>4.2538171590676503</v>
      </c>
      <c r="AD30" s="35">
        <v>2328.4776300223898</v>
      </c>
      <c r="AE30" s="35">
        <v>2.2576397754275801</v>
      </c>
      <c r="AF30" s="35" t="s">
        <v>110</v>
      </c>
      <c r="AG30" s="35">
        <v>648.44304877997502</v>
      </c>
      <c r="AH30" s="35">
        <v>1.68409737180039</v>
      </c>
      <c r="AI30" s="35">
        <v>0.88301833689238296</v>
      </c>
      <c r="AJ30" s="35">
        <v>1630.31289035535</v>
      </c>
      <c r="AK30" s="35">
        <v>10.2640414812321</v>
      </c>
      <c r="AL30" s="35">
        <v>421.83896200163798</v>
      </c>
      <c r="AM30" s="35">
        <v>20942.368463025799</v>
      </c>
      <c r="AN30" s="35" t="s">
        <v>110</v>
      </c>
      <c r="AO30" s="35">
        <v>1.5760486804515701</v>
      </c>
      <c r="AP30" s="35">
        <v>8.5892236079332793</v>
      </c>
      <c r="AQ30" s="35">
        <v>738.09997647813304</v>
      </c>
      <c r="AR30" s="35">
        <v>1.53158858075917</v>
      </c>
      <c r="AS30" s="35">
        <v>2.9590395123830202</v>
      </c>
      <c r="AT30" s="35">
        <v>2.5746250988333799</v>
      </c>
      <c r="AU30" s="35" t="s">
        <v>110</v>
      </c>
      <c r="AV30" s="35" t="s">
        <v>110</v>
      </c>
      <c r="AW30" s="35">
        <v>21155.6461814461</v>
      </c>
      <c r="AX30" s="35" t="s">
        <v>110</v>
      </c>
      <c r="AY30" s="35">
        <v>18.481423411177602</v>
      </c>
      <c r="AZ30" s="35" t="s">
        <v>110</v>
      </c>
      <c r="BA30" s="35" t="s">
        <v>110</v>
      </c>
      <c r="BB30" s="35">
        <v>195.33210825656499</v>
      </c>
      <c r="BC30" s="35" t="s">
        <v>110</v>
      </c>
      <c r="BD30" s="35">
        <v>41.8562163011512</v>
      </c>
      <c r="BE30" s="35">
        <v>2.2595624809557702</v>
      </c>
      <c r="BF30" s="35">
        <v>17.6574474052052</v>
      </c>
      <c r="BG30" s="35" t="s">
        <v>110</v>
      </c>
      <c r="BH30" s="35">
        <v>6.4047700057700503</v>
      </c>
      <c r="BI30" s="35">
        <v>24960.383924952599</v>
      </c>
      <c r="BJ30" s="35">
        <v>25665.186743284099</v>
      </c>
      <c r="BK30" s="35">
        <v>253.84217508967299</v>
      </c>
      <c r="BL30" s="35">
        <v>4532.9417656524301</v>
      </c>
      <c r="BM30" s="35">
        <v>0.92985297859176996</v>
      </c>
      <c r="BN30" s="35" t="s">
        <v>110</v>
      </c>
      <c r="BO30" s="35">
        <f t="shared" si="121"/>
        <v>20.166666666666668</v>
      </c>
      <c r="BP30" s="35" t="s">
        <v>110</v>
      </c>
      <c r="BQ30" s="35">
        <v>797.63088383270497</v>
      </c>
      <c r="BR30" s="35">
        <v>83.596186109944796</v>
      </c>
      <c r="BS30" s="35">
        <v>299.348347457329</v>
      </c>
      <c r="BT30" s="35" t="s">
        <v>110</v>
      </c>
      <c r="BU30" s="35">
        <v>1509.5099634211099</v>
      </c>
      <c r="BV30" s="35">
        <v>535.97504735637006</v>
      </c>
      <c r="BW30" s="35">
        <v>60209.204539727798</v>
      </c>
      <c r="BX30" s="35">
        <v>25.314295794050601</v>
      </c>
      <c r="BY30" s="33">
        <f t="shared" si="64"/>
        <v>5709.8085019297305</v>
      </c>
      <c r="BZ30" s="33">
        <f t="shared" si="65"/>
        <v>29.59380773685351</v>
      </c>
      <c r="CA30" s="33">
        <f t="shared" si="66"/>
        <v>1.6477154963488911</v>
      </c>
      <c r="CB30" s="33">
        <f t="shared" si="67"/>
        <v>425.81686108199636</v>
      </c>
      <c r="CC30" s="33">
        <f t="shared" si="68"/>
        <v>11897.025026169922</v>
      </c>
      <c r="CD30" s="33" t="str">
        <f t="shared" si="69"/>
        <v/>
      </c>
      <c r="CE30" s="33">
        <f t="shared" si="70"/>
        <v>1.4059881537159644</v>
      </c>
      <c r="CF30" s="33">
        <f t="shared" si="71"/>
        <v>769.61746158399922</v>
      </c>
      <c r="CG30" s="33">
        <f t="shared" si="72"/>
        <v>0.74620385900762853</v>
      </c>
      <c r="CH30" s="33" t="str">
        <f t="shared" si="73"/>
        <v/>
      </c>
      <c r="CI30" s="33">
        <f t="shared" si="74"/>
        <v>214.32591266897208</v>
      </c>
      <c r="CJ30" s="33">
        <f t="shared" si="75"/>
        <v>0.55663439821529992</v>
      </c>
      <c r="CK30" s="33">
        <f t="shared" si="76"/>
        <v>0.29185864713018772</v>
      </c>
      <c r="CL30" s="33">
        <f t="shared" si="77"/>
        <v>538.85734270545368</v>
      </c>
      <c r="CM30" s="33">
        <f t="shared" si="78"/>
        <v>3.3925108184538422</v>
      </c>
      <c r="CN30" s="33">
        <f t="shared" si="79"/>
        <v>139.42785060374746</v>
      </c>
      <c r="CO30" s="33">
        <f t="shared" si="80"/>
        <v>6921.952888126194</v>
      </c>
      <c r="CP30" s="33" t="str">
        <f t="shared" si="81"/>
        <v/>
      </c>
      <c r="CQ30" s="33">
        <f t="shared" si="82"/>
        <v>0.52092172548391014</v>
      </c>
      <c r="CR30" s="33">
        <f t="shared" si="83"/>
        <v>2.8389435160909864</v>
      </c>
      <c r="CS30" s="33">
        <f t="shared" si="84"/>
        <v>243.95966831205851</v>
      </c>
      <c r="CT30" s="33">
        <f t="shared" si="85"/>
        <v>0.50622660081281445</v>
      </c>
      <c r="CU30" s="33">
        <f t="shared" si="86"/>
        <v>0.97803322174285912</v>
      </c>
      <c r="CV30" s="33">
        <f t="shared" si="87"/>
        <v>0.85097507811382578</v>
      </c>
      <c r="CW30" s="33" t="str">
        <f t="shared" si="88"/>
        <v/>
      </c>
      <c r="CX30" s="33" t="str">
        <f t="shared" si="89"/>
        <v/>
      </c>
      <c r="CY30" s="33">
        <f t="shared" si="90"/>
        <v>6992.446267210742</v>
      </c>
      <c r="CZ30" s="33" t="str">
        <f t="shared" si="91"/>
        <v/>
      </c>
      <c r="DA30" s="33">
        <f t="shared" si="92"/>
        <v>6.1085517802603206</v>
      </c>
      <c r="DB30" s="33" t="str">
        <f t="shared" si="93"/>
        <v/>
      </c>
      <c r="DC30" s="33" t="str">
        <f t="shared" si="94"/>
        <v/>
      </c>
      <c r="DD30" s="33">
        <f t="shared" si="95"/>
        <v>64.561926377975539</v>
      </c>
      <c r="DE30" s="33" t="str">
        <f t="shared" si="96"/>
        <v/>
      </c>
      <c r="DF30" s="33">
        <f t="shared" si="97"/>
        <v>13.83447902864029</v>
      </c>
      <c r="DG30" s="33">
        <f t="shared" si="98"/>
        <v>0.74683935909957699</v>
      </c>
      <c r="DH30" s="33">
        <f t="shared" si="99"/>
        <v>5.8362080334507356</v>
      </c>
      <c r="DI30" s="33" t="str">
        <f t="shared" si="100"/>
        <v/>
      </c>
      <c r="DJ30" s="33">
        <f t="shared" si="101"/>
        <v>2.1169294350586845</v>
      </c>
      <c r="DK30" s="33">
        <f t="shared" si="102"/>
        <v>8250.0029499099655</v>
      </c>
      <c r="DL30" s="33">
        <f t="shared" si="103"/>
        <v>8482.9571123067581</v>
      </c>
      <c r="DM30" s="33">
        <f t="shared" si="104"/>
        <v>83.900900707213012</v>
      </c>
      <c r="DN30" s="33">
        <f t="shared" si="105"/>
        <v>1498.2455017856321</v>
      </c>
      <c r="DO30" s="33">
        <f t="shared" si="106"/>
        <v>0.30733861463948769</v>
      </c>
      <c r="DP30" s="33" t="str">
        <f t="shared" si="107"/>
        <v/>
      </c>
      <c r="DQ30" s="33" t="str">
        <f t="shared" si="108"/>
        <v/>
      </c>
      <c r="DR30" s="33">
        <f t="shared" si="109"/>
        <v>263.63605481166911</v>
      </c>
      <c r="DS30" s="33">
        <f t="shared" si="110"/>
        <v>27.630535815549429</v>
      </c>
      <c r="DT30" s="33">
        <f t="shared" si="111"/>
        <v>98.941777378062795</v>
      </c>
      <c r="DU30" s="33" t="str">
        <f t="shared" si="112"/>
        <v/>
      </c>
      <c r="DV30" s="33">
        <f t="shared" si="113"/>
        <v>498.92909053746814</v>
      </c>
      <c r="DW30" s="33">
        <f t="shared" si="114"/>
        <v>177.15255242319287</v>
      </c>
      <c r="DX30" s="33">
        <f t="shared" si="115"/>
        <v>19900.579917279061</v>
      </c>
      <c r="DY30" s="33">
        <f t="shared" si="116"/>
        <v>8.3669792741862832</v>
      </c>
    </row>
    <row r="31" spans="1:129" x14ac:dyDescent="0.2">
      <c r="A31" s="1">
        <f t="shared" si="117"/>
        <v>30</v>
      </c>
      <c r="B31" s="19" t="str">
        <f t="shared" si="118"/>
        <v>hFB8_2_SURF1_Mutation_Control_21_P21T</v>
      </c>
      <c r="C31" s="19" t="str">
        <f t="shared" si="119"/>
        <v>hFB8_SURF1_Mutation_Control</v>
      </c>
      <c r="D31" s="19" t="s">
        <v>14</v>
      </c>
      <c r="E31" s="19" t="s">
        <v>12</v>
      </c>
      <c r="F31" s="19" t="s">
        <v>15</v>
      </c>
      <c r="G31" s="19" t="s">
        <v>96</v>
      </c>
      <c r="H31" s="19" t="s">
        <v>16</v>
      </c>
      <c r="I31" s="19">
        <v>2</v>
      </c>
      <c r="J31" s="13">
        <v>21</v>
      </c>
      <c r="K31" s="20">
        <v>58.125</v>
      </c>
      <c r="L31" s="16">
        <v>2</v>
      </c>
      <c r="M31" s="17">
        <v>5.083333333333333</v>
      </c>
      <c r="N31" s="17">
        <f>IFERROR(INDEX([1]All_Data!$AC:$AC,MATCH(B31,[1]All_Data!$C:$C,0)),"")</f>
        <v>3.81</v>
      </c>
      <c r="O31" s="17">
        <v>3.81</v>
      </c>
      <c r="P31" s="17">
        <v>1</v>
      </c>
      <c r="Q31" s="17" t="str">
        <f t="shared" si="120"/>
        <v>Control_21</v>
      </c>
      <c r="R31" s="6" t="s">
        <v>6</v>
      </c>
      <c r="S31" s="7">
        <v>21</v>
      </c>
      <c r="T31" s="8">
        <v>22</v>
      </c>
      <c r="U31" s="13"/>
      <c r="V31" s="13">
        <v>24</v>
      </c>
      <c r="W31" s="35">
        <v>16391.189232972501</v>
      </c>
      <c r="X31" s="35">
        <v>81.303699166672601</v>
      </c>
      <c r="Y31" s="35">
        <v>4.9851632342035703</v>
      </c>
      <c r="Z31" s="35">
        <v>1702.48185351387</v>
      </c>
      <c r="AA31" s="35">
        <v>39080.780893376701</v>
      </c>
      <c r="AB31" s="35" t="s">
        <v>110</v>
      </c>
      <c r="AC31" s="35">
        <v>4.51154001311345</v>
      </c>
      <c r="AD31" s="35">
        <v>2243.25039411438</v>
      </c>
      <c r="AE31" s="35">
        <v>2.5822014291413602</v>
      </c>
      <c r="AF31" s="35">
        <v>21.325315048693099</v>
      </c>
      <c r="AG31" s="35">
        <v>615.51270406323397</v>
      </c>
      <c r="AH31" s="35">
        <v>2.6364901199790101</v>
      </c>
      <c r="AI31" s="35">
        <v>1.2843245379780199</v>
      </c>
      <c r="AJ31" s="35">
        <v>1193.8781834221199</v>
      </c>
      <c r="AK31" s="35">
        <v>9.7562367077338603</v>
      </c>
      <c r="AL31" s="35">
        <v>464.49932409046102</v>
      </c>
      <c r="AM31" s="35">
        <v>21320.354915698899</v>
      </c>
      <c r="AN31" s="35" t="s">
        <v>110</v>
      </c>
      <c r="AO31" s="35">
        <v>1.1168578872044901</v>
      </c>
      <c r="AP31" s="35">
        <v>9.0524055282801204</v>
      </c>
      <c r="AQ31" s="35">
        <v>1091.58543784775</v>
      </c>
      <c r="AR31" s="35">
        <v>1.11519080176392</v>
      </c>
      <c r="AS31" s="35">
        <v>2.9590395123830202</v>
      </c>
      <c r="AT31" s="35">
        <v>2.0200388127911202</v>
      </c>
      <c r="AU31" s="35" t="s">
        <v>110</v>
      </c>
      <c r="AV31" s="35" t="s">
        <v>110</v>
      </c>
      <c r="AW31" s="35">
        <v>21634.147403933399</v>
      </c>
      <c r="AX31" s="35" t="s">
        <v>110</v>
      </c>
      <c r="AY31" s="35">
        <v>23.2609312583192</v>
      </c>
      <c r="AZ31" s="35" t="s">
        <v>110</v>
      </c>
      <c r="BA31" s="35" t="s">
        <v>110</v>
      </c>
      <c r="BB31" s="35">
        <v>195.33210825656499</v>
      </c>
      <c r="BC31" s="35" t="s">
        <v>110</v>
      </c>
      <c r="BD31" s="35">
        <v>51.716980023373303</v>
      </c>
      <c r="BE31" s="35">
        <v>1.9711400626965301</v>
      </c>
      <c r="BF31" s="35">
        <v>13.5620264384339</v>
      </c>
      <c r="BG31" s="35" t="s">
        <v>110</v>
      </c>
      <c r="BH31" s="35">
        <v>4.9258658160327196</v>
      </c>
      <c r="BI31" s="35">
        <v>20051.4763347997</v>
      </c>
      <c r="BJ31" s="35">
        <v>26522.5983795135</v>
      </c>
      <c r="BK31" s="35">
        <v>164.09746029916599</v>
      </c>
      <c r="BL31" s="35">
        <v>4259.0782896882301</v>
      </c>
      <c r="BM31" s="35">
        <v>0.92985297859176996</v>
      </c>
      <c r="BN31" s="35" t="s">
        <v>110</v>
      </c>
      <c r="BO31" s="35">
        <f t="shared" si="121"/>
        <v>10.041666666666664</v>
      </c>
      <c r="BP31" s="35" t="s">
        <v>110</v>
      </c>
      <c r="BQ31" s="35">
        <v>884.09876024304003</v>
      </c>
      <c r="BR31" s="35">
        <v>89.060406605777303</v>
      </c>
      <c r="BS31" s="35">
        <v>344.43196277909999</v>
      </c>
      <c r="BT31" s="35" t="s">
        <v>110</v>
      </c>
      <c r="BU31" s="35">
        <v>1675.90783977514</v>
      </c>
      <c r="BV31" s="35">
        <v>613.165027277577</v>
      </c>
      <c r="BW31" s="35">
        <v>54934.003239810801</v>
      </c>
      <c r="BX31" s="35">
        <v>28.736112264571499</v>
      </c>
      <c r="BY31" s="33">
        <f t="shared" si="64"/>
        <v>4302.1494049796593</v>
      </c>
      <c r="BZ31" s="33">
        <f t="shared" si="65"/>
        <v>21.339553587053175</v>
      </c>
      <c r="CA31" s="33">
        <f t="shared" si="66"/>
        <v>1.3084417937542179</v>
      </c>
      <c r="CB31" s="33">
        <f t="shared" si="67"/>
        <v>446.84563084353545</v>
      </c>
      <c r="CC31" s="33">
        <f t="shared" si="68"/>
        <v>10257.422806660552</v>
      </c>
      <c r="CD31" s="33" t="str">
        <f t="shared" si="69"/>
        <v/>
      </c>
      <c r="CE31" s="33">
        <f t="shared" si="70"/>
        <v>1.1841312370376509</v>
      </c>
      <c r="CF31" s="33">
        <f t="shared" si="71"/>
        <v>588.7796310011496</v>
      </c>
      <c r="CG31" s="33">
        <f t="shared" si="72"/>
        <v>0.67774315725495016</v>
      </c>
      <c r="CH31" s="33">
        <f t="shared" si="73"/>
        <v>5.5971955508380837</v>
      </c>
      <c r="CI31" s="33">
        <f t="shared" si="74"/>
        <v>161.55189083024513</v>
      </c>
      <c r="CJ31" s="33">
        <f t="shared" si="75"/>
        <v>0.6919921574748058</v>
      </c>
      <c r="CK31" s="33">
        <f t="shared" si="76"/>
        <v>0.33709305458740679</v>
      </c>
      <c r="CL31" s="33">
        <f t="shared" si="77"/>
        <v>313.35385391656689</v>
      </c>
      <c r="CM31" s="33">
        <f t="shared" si="78"/>
        <v>2.5606920492739791</v>
      </c>
      <c r="CN31" s="33">
        <f t="shared" si="79"/>
        <v>121.91583309460918</v>
      </c>
      <c r="CO31" s="33">
        <f t="shared" si="80"/>
        <v>5595.8936786611284</v>
      </c>
      <c r="CP31" s="33" t="str">
        <f t="shared" si="81"/>
        <v/>
      </c>
      <c r="CQ31" s="33">
        <f t="shared" si="82"/>
        <v>0.29313855307204462</v>
      </c>
      <c r="CR31" s="33">
        <f t="shared" si="83"/>
        <v>2.3759594562415014</v>
      </c>
      <c r="CS31" s="33">
        <f t="shared" si="84"/>
        <v>286.50536426450128</v>
      </c>
      <c r="CT31" s="33">
        <f t="shared" si="85"/>
        <v>0.29270099783829923</v>
      </c>
      <c r="CU31" s="33">
        <f t="shared" si="86"/>
        <v>0.77665079065171128</v>
      </c>
      <c r="CV31" s="33">
        <f t="shared" si="87"/>
        <v>0.53019391411840422</v>
      </c>
      <c r="CW31" s="33" t="str">
        <f t="shared" si="88"/>
        <v/>
      </c>
      <c r="CX31" s="33" t="str">
        <f t="shared" si="89"/>
        <v/>
      </c>
      <c r="CY31" s="33">
        <f t="shared" si="90"/>
        <v>5678.253911793543</v>
      </c>
      <c r="CZ31" s="33" t="str">
        <f t="shared" si="91"/>
        <v/>
      </c>
      <c r="DA31" s="33">
        <f t="shared" si="92"/>
        <v>6.105231301396115</v>
      </c>
      <c r="DB31" s="33" t="str">
        <f t="shared" si="93"/>
        <v/>
      </c>
      <c r="DC31" s="33" t="str">
        <f t="shared" si="94"/>
        <v/>
      </c>
      <c r="DD31" s="33">
        <f t="shared" si="95"/>
        <v>51.268269883612859</v>
      </c>
      <c r="DE31" s="33" t="str">
        <f t="shared" si="96"/>
        <v/>
      </c>
      <c r="DF31" s="33">
        <f t="shared" si="97"/>
        <v>13.57401050482239</v>
      </c>
      <c r="DG31" s="33">
        <f t="shared" si="98"/>
        <v>0.51735959650827557</v>
      </c>
      <c r="DH31" s="33">
        <f t="shared" si="99"/>
        <v>3.5595869917149345</v>
      </c>
      <c r="DI31" s="33" t="str">
        <f t="shared" si="100"/>
        <v/>
      </c>
      <c r="DJ31" s="33">
        <f t="shared" si="101"/>
        <v>1.2928781669377216</v>
      </c>
      <c r="DK31" s="33">
        <f t="shared" si="102"/>
        <v>5262.8546810497901</v>
      </c>
      <c r="DL31" s="33">
        <f t="shared" si="103"/>
        <v>6961.3119106334643</v>
      </c>
      <c r="DM31" s="33">
        <f t="shared" si="104"/>
        <v>43.070199553586875</v>
      </c>
      <c r="DN31" s="33">
        <f t="shared" si="105"/>
        <v>1117.8683175034726</v>
      </c>
      <c r="DO31" s="33">
        <f t="shared" si="106"/>
        <v>0.24405589989285301</v>
      </c>
      <c r="DP31" s="33" t="str">
        <f t="shared" si="107"/>
        <v/>
      </c>
      <c r="DQ31" s="33" t="str">
        <f t="shared" si="108"/>
        <v/>
      </c>
      <c r="DR31" s="33">
        <f t="shared" si="109"/>
        <v>232.04691869896064</v>
      </c>
      <c r="DS31" s="33">
        <f t="shared" si="110"/>
        <v>23.375434804665957</v>
      </c>
      <c r="DT31" s="33">
        <f t="shared" si="111"/>
        <v>90.402089968267717</v>
      </c>
      <c r="DU31" s="33" t="str">
        <f t="shared" si="112"/>
        <v/>
      </c>
      <c r="DV31" s="33">
        <f t="shared" si="113"/>
        <v>439.87082408796323</v>
      </c>
      <c r="DW31" s="33">
        <f t="shared" si="114"/>
        <v>160.93570269752678</v>
      </c>
      <c r="DX31" s="33">
        <f t="shared" si="115"/>
        <v>14418.373553756115</v>
      </c>
      <c r="DY31" s="33">
        <f t="shared" si="116"/>
        <v>7.5422866836145666</v>
      </c>
    </row>
    <row r="32" spans="1:129" x14ac:dyDescent="0.2">
      <c r="A32" s="1">
        <f t="shared" si="117"/>
        <v>31</v>
      </c>
      <c r="B32" s="19" t="str">
        <f t="shared" si="118"/>
        <v>hFB8_2_SURF1_Mutation_Control_21_P23T</v>
      </c>
      <c r="C32" s="19" t="str">
        <f t="shared" si="119"/>
        <v>hFB8_SURF1_Mutation_Control</v>
      </c>
      <c r="D32" s="19" t="s">
        <v>14</v>
      </c>
      <c r="E32" s="19" t="s">
        <v>12</v>
      </c>
      <c r="F32" s="19" t="s">
        <v>15</v>
      </c>
      <c r="G32" s="19" t="s">
        <v>96</v>
      </c>
      <c r="H32" s="19" t="s">
        <v>16</v>
      </c>
      <c r="I32" s="19">
        <v>2</v>
      </c>
      <c r="J32" s="13">
        <v>23</v>
      </c>
      <c r="K32" s="20">
        <v>68.291666666666671</v>
      </c>
      <c r="L32" s="16">
        <v>2.5</v>
      </c>
      <c r="M32" s="17">
        <v>5.166666666666667</v>
      </c>
      <c r="N32" s="17">
        <f>IFERROR(INDEX([1]All_Data!$AC:$AC,MATCH(B32,[1]All_Data!$C:$C,0)),"")</f>
        <v>3.6150000000000002</v>
      </c>
      <c r="O32" s="17">
        <v>3.6150000000000002</v>
      </c>
      <c r="P32" s="17">
        <v>1</v>
      </c>
      <c r="Q32" s="17" t="str">
        <f t="shared" si="120"/>
        <v>Control_21</v>
      </c>
      <c r="R32" s="6" t="s">
        <v>6</v>
      </c>
      <c r="S32" s="7">
        <v>21</v>
      </c>
      <c r="T32" s="12">
        <v>23</v>
      </c>
      <c r="U32" s="13"/>
      <c r="V32" s="13">
        <v>25</v>
      </c>
      <c r="W32" s="35">
        <v>21618.6782403258</v>
      </c>
      <c r="X32" s="35">
        <v>127.972503685988</v>
      </c>
      <c r="Y32" s="35">
        <v>1.6171996224034799</v>
      </c>
      <c r="Z32" s="35">
        <v>3539.4278151189901</v>
      </c>
      <c r="AA32" s="35">
        <v>40461.345411302696</v>
      </c>
      <c r="AB32" s="35" t="s">
        <v>110</v>
      </c>
      <c r="AC32" s="35">
        <v>4.51154001311345</v>
      </c>
      <c r="AD32" s="35">
        <v>2328.4776300223898</v>
      </c>
      <c r="AE32" s="35">
        <v>4.1183364077742697</v>
      </c>
      <c r="AF32" s="35">
        <v>27.677970833832699</v>
      </c>
      <c r="AG32" s="35">
        <v>808.360785420414</v>
      </c>
      <c r="AH32" s="35">
        <v>2.6364901199790101</v>
      </c>
      <c r="AI32" s="35">
        <v>1.2843245379780199</v>
      </c>
      <c r="AJ32" s="35">
        <v>1813.1873111984801</v>
      </c>
      <c r="AK32" s="35">
        <v>10.517685479374199</v>
      </c>
      <c r="AL32" s="35">
        <v>506.77335003847702</v>
      </c>
      <c r="AM32" s="35">
        <v>21494.3313496966</v>
      </c>
      <c r="AN32" s="35">
        <v>401.23361601735297</v>
      </c>
      <c r="AO32" s="35">
        <v>1.4248654637868201</v>
      </c>
      <c r="AP32" s="35">
        <v>8.1244990768862202</v>
      </c>
      <c r="AQ32" s="35">
        <v>1345.0948214753801</v>
      </c>
      <c r="AR32" s="35">
        <v>1.11519080176392</v>
      </c>
      <c r="AS32" s="35">
        <v>1.9843989973482301</v>
      </c>
      <c r="AT32" s="35">
        <v>2.0200388127911202</v>
      </c>
      <c r="AU32" s="35" t="s">
        <v>110</v>
      </c>
      <c r="AV32" s="35" t="s">
        <v>110</v>
      </c>
      <c r="AW32" s="35">
        <v>36104.389711387499</v>
      </c>
      <c r="AX32" s="35" t="s">
        <v>110</v>
      </c>
      <c r="AY32" s="35">
        <v>20.883148888034398</v>
      </c>
      <c r="AZ32" s="35" t="s">
        <v>110</v>
      </c>
      <c r="BA32" s="35" t="s">
        <v>110</v>
      </c>
      <c r="BB32" s="35">
        <v>221.844384449903</v>
      </c>
      <c r="BC32" s="35" t="s">
        <v>110</v>
      </c>
      <c r="BD32" s="35">
        <v>1328.69098866031</v>
      </c>
      <c r="BE32" s="35">
        <v>3.0607091303823299</v>
      </c>
      <c r="BF32" s="35">
        <v>19.4256953663002</v>
      </c>
      <c r="BG32" s="35" t="s">
        <v>110</v>
      </c>
      <c r="BH32" s="35">
        <v>5.9677291431992003</v>
      </c>
      <c r="BI32" s="35">
        <v>20051.4763347997</v>
      </c>
      <c r="BJ32" s="35">
        <v>27946.4380425739</v>
      </c>
      <c r="BK32" s="35">
        <v>164.09746029916599</v>
      </c>
      <c r="BL32" s="35">
        <v>4798.7230071513304</v>
      </c>
      <c r="BM32" s="35">
        <v>1.05794369298854</v>
      </c>
      <c r="BN32" s="35" t="s">
        <v>110</v>
      </c>
      <c r="BO32" s="35">
        <f t="shared" si="121"/>
        <v>10.166666666666671</v>
      </c>
      <c r="BP32" s="35" t="s">
        <v>110</v>
      </c>
      <c r="BQ32" s="35">
        <v>6647.8928798281404</v>
      </c>
      <c r="BR32" s="35">
        <v>166.035118821157</v>
      </c>
      <c r="BS32" s="35">
        <v>467.60079659579401</v>
      </c>
      <c r="BT32" s="35">
        <v>0.32076675180534903</v>
      </c>
      <c r="BU32" s="35">
        <v>1328.3379319642499</v>
      </c>
      <c r="BV32" s="35">
        <v>1192.87203229283</v>
      </c>
      <c r="BW32" s="35">
        <v>56831.349111534502</v>
      </c>
      <c r="BX32" s="35">
        <v>41.8816448373016</v>
      </c>
      <c r="BY32" s="33">
        <f t="shared" si="64"/>
        <v>5980.2706058992526</v>
      </c>
      <c r="BZ32" s="33">
        <f t="shared" si="65"/>
        <v>35.400415957396405</v>
      </c>
      <c r="CA32" s="33">
        <f t="shared" si="66"/>
        <v>0.44735812514619083</v>
      </c>
      <c r="CB32" s="33">
        <f t="shared" si="67"/>
        <v>979.09483129156013</v>
      </c>
      <c r="CC32" s="33">
        <f t="shared" si="68"/>
        <v>11192.626669793277</v>
      </c>
      <c r="CD32" s="33" t="str">
        <f t="shared" si="69"/>
        <v/>
      </c>
      <c r="CE32" s="33">
        <f t="shared" si="70"/>
        <v>1.2480055361309681</v>
      </c>
      <c r="CF32" s="33">
        <f t="shared" si="71"/>
        <v>644.11552697714785</v>
      </c>
      <c r="CG32" s="33">
        <f t="shared" si="72"/>
        <v>1.1392355208227578</v>
      </c>
      <c r="CH32" s="33">
        <f t="shared" si="73"/>
        <v>7.6564234671736369</v>
      </c>
      <c r="CI32" s="33">
        <f t="shared" si="74"/>
        <v>223.61294202501077</v>
      </c>
      <c r="CJ32" s="33">
        <f t="shared" si="75"/>
        <v>0.72931953526390314</v>
      </c>
      <c r="CK32" s="33">
        <f t="shared" si="76"/>
        <v>0.3552764973659806</v>
      </c>
      <c r="CL32" s="33">
        <f t="shared" si="77"/>
        <v>501.57325344356292</v>
      </c>
      <c r="CM32" s="33">
        <f t="shared" si="78"/>
        <v>2.9094565641422401</v>
      </c>
      <c r="CN32" s="33">
        <f t="shared" si="79"/>
        <v>140.18626557080967</v>
      </c>
      <c r="CO32" s="33">
        <f t="shared" si="80"/>
        <v>5945.8731257805257</v>
      </c>
      <c r="CP32" s="33">
        <f t="shared" si="81"/>
        <v>110.99131840037425</v>
      </c>
      <c r="CQ32" s="33">
        <f t="shared" si="82"/>
        <v>0.39415365526606361</v>
      </c>
      <c r="CR32" s="33">
        <f t="shared" si="83"/>
        <v>2.2474409617942515</v>
      </c>
      <c r="CS32" s="33">
        <f t="shared" si="84"/>
        <v>372.0870875450567</v>
      </c>
      <c r="CT32" s="33">
        <f t="shared" si="85"/>
        <v>0.30848984834409959</v>
      </c>
      <c r="CU32" s="33">
        <f t="shared" si="86"/>
        <v>0.54893471572565145</v>
      </c>
      <c r="CV32" s="33">
        <f t="shared" si="87"/>
        <v>0.55879358583433469</v>
      </c>
      <c r="CW32" s="33" t="str">
        <f t="shared" si="88"/>
        <v/>
      </c>
      <c r="CX32" s="33" t="str">
        <f t="shared" si="89"/>
        <v/>
      </c>
      <c r="CY32" s="33">
        <f t="shared" si="90"/>
        <v>9987.383046026971</v>
      </c>
      <c r="CZ32" s="33" t="str">
        <f t="shared" si="91"/>
        <v/>
      </c>
      <c r="DA32" s="33">
        <f t="shared" si="92"/>
        <v>5.7768046716554347</v>
      </c>
      <c r="DB32" s="33" t="str">
        <f t="shared" si="93"/>
        <v/>
      </c>
      <c r="DC32" s="33" t="str">
        <f t="shared" si="94"/>
        <v/>
      </c>
      <c r="DD32" s="33">
        <f t="shared" si="95"/>
        <v>61.367741203292667</v>
      </c>
      <c r="DE32" s="33" t="str">
        <f t="shared" si="96"/>
        <v/>
      </c>
      <c r="DF32" s="33">
        <f t="shared" si="97"/>
        <v>367.54937445651728</v>
      </c>
      <c r="DG32" s="33">
        <f t="shared" si="98"/>
        <v>0.84666919236025717</v>
      </c>
      <c r="DH32" s="33">
        <f t="shared" si="99"/>
        <v>5.3736363392255049</v>
      </c>
      <c r="DI32" s="33" t="str">
        <f t="shared" si="100"/>
        <v/>
      </c>
      <c r="DJ32" s="33">
        <f t="shared" si="101"/>
        <v>1.650824106002545</v>
      </c>
      <c r="DK32" s="33">
        <f t="shared" si="102"/>
        <v>5546.7431078284089</v>
      </c>
      <c r="DL32" s="33">
        <f t="shared" si="103"/>
        <v>7730.6882552071638</v>
      </c>
      <c r="DM32" s="33">
        <f t="shared" si="104"/>
        <v>45.39348832618699</v>
      </c>
      <c r="DN32" s="33">
        <f t="shared" si="105"/>
        <v>1327.4475815079752</v>
      </c>
      <c r="DO32" s="33">
        <f t="shared" si="106"/>
        <v>0.29265385698161545</v>
      </c>
      <c r="DP32" s="33" t="str">
        <f t="shared" si="107"/>
        <v/>
      </c>
      <c r="DQ32" s="33" t="str">
        <f t="shared" si="108"/>
        <v/>
      </c>
      <c r="DR32" s="33">
        <f t="shared" si="109"/>
        <v>1838.9745172415326</v>
      </c>
      <c r="DS32" s="33">
        <f t="shared" si="110"/>
        <v>45.929493449835959</v>
      </c>
      <c r="DT32" s="33">
        <f t="shared" si="111"/>
        <v>129.35015120215601</v>
      </c>
      <c r="DU32" s="33">
        <f t="shared" si="112"/>
        <v>8.8732158175753528E-2</v>
      </c>
      <c r="DV32" s="33">
        <f t="shared" si="113"/>
        <v>367.45171008692944</v>
      </c>
      <c r="DW32" s="33">
        <f t="shared" si="114"/>
        <v>329.97843216952418</v>
      </c>
      <c r="DX32" s="33">
        <f t="shared" si="115"/>
        <v>15720.981773591839</v>
      </c>
      <c r="DY32" s="33">
        <f t="shared" si="116"/>
        <v>11.585517244066832</v>
      </c>
    </row>
    <row r="33" spans="1:129" x14ac:dyDescent="0.2">
      <c r="A33" s="1">
        <f t="shared" si="117"/>
        <v>32</v>
      </c>
      <c r="B33" s="19" t="str">
        <f t="shared" si="118"/>
        <v>hFB8_2_SURF1_Mutation_Control_21_P25T</v>
      </c>
      <c r="C33" s="19" t="str">
        <f t="shared" si="119"/>
        <v>hFB8_SURF1_Mutation_Control</v>
      </c>
      <c r="D33" s="19" t="s">
        <v>14</v>
      </c>
      <c r="E33" s="19" t="s">
        <v>12</v>
      </c>
      <c r="F33" s="19" t="s">
        <v>15</v>
      </c>
      <c r="G33" s="19" t="s">
        <v>96</v>
      </c>
      <c r="H33" s="19" t="s">
        <v>16</v>
      </c>
      <c r="I33" s="19">
        <v>2</v>
      </c>
      <c r="J33" s="13">
        <v>25</v>
      </c>
      <c r="K33" s="20">
        <v>78.291666666666671</v>
      </c>
      <c r="L33" s="16">
        <v>2.5</v>
      </c>
      <c r="M33" s="17">
        <v>5.166666666666667</v>
      </c>
      <c r="N33" s="17">
        <f>IFERROR(INDEX([1]All_Data!$AC:$AC,MATCH(B33,[1]All_Data!$C:$C,0)),"")</f>
        <v>4.6499999999999995</v>
      </c>
      <c r="O33" s="17">
        <v>4.6499999999999995</v>
      </c>
      <c r="P33" s="17">
        <v>1</v>
      </c>
      <c r="Q33" s="17" t="str">
        <f t="shared" si="120"/>
        <v>Control_21</v>
      </c>
      <c r="R33" s="6" t="s">
        <v>6</v>
      </c>
      <c r="S33" s="7">
        <v>21</v>
      </c>
      <c r="T33" s="12">
        <v>24</v>
      </c>
      <c r="U33" s="13"/>
      <c r="V33" s="13">
        <v>26</v>
      </c>
      <c r="W33" s="35">
        <v>17606.502537285</v>
      </c>
      <c r="X33" s="35">
        <v>113.059162124506</v>
      </c>
      <c r="Y33" s="35">
        <v>8.1283413426524191</v>
      </c>
      <c r="Z33" s="35">
        <v>2294.0990907138498</v>
      </c>
      <c r="AA33" s="35">
        <v>40915.935833171599</v>
      </c>
      <c r="AB33" s="35" t="s">
        <v>110</v>
      </c>
      <c r="AC33" s="35">
        <v>5.2849630434682799</v>
      </c>
      <c r="AD33" s="35">
        <v>2656.6949770812398</v>
      </c>
      <c r="AE33" s="35">
        <v>6.1173552978999002</v>
      </c>
      <c r="AF33" s="35">
        <v>27.677970833832699</v>
      </c>
      <c r="AG33" s="35">
        <v>931.64327522200301</v>
      </c>
      <c r="AH33" s="35">
        <v>2.1675355160905099</v>
      </c>
      <c r="AI33" s="35">
        <v>2.4555729469005301</v>
      </c>
      <c r="AJ33" s="35">
        <v>1946.1900198624101</v>
      </c>
      <c r="AK33" s="35">
        <v>8.2282257268857197</v>
      </c>
      <c r="AL33" s="35">
        <v>436.10620267911401</v>
      </c>
      <c r="AM33" s="35">
        <v>21321.5605214405</v>
      </c>
      <c r="AN33" s="35">
        <v>103.31089012449701</v>
      </c>
      <c r="AO33" s="35">
        <v>1.4248654637868201</v>
      </c>
      <c r="AP33" s="35">
        <v>8.1244990768862202</v>
      </c>
      <c r="AQ33" s="35">
        <v>983.84027988334196</v>
      </c>
      <c r="AR33" s="35">
        <v>1.9344440720113101</v>
      </c>
      <c r="AS33" s="35">
        <v>2.9590395123830202</v>
      </c>
      <c r="AT33" s="35">
        <v>2.2445320913712301</v>
      </c>
      <c r="AU33" s="35" t="s">
        <v>110</v>
      </c>
      <c r="AV33" s="35" t="s">
        <v>110</v>
      </c>
      <c r="AW33" s="35">
        <v>39514.0636067948</v>
      </c>
      <c r="AX33" s="35" t="s">
        <v>110</v>
      </c>
      <c r="AY33" s="35">
        <v>26.788813024438301</v>
      </c>
      <c r="AZ33" s="35" t="s">
        <v>110</v>
      </c>
      <c r="BA33" s="35" t="s">
        <v>110</v>
      </c>
      <c r="BB33" s="35">
        <v>187.96041604409999</v>
      </c>
      <c r="BC33" s="35" t="s">
        <v>110</v>
      </c>
      <c r="BD33" s="35">
        <v>1307.7972864169401</v>
      </c>
      <c r="BE33" s="35">
        <v>3.3117992460394698</v>
      </c>
      <c r="BF33" s="35">
        <v>18.248601480504</v>
      </c>
      <c r="BG33" s="35" t="s">
        <v>110</v>
      </c>
      <c r="BH33" s="35">
        <v>6.2596407120930797</v>
      </c>
      <c r="BI33" s="35">
        <v>22559.098958447601</v>
      </c>
      <c r="BJ33" s="35">
        <v>27893.522764780999</v>
      </c>
      <c r="BK33" s="35">
        <v>195.96678431409799</v>
      </c>
      <c r="BL33" s="35">
        <v>5226.1411459262999</v>
      </c>
      <c r="BM33" s="35">
        <v>0.92985297859176996</v>
      </c>
      <c r="BN33" s="35" t="s">
        <v>110</v>
      </c>
      <c r="BO33" s="35">
        <f t="shared" si="121"/>
        <v>10</v>
      </c>
      <c r="BP33" s="35">
        <v>0.35224146566292902</v>
      </c>
      <c r="BQ33" s="35">
        <v>2451.9287309616402</v>
      </c>
      <c r="BR33" s="35">
        <v>117.43136215021499</v>
      </c>
      <c r="BS33" s="35">
        <v>461.12625347252299</v>
      </c>
      <c r="BT33" s="35">
        <v>0.32076675180534903</v>
      </c>
      <c r="BU33" s="35">
        <v>1265.2541926300801</v>
      </c>
      <c r="BV33" s="35">
        <v>882.398127891277</v>
      </c>
      <c r="BW33" s="35">
        <v>46911.661665597501</v>
      </c>
      <c r="BX33" s="35">
        <v>28.736112264571499</v>
      </c>
      <c r="BY33" s="33">
        <f t="shared" si="64"/>
        <v>3786.3446316741938</v>
      </c>
      <c r="BZ33" s="33">
        <f t="shared" si="65"/>
        <v>24.31379830634538</v>
      </c>
      <c r="CA33" s="33">
        <f t="shared" si="66"/>
        <v>1.7480303962693378</v>
      </c>
      <c r="CB33" s="33">
        <f t="shared" si="67"/>
        <v>493.35464316426885</v>
      </c>
      <c r="CC33" s="33">
        <f t="shared" si="68"/>
        <v>8799.1259856283014</v>
      </c>
      <c r="CD33" s="33" t="str">
        <f t="shared" si="69"/>
        <v/>
      </c>
      <c r="CE33" s="33">
        <f t="shared" si="70"/>
        <v>1.1365511921437161</v>
      </c>
      <c r="CF33" s="33">
        <f t="shared" si="71"/>
        <v>571.33225313575053</v>
      </c>
      <c r="CG33" s="33">
        <f t="shared" si="72"/>
        <v>1.3155602791182583</v>
      </c>
      <c r="CH33" s="33">
        <f t="shared" si="73"/>
        <v>5.9522517922220866</v>
      </c>
      <c r="CI33" s="33">
        <f t="shared" si="74"/>
        <v>200.35339252086089</v>
      </c>
      <c r="CJ33" s="33">
        <f t="shared" si="75"/>
        <v>0.46613667012699145</v>
      </c>
      <c r="CK33" s="33">
        <f t="shared" si="76"/>
        <v>0.52808020363452268</v>
      </c>
      <c r="CL33" s="33">
        <f t="shared" si="77"/>
        <v>418.5354881424538</v>
      </c>
      <c r="CM33" s="33">
        <f t="shared" si="78"/>
        <v>1.7695109090076819</v>
      </c>
      <c r="CN33" s="33">
        <f t="shared" si="79"/>
        <v>93.786280146046039</v>
      </c>
      <c r="CO33" s="33">
        <f t="shared" si="80"/>
        <v>4585.28183256785</v>
      </c>
      <c r="CP33" s="33">
        <f t="shared" si="81"/>
        <v>22.217395725698285</v>
      </c>
      <c r="CQ33" s="33">
        <f t="shared" si="82"/>
        <v>0.3064226803842624</v>
      </c>
      <c r="CR33" s="33">
        <f t="shared" si="83"/>
        <v>1.7472041025561766</v>
      </c>
      <c r="CS33" s="33">
        <f t="shared" si="84"/>
        <v>211.57855481362196</v>
      </c>
      <c r="CT33" s="33">
        <f t="shared" si="85"/>
        <v>0.41600947785189468</v>
      </c>
      <c r="CU33" s="33">
        <f t="shared" si="86"/>
        <v>0.63635258330817646</v>
      </c>
      <c r="CV33" s="33">
        <f t="shared" si="87"/>
        <v>0.48269507341316781</v>
      </c>
      <c r="CW33" s="33" t="str">
        <f t="shared" si="88"/>
        <v/>
      </c>
      <c r="CX33" s="33" t="str">
        <f t="shared" si="89"/>
        <v/>
      </c>
      <c r="CY33" s="33">
        <f t="shared" si="90"/>
        <v>8497.6480874827539</v>
      </c>
      <c r="CZ33" s="33" t="str">
        <f t="shared" si="91"/>
        <v/>
      </c>
      <c r="DA33" s="33">
        <f t="shared" si="92"/>
        <v>5.7610350590189903</v>
      </c>
      <c r="DB33" s="33" t="str">
        <f t="shared" si="93"/>
        <v/>
      </c>
      <c r="DC33" s="33" t="str">
        <f t="shared" si="94"/>
        <v/>
      </c>
      <c r="DD33" s="33">
        <f t="shared" si="95"/>
        <v>40.42159484819355</v>
      </c>
      <c r="DE33" s="33" t="str">
        <f t="shared" si="96"/>
        <v/>
      </c>
      <c r="DF33" s="33">
        <f t="shared" si="97"/>
        <v>281.24672826170757</v>
      </c>
      <c r="DG33" s="33">
        <f t="shared" si="98"/>
        <v>0.7122148916213914</v>
      </c>
      <c r="DH33" s="33">
        <f t="shared" si="99"/>
        <v>3.924430425914839</v>
      </c>
      <c r="DI33" s="33" t="str">
        <f t="shared" si="100"/>
        <v/>
      </c>
      <c r="DJ33" s="33">
        <f t="shared" si="101"/>
        <v>1.3461592929232431</v>
      </c>
      <c r="DK33" s="33">
        <f t="shared" si="102"/>
        <v>4851.4191308489471</v>
      </c>
      <c r="DL33" s="33">
        <f t="shared" si="103"/>
        <v>5998.6070461894624</v>
      </c>
      <c r="DM33" s="33">
        <f t="shared" si="104"/>
        <v>42.143394476150114</v>
      </c>
      <c r="DN33" s="33">
        <f t="shared" si="105"/>
        <v>1123.9013217045808</v>
      </c>
      <c r="DO33" s="33">
        <f t="shared" si="106"/>
        <v>0.19996838249285379</v>
      </c>
      <c r="DP33" s="33" t="str">
        <f t="shared" si="107"/>
        <v/>
      </c>
      <c r="DQ33" s="33">
        <f t="shared" si="108"/>
        <v>7.5750852830737431E-2</v>
      </c>
      <c r="DR33" s="33">
        <f t="shared" si="109"/>
        <v>527.29650128207322</v>
      </c>
      <c r="DS33" s="33">
        <f t="shared" si="110"/>
        <v>25.254056376390324</v>
      </c>
      <c r="DT33" s="33">
        <f t="shared" si="111"/>
        <v>99.166936230650123</v>
      </c>
      <c r="DU33" s="33">
        <f t="shared" si="112"/>
        <v>6.8982097162440664E-2</v>
      </c>
      <c r="DV33" s="33">
        <f t="shared" si="113"/>
        <v>272.09767583442584</v>
      </c>
      <c r="DW33" s="33">
        <f t="shared" si="114"/>
        <v>189.76303825618862</v>
      </c>
      <c r="DX33" s="33">
        <f t="shared" si="115"/>
        <v>10088.529390451076</v>
      </c>
      <c r="DY33" s="33">
        <f t="shared" si="116"/>
        <v>6.179809089155162</v>
      </c>
    </row>
    <row r="34" spans="1:129" x14ac:dyDescent="0.2">
      <c r="A34" s="1">
        <f t="shared" si="117"/>
        <v>33</v>
      </c>
      <c r="B34" s="19" t="str">
        <f t="shared" si="118"/>
        <v>hFB8_2_SURF1_Mutation_Control_21_P27T</v>
      </c>
      <c r="C34" s="19" t="str">
        <f t="shared" si="119"/>
        <v>hFB8_SURF1_Mutation_Control</v>
      </c>
      <c r="D34" s="19" t="s">
        <v>14</v>
      </c>
      <c r="E34" s="19" t="s">
        <v>12</v>
      </c>
      <c r="F34" s="19" t="s">
        <v>15</v>
      </c>
      <c r="G34" s="19" t="s">
        <v>96</v>
      </c>
      <c r="H34" s="19" t="s">
        <v>16</v>
      </c>
      <c r="I34" s="19">
        <v>2</v>
      </c>
      <c r="J34" s="13">
        <v>27</v>
      </c>
      <c r="K34" s="20">
        <v>88.208333333333329</v>
      </c>
      <c r="L34" s="16">
        <v>2.5</v>
      </c>
      <c r="M34" s="17">
        <v>5.041666666666667</v>
      </c>
      <c r="N34" s="17">
        <f>IFERROR(INDEX([1]All_Data!$AC:$AC,MATCH(B34,[1]All_Data!$C:$C,0)),"")</f>
        <v>3.1619999999999995</v>
      </c>
      <c r="O34" s="17">
        <v>3.1619999999999995</v>
      </c>
      <c r="P34" s="17">
        <v>1</v>
      </c>
      <c r="Q34" s="17" t="str">
        <f t="shared" si="120"/>
        <v>Control_21</v>
      </c>
      <c r="R34" s="6" t="s">
        <v>6</v>
      </c>
      <c r="S34" s="7">
        <v>21</v>
      </c>
      <c r="T34" s="8">
        <v>25</v>
      </c>
      <c r="U34" s="13"/>
      <c r="V34" s="13">
        <v>27</v>
      </c>
      <c r="W34" s="35">
        <v>16162.459645094999</v>
      </c>
      <c r="X34" s="35">
        <v>97.555586796500506</v>
      </c>
      <c r="Y34" s="35">
        <v>3.3440914657021801</v>
      </c>
      <c r="Z34" s="35">
        <v>1705.9204188885501</v>
      </c>
      <c r="AA34" s="35">
        <v>39312.678304583504</v>
      </c>
      <c r="AB34" s="35" t="s">
        <v>110</v>
      </c>
      <c r="AC34" s="35">
        <v>3.7385140732374098</v>
      </c>
      <c r="AD34" s="35">
        <v>2068.2735337797899</v>
      </c>
      <c r="AE34" s="35">
        <v>6.6667302479081796</v>
      </c>
      <c r="AF34" s="35">
        <v>27.677970833832699</v>
      </c>
      <c r="AG34" s="35">
        <v>776.94348476703897</v>
      </c>
      <c r="AH34" s="35">
        <v>1.1804764454375301</v>
      </c>
      <c r="AI34" s="35">
        <v>2.83877708967223</v>
      </c>
      <c r="AJ34" s="35">
        <v>1503.4977943681699</v>
      </c>
      <c r="AK34" s="35">
        <v>8.2282257268857197</v>
      </c>
      <c r="AL34" s="35">
        <v>464.49932409046102</v>
      </c>
      <c r="AM34" s="35">
        <v>21499.174653002599</v>
      </c>
      <c r="AN34" s="35" t="s">
        <v>110</v>
      </c>
      <c r="AO34" s="35">
        <v>0.79820475029590099</v>
      </c>
      <c r="AP34" s="35">
        <v>6.7197107827246301</v>
      </c>
      <c r="AQ34" s="35">
        <v>1002.56640377419</v>
      </c>
      <c r="AR34" s="35">
        <v>1.11519080176392</v>
      </c>
      <c r="AS34" s="35">
        <v>0.68030060709380002</v>
      </c>
      <c r="AT34" s="35">
        <v>1.7912159172557001</v>
      </c>
      <c r="AU34" s="35" t="s">
        <v>110</v>
      </c>
      <c r="AV34" s="35" t="s">
        <v>110</v>
      </c>
      <c r="AW34" s="35">
        <v>19314.4071545921</v>
      </c>
      <c r="AX34" s="35" t="s">
        <v>110</v>
      </c>
      <c r="AY34" s="35">
        <v>27.955535586510301</v>
      </c>
      <c r="AZ34" s="35" t="s">
        <v>110</v>
      </c>
      <c r="BA34" s="35" t="s">
        <v>110</v>
      </c>
      <c r="BB34" s="35">
        <v>191.69075195008</v>
      </c>
      <c r="BC34" s="35" t="s">
        <v>110</v>
      </c>
      <c r="BD34" s="35">
        <v>751.85599898555495</v>
      </c>
      <c r="BE34" s="35">
        <v>2.5359531412032599</v>
      </c>
      <c r="BF34" s="35">
        <v>15.972047570944801</v>
      </c>
      <c r="BG34" s="35" t="s">
        <v>110</v>
      </c>
      <c r="BH34" s="35">
        <v>6.9802688360206204</v>
      </c>
      <c r="BI34" s="35">
        <v>22559.098958447601</v>
      </c>
      <c r="BJ34" s="35">
        <v>27369.185975296801</v>
      </c>
      <c r="BK34" s="35">
        <v>147.12114708760501</v>
      </c>
      <c r="BL34" s="35">
        <v>3054.5911268381201</v>
      </c>
      <c r="BM34" s="35">
        <v>1.05794369298854</v>
      </c>
      <c r="BN34" s="35" t="s">
        <v>110</v>
      </c>
      <c r="BO34" s="35">
        <f t="shared" si="121"/>
        <v>9.9166666666666572</v>
      </c>
      <c r="BP34" s="35" t="s">
        <v>110</v>
      </c>
      <c r="BQ34" s="35">
        <v>1901.8471362165201</v>
      </c>
      <c r="BR34" s="35">
        <v>54.1396899052762</v>
      </c>
      <c r="BS34" s="35">
        <v>392.543026110884</v>
      </c>
      <c r="BT34" s="35" t="s">
        <v>110</v>
      </c>
      <c r="BU34" s="35">
        <v>1650.2389921061099</v>
      </c>
      <c r="BV34" s="35">
        <v>768.04065358175399</v>
      </c>
      <c r="BW34" s="35">
        <v>40293.792695424803</v>
      </c>
      <c r="BX34" s="35">
        <v>20.743307171989802</v>
      </c>
      <c r="BY34" s="33">
        <f t="shared" si="64"/>
        <v>5111.4673134392797</v>
      </c>
      <c r="BZ34" s="33">
        <f t="shared" si="65"/>
        <v>30.852494243042543</v>
      </c>
      <c r="CA34" s="33">
        <f t="shared" si="66"/>
        <v>1.0575874338084064</v>
      </c>
      <c r="CB34" s="33">
        <f t="shared" si="67"/>
        <v>539.5067738420463</v>
      </c>
      <c r="CC34" s="33">
        <f t="shared" si="68"/>
        <v>12432.852088736088</v>
      </c>
      <c r="CD34" s="33" t="str">
        <f t="shared" si="69"/>
        <v/>
      </c>
      <c r="CE34" s="33">
        <f t="shared" si="70"/>
        <v>1.1823257663622424</v>
      </c>
      <c r="CF34" s="33">
        <f t="shared" si="71"/>
        <v>654.10295185951622</v>
      </c>
      <c r="CG34" s="33">
        <f t="shared" si="72"/>
        <v>2.1083903377318722</v>
      </c>
      <c r="CH34" s="33">
        <f t="shared" si="73"/>
        <v>8.7533114591501278</v>
      </c>
      <c r="CI34" s="33">
        <f t="shared" si="74"/>
        <v>245.71267702942413</v>
      </c>
      <c r="CJ34" s="33">
        <f t="shared" si="75"/>
        <v>0.37333220918327964</v>
      </c>
      <c r="CK34" s="33">
        <f t="shared" si="76"/>
        <v>0.89777896574074334</v>
      </c>
      <c r="CL34" s="33">
        <f t="shared" si="77"/>
        <v>475.48949853515819</v>
      </c>
      <c r="CM34" s="33">
        <f t="shared" si="78"/>
        <v>2.602221925011297</v>
      </c>
      <c r="CN34" s="33">
        <f t="shared" si="79"/>
        <v>146.90048200204336</v>
      </c>
      <c r="CO34" s="33">
        <f t="shared" si="80"/>
        <v>6799.2329705890588</v>
      </c>
      <c r="CP34" s="33" t="str">
        <f t="shared" si="81"/>
        <v/>
      </c>
      <c r="CQ34" s="33">
        <f t="shared" si="82"/>
        <v>0.25243666992280239</v>
      </c>
      <c r="CR34" s="33">
        <f t="shared" si="83"/>
        <v>2.1251457250868535</v>
      </c>
      <c r="CS34" s="33">
        <f t="shared" si="84"/>
        <v>317.06717386913033</v>
      </c>
      <c r="CT34" s="33">
        <f t="shared" si="85"/>
        <v>0.35268526304994313</v>
      </c>
      <c r="CU34" s="33">
        <f t="shared" si="86"/>
        <v>0.215148832097976</v>
      </c>
      <c r="CV34" s="33">
        <f t="shared" si="87"/>
        <v>0.56648194726619239</v>
      </c>
      <c r="CW34" s="33" t="str">
        <f t="shared" si="88"/>
        <v/>
      </c>
      <c r="CX34" s="33" t="str">
        <f t="shared" si="89"/>
        <v/>
      </c>
      <c r="CY34" s="33">
        <f t="shared" si="90"/>
        <v>6108.2881576825121</v>
      </c>
      <c r="CZ34" s="33" t="str">
        <f t="shared" si="91"/>
        <v/>
      </c>
      <c r="DA34" s="33">
        <f t="shared" si="92"/>
        <v>8.8410928483587305</v>
      </c>
      <c r="DB34" s="33" t="str">
        <f t="shared" si="93"/>
        <v/>
      </c>
      <c r="DC34" s="33" t="str">
        <f t="shared" si="94"/>
        <v/>
      </c>
      <c r="DD34" s="33">
        <f t="shared" si="95"/>
        <v>60.62326121128401</v>
      </c>
      <c r="DE34" s="33" t="str">
        <f t="shared" si="96"/>
        <v/>
      </c>
      <c r="DF34" s="33">
        <f t="shared" si="97"/>
        <v>237.77862080504588</v>
      </c>
      <c r="DG34" s="33">
        <f t="shared" si="98"/>
        <v>0.80200921606681219</v>
      </c>
      <c r="DH34" s="33">
        <f t="shared" si="99"/>
        <v>5.0512484411590144</v>
      </c>
      <c r="DI34" s="33" t="str">
        <f t="shared" si="100"/>
        <v/>
      </c>
      <c r="DJ34" s="33">
        <f t="shared" si="101"/>
        <v>2.2075486514929228</v>
      </c>
      <c r="DK34" s="33">
        <f t="shared" si="102"/>
        <v>7134.4398983072751</v>
      </c>
      <c r="DL34" s="33">
        <f t="shared" si="103"/>
        <v>8655.6565386770417</v>
      </c>
      <c r="DM34" s="33">
        <f t="shared" si="104"/>
        <v>46.527877004302667</v>
      </c>
      <c r="DN34" s="33">
        <f t="shared" si="105"/>
        <v>966.03134941117037</v>
      </c>
      <c r="DO34" s="33">
        <f t="shared" si="106"/>
        <v>0.33458054806721699</v>
      </c>
      <c r="DP34" s="33" t="str">
        <f t="shared" si="107"/>
        <v/>
      </c>
      <c r="DQ34" s="33" t="str">
        <f t="shared" si="108"/>
        <v/>
      </c>
      <c r="DR34" s="33">
        <f t="shared" si="109"/>
        <v>601.46968254791921</v>
      </c>
      <c r="DS34" s="33">
        <f t="shared" si="110"/>
        <v>17.121976567133526</v>
      </c>
      <c r="DT34" s="33">
        <f t="shared" si="111"/>
        <v>124.14390452589629</v>
      </c>
      <c r="DU34" s="33" t="str">
        <f t="shared" si="112"/>
        <v/>
      </c>
      <c r="DV34" s="33">
        <f t="shared" si="113"/>
        <v>521.8972144548103</v>
      </c>
      <c r="DW34" s="33">
        <f t="shared" si="114"/>
        <v>242.89710739460915</v>
      </c>
      <c r="DX34" s="33">
        <f t="shared" si="115"/>
        <v>12743.13494478963</v>
      </c>
      <c r="DY34" s="33">
        <f t="shared" si="116"/>
        <v>6.5601856963914624</v>
      </c>
    </row>
    <row r="35" spans="1:129" x14ac:dyDescent="0.2">
      <c r="A35" s="1">
        <f t="shared" si="117"/>
        <v>34</v>
      </c>
      <c r="B35" s="21" t="str">
        <f t="shared" si="118"/>
        <v>hFB12_2_Normal_Control_21_P7T</v>
      </c>
      <c r="C35" s="21" t="str">
        <f t="shared" si="119"/>
        <v>hFB12_Normal_Control</v>
      </c>
      <c r="D35" s="21" t="s">
        <v>17</v>
      </c>
      <c r="E35" s="21" t="s">
        <v>18</v>
      </c>
      <c r="F35" s="21" t="s">
        <v>9</v>
      </c>
      <c r="G35" s="21" t="s">
        <v>10</v>
      </c>
      <c r="H35" s="21">
        <v>18</v>
      </c>
      <c r="I35" s="21">
        <v>2</v>
      </c>
      <c r="J35" s="13">
        <v>7</v>
      </c>
      <c r="K35" s="20">
        <v>27.041666666666668</v>
      </c>
      <c r="L35" s="16">
        <v>0.5</v>
      </c>
      <c r="M35" s="17">
        <v>5.833333333333333</v>
      </c>
      <c r="N35" s="17">
        <f>IFERROR(INDEX([1]All_Data!$AC:$AC,MATCH(B35,[1]All_Data!$C:$C,0)),"")</f>
        <v>7.4700000000000006</v>
      </c>
      <c r="O35" s="17">
        <v>7.4700000000000006</v>
      </c>
      <c r="P35" s="17">
        <v>1</v>
      </c>
      <c r="Q35" s="17" t="str">
        <f t="shared" si="120"/>
        <v>Control_21</v>
      </c>
      <c r="R35" s="6" t="s">
        <v>6</v>
      </c>
      <c r="S35" s="7">
        <v>21</v>
      </c>
      <c r="T35" s="12">
        <v>26</v>
      </c>
      <c r="U35" s="13"/>
      <c r="V35" s="13">
        <v>28</v>
      </c>
      <c r="W35" s="35">
        <v>22578.168450002599</v>
      </c>
      <c r="X35" s="35">
        <v>81.303699166672601</v>
      </c>
      <c r="Y35" s="35">
        <v>3.3440914657021801</v>
      </c>
      <c r="Z35" s="35">
        <v>1282.0555897291899</v>
      </c>
      <c r="AA35" s="35">
        <v>38614.743773496397</v>
      </c>
      <c r="AB35" s="35" t="s">
        <v>110</v>
      </c>
      <c r="AC35" s="35">
        <v>3.9961408587744498</v>
      </c>
      <c r="AD35" s="35">
        <v>3229.7088994791202</v>
      </c>
      <c r="AE35" s="35">
        <v>3.8203083667145701</v>
      </c>
      <c r="AF35" s="35">
        <v>27.677970833832699</v>
      </c>
      <c r="AG35" s="35">
        <v>408.87599124757702</v>
      </c>
      <c r="AH35" s="35">
        <v>9.7420910704093897E-3</v>
      </c>
      <c r="AI35" s="35">
        <v>0.88301833689238296</v>
      </c>
      <c r="AJ35" s="35">
        <v>1320.25182708381</v>
      </c>
      <c r="AK35" s="35">
        <v>7.2050950212060902</v>
      </c>
      <c r="AL35" s="35">
        <v>464.49932409046102</v>
      </c>
      <c r="AM35" s="35">
        <v>21180.747576316098</v>
      </c>
      <c r="AN35" s="35" t="s">
        <v>110</v>
      </c>
      <c r="AO35" s="35">
        <v>0.79820475029590099</v>
      </c>
      <c r="AP35" s="35">
        <v>6.2473454408768996</v>
      </c>
      <c r="AQ35" s="35">
        <v>368.80740472809799</v>
      </c>
      <c r="AR35" s="35">
        <v>4.2032865197261904</v>
      </c>
      <c r="AS35" s="35">
        <v>0.68030060709380002</v>
      </c>
      <c r="AT35" s="35">
        <v>2.3553795716122998</v>
      </c>
      <c r="AU35" s="35" t="s">
        <v>110</v>
      </c>
      <c r="AV35" s="35" t="s">
        <v>110</v>
      </c>
      <c r="AW35" s="35">
        <v>18397.283863988101</v>
      </c>
      <c r="AX35" s="35" t="s">
        <v>110</v>
      </c>
      <c r="AY35" s="35">
        <v>23.2609312583192</v>
      </c>
      <c r="AZ35" s="35" t="s">
        <v>110</v>
      </c>
      <c r="BA35" s="35" t="s">
        <v>110</v>
      </c>
      <c r="BB35" s="35">
        <v>187.96041604409999</v>
      </c>
      <c r="BC35" s="35" t="s">
        <v>110</v>
      </c>
      <c r="BD35" s="35">
        <v>63.1108986655696</v>
      </c>
      <c r="BE35" s="35">
        <v>4.03041054906996</v>
      </c>
      <c r="BF35" s="35">
        <v>23.979505132851099</v>
      </c>
      <c r="BG35" s="35" t="s">
        <v>110</v>
      </c>
      <c r="BH35" s="35">
        <v>6.1139681435567104</v>
      </c>
      <c r="BI35" s="35">
        <v>20051.4763347997</v>
      </c>
      <c r="BJ35" s="35">
        <v>27282.6358782979</v>
      </c>
      <c r="BK35" s="35">
        <v>253.84217508967299</v>
      </c>
      <c r="BL35" s="35">
        <v>6111.1839997813604</v>
      </c>
      <c r="BM35" s="35">
        <v>0.92985297859176996</v>
      </c>
      <c r="BN35" s="35" t="s">
        <v>110</v>
      </c>
      <c r="BO35" s="35"/>
      <c r="BP35" s="35" t="s">
        <v>110</v>
      </c>
      <c r="BQ35" s="35" t="s">
        <v>110</v>
      </c>
      <c r="BR35" s="35">
        <v>90.917101595184704</v>
      </c>
      <c r="BS35" s="35">
        <v>319.70029129992002</v>
      </c>
      <c r="BT35" s="35" t="s">
        <v>110</v>
      </c>
      <c r="BU35" s="35">
        <v>1262.4644570339599</v>
      </c>
      <c r="BV35" s="35">
        <v>808.67909954084598</v>
      </c>
      <c r="BW35" s="35">
        <v>54190.389730775001</v>
      </c>
      <c r="BX35" s="35">
        <v>33.299498935469501</v>
      </c>
      <c r="BY35" s="33">
        <f t="shared" si="64"/>
        <v>3022.5125100405085</v>
      </c>
      <c r="BZ35" s="33">
        <f t="shared" si="65"/>
        <v>10.884029339581337</v>
      </c>
      <c r="CA35" s="33">
        <f t="shared" si="66"/>
        <v>0.44766954025464256</v>
      </c>
      <c r="CB35" s="33">
        <f t="shared" si="67"/>
        <v>171.62725431448325</v>
      </c>
      <c r="CC35" s="33">
        <f t="shared" si="68"/>
        <v>5169.3097421012571</v>
      </c>
      <c r="CD35" s="33" t="str">
        <f t="shared" si="69"/>
        <v/>
      </c>
      <c r="CE35" s="33">
        <f t="shared" si="70"/>
        <v>0.53495861563245639</v>
      </c>
      <c r="CF35" s="33">
        <f t="shared" si="71"/>
        <v>432.3572823934565</v>
      </c>
      <c r="CG35" s="33">
        <f t="shared" si="72"/>
        <v>0.51142012941292769</v>
      </c>
      <c r="CH35" s="33">
        <f t="shared" si="73"/>
        <v>3.705216979094069</v>
      </c>
      <c r="CI35" s="33">
        <f t="shared" si="74"/>
        <v>54.735741800211109</v>
      </c>
      <c r="CJ35" s="33">
        <f t="shared" si="75"/>
        <v>1.3041621245527964E-3</v>
      </c>
      <c r="CK35" s="33">
        <f t="shared" si="76"/>
        <v>0.11820861270313024</v>
      </c>
      <c r="CL35" s="33">
        <f t="shared" si="77"/>
        <v>176.74053910091163</v>
      </c>
      <c r="CM35" s="33">
        <f t="shared" si="78"/>
        <v>0.96453748610523293</v>
      </c>
      <c r="CN35" s="33">
        <f t="shared" si="79"/>
        <v>62.181971096447249</v>
      </c>
      <c r="CO35" s="33">
        <f t="shared" si="80"/>
        <v>2835.4414426125968</v>
      </c>
      <c r="CP35" s="33" t="str">
        <f t="shared" si="81"/>
        <v/>
      </c>
      <c r="CQ35" s="33">
        <f t="shared" si="82"/>
        <v>0.10685471891511392</v>
      </c>
      <c r="CR35" s="33">
        <f t="shared" si="83"/>
        <v>0.83632469088044159</v>
      </c>
      <c r="CS35" s="33">
        <f t="shared" si="84"/>
        <v>49.371807861860503</v>
      </c>
      <c r="CT35" s="33">
        <f t="shared" si="85"/>
        <v>0.56268895846401468</v>
      </c>
      <c r="CU35" s="33">
        <f t="shared" si="86"/>
        <v>9.1071031739464514E-2</v>
      </c>
      <c r="CV35" s="33">
        <f t="shared" si="87"/>
        <v>0.31531185697621145</v>
      </c>
      <c r="CW35" s="33" t="str">
        <f t="shared" si="88"/>
        <v/>
      </c>
      <c r="CX35" s="33" t="str">
        <f t="shared" si="89"/>
        <v/>
      </c>
      <c r="CY35" s="33">
        <f t="shared" si="90"/>
        <v>2462.8224717520884</v>
      </c>
      <c r="CZ35" s="33" t="str">
        <f t="shared" si="91"/>
        <v/>
      </c>
      <c r="DA35" s="33">
        <f t="shared" si="92"/>
        <v>3.1139131537241229</v>
      </c>
      <c r="DB35" s="33" t="str">
        <f t="shared" si="93"/>
        <v/>
      </c>
      <c r="DC35" s="33" t="str">
        <f t="shared" si="94"/>
        <v/>
      </c>
      <c r="DD35" s="33">
        <f t="shared" si="95"/>
        <v>25.162036953694773</v>
      </c>
      <c r="DE35" s="33" t="str">
        <f t="shared" si="96"/>
        <v/>
      </c>
      <c r="DF35" s="33">
        <f t="shared" si="97"/>
        <v>8.4485808119905741</v>
      </c>
      <c r="DG35" s="33">
        <f t="shared" si="98"/>
        <v>0.53954625824229718</v>
      </c>
      <c r="DH35" s="33">
        <f t="shared" si="99"/>
        <v>3.2101077821755148</v>
      </c>
      <c r="DI35" s="33" t="str">
        <f t="shared" si="100"/>
        <v/>
      </c>
      <c r="DJ35" s="33">
        <f t="shared" si="101"/>
        <v>0.8184696309982209</v>
      </c>
      <c r="DK35" s="33">
        <f t="shared" si="102"/>
        <v>2684.2672469611375</v>
      </c>
      <c r="DL35" s="33">
        <f t="shared" si="103"/>
        <v>3652.2939596114993</v>
      </c>
      <c r="DM35" s="33">
        <f t="shared" si="104"/>
        <v>33.981549543463586</v>
      </c>
      <c r="DN35" s="33">
        <f t="shared" si="105"/>
        <v>818.09692098813389</v>
      </c>
      <c r="DO35" s="33">
        <f t="shared" si="106"/>
        <v>0.12447831038711779</v>
      </c>
      <c r="DP35" s="33" t="str">
        <f t="shared" si="107"/>
        <v/>
      </c>
      <c r="DQ35" s="33" t="str">
        <f t="shared" si="108"/>
        <v/>
      </c>
      <c r="DR35" s="33" t="str">
        <f t="shared" si="109"/>
        <v/>
      </c>
      <c r="DS35" s="33">
        <f t="shared" si="110"/>
        <v>12.170964068967162</v>
      </c>
      <c r="DT35" s="33">
        <f t="shared" si="111"/>
        <v>42.797897095036141</v>
      </c>
      <c r="DU35" s="33" t="str">
        <f t="shared" si="112"/>
        <v/>
      </c>
      <c r="DV35" s="33">
        <f t="shared" si="113"/>
        <v>169.00461272208298</v>
      </c>
      <c r="DW35" s="33">
        <f t="shared" si="114"/>
        <v>108.25690756905568</v>
      </c>
      <c r="DX35" s="33">
        <f t="shared" si="115"/>
        <v>7254.4029090729582</v>
      </c>
      <c r="DY35" s="33">
        <f t="shared" si="116"/>
        <v>4.4577642483894913</v>
      </c>
    </row>
    <row r="36" spans="1:129" x14ac:dyDescent="0.2">
      <c r="A36" s="1">
        <f t="shared" si="117"/>
        <v>35</v>
      </c>
      <c r="B36" s="21" t="str">
        <f t="shared" si="118"/>
        <v>hFB12_2_Normal_Control_21_P9T</v>
      </c>
      <c r="C36" s="21" t="str">
        <f t="shared" si="119"/>
        <v>hFB12_Normal_Control</v>
      </c>
      <c r="D36" s="21" t="s">
        <v>17</v>
      </c>
      <c r="E36" s="21" t="s">
        <v>18</v>
      </c>
      <c r="F36" s="21" t="s">
        <v>9</v>
      </c>
      <c r="G36" s="21" t="s">
        <v>10</v>
      </c>
      <c r="H36" s="21">
        <v>18</v>
      </c>
      <c r="I36" s="21">
        <v>2</v>
      </c>
      <c r="J36" s="13">
        <v>9</v>
      </c>
      <c r="K36" s="20">
        <v>37.333333333333336</v>
      </c>
      <c r="L36" s="16">
        <v>0.5</v>
      </c>
      <c r="M36" s="17">
        <v>5.125</v>
      </c>
      <c r="N36" s="17">
        <f>IFERROR(INDEX([1]All_Data!$AC:$AC,MATCH(B36,[1]All_Data!$C:$C,0)),"")</f>
        <v>4.875</v>
      </c>
      <c r="O36" s="17">
        <v>4.875</v>
      </c>
      <c r="P36" s="17">
        <v>1</v>
      </c>
      <c r="Q36" s="17" t="str">
        <f t="shared" si="120"/>
        <v>Control_21</v>
      </c>
      <c r="R36" s="6" t="s">
        <v>6</v>
      </c>
      <c r="S36" s="7">
        <v>21</v>
      </c>
      <c r="T36" s="12">
        <v>27</v>
      </c>
      <c r="U36" s="13"/>
      <c r="V36" s="13">
        <v>29</v>
      </c>
      <c r="W36" s="35">
        <v>16483.131266564498</v>
      </c>
      <c r="X36" s="35">
        <v>85.4484696881335</v>
      </c>
      <c r="Y36" s="35">
        <v>3.3440914657021801</v>
      </c>
      <c r="Z36" s="35">
        <v>618.98968483225406</v>
      </c>
      <c r="AA36" s="35">
        <v>38145.647880974</v>
      </c>
      <c r="AB36" s="35" t="s">
        <v>110</v>
      </c>
      <c r="AC36" s="35">
        <v>5.0271151747181104</v>
      </c>
      <c r="AD36" s="35">
        <v>2412.34608843053</v>
      </c>
      <c r="AE36" s="35">
        <v>3.2116066325824599</v>
      </c>
      <c r="AF36" s="35" t="s">
        <v>110</v>
      </c>
      <c r="AG36" s="35">
        <v>335.32362596022102</v>
      </c>
      <c r="AH36" s="35">
        <v>0.644113315341308</v>
      </c>
      <c r="AI36" s="35">
        <v>0.25941909713521499</v>
      </c>
      <c r="AJ36" s="35">
        <v>769.13243272212901</v>
      </c>
      <c r="AK36" s="35">
        <v>5.1449269322177704</v>
      </c>
      <c r="AL36" s="35">
        <v>378.71756382688699</v>
      </c>
      <c r="AM36" s="35">
        <v>21372.831891046899</v>
      </c>
      <c r="AN36" s="35" t="s">
        <v>110</v>
      </c>
      <c r="AO36" s="35">
        <v>1.1168578872044901</v>
      </c>
      <c r="AP36" s="35">
        <v>7.1898988703805404</v>
      </c>
      <c r="AQ36" s="35">
        <v>309.74328158457098</v>
      </c>
      <c r="AR36" s="35">
        <v>1.9344440720113101</v>
      </c>
      <c r="AS36" s="35">
        <v>2.9590395123830202</v>
      </c>
      <c r="AT36" s="35">
        <v>2.18877325177721</v>
      </c>
      <c r="AU36" s="35" t="s">
        <v>110</v>
      </c>
      <c r="AV36" s="35" t="s">
        <v>110</v>
      </c>
      <c r="AW36" s="35">
        <v>16263.035191139001</v>
      </c>
      <c r="AX36" s="35" t="s">
        <v>110</v>
      </c>
      <c r="AY36" s="35">
        <v>20.883148888034398</v>
      </c>
      <c r="AZ36" s="35" t="s">
        <v>110</v>
      </c>
      <c r="BA36" s="35" t="s">
        <v>110</v>
      </c>
      <c r="BB36" s="35">
        <v>180.206281478378</v>
      </c>
      <c r="BC36" s="35" t="s">
        <v>110</v>
      </c>
      <c r="BD36" s="35">
        <v>31.5409340479337</v>
      </c>
      <c r="BE36" s="35">
        <v>1.9711400626965301</v>
      </c>
      <c r="BF36" s="35">
        <v>11.931036250291299</v>
      </c>
      <c r="BG36" s="35" t="s">
        <v>110</v>
      </c>
      <c r="BH36" s="35">
        <v>5.5253567982224903</v>
      </c>
      <c r="BI36" s="35">
        <v>23771.7878195474</v>
      </c>
      <c r="BJ36" s="35">
        <v>25615.947512667699</v>
      </c>
      <c r="BK36" s="35">
        <v>195.96678431409799</v>
      </c>
      <c r="BL36" s="35">
        <v>4259.0782896882301</v>
      </c>
      <c r="BM36" s="35">
        <v>0.669740263887591</v>
      </c>
      <c r="BN36" s="35" t="s">
        <v>110</v>
      </c>
      <c r="BO36" s="35">
        <f t="shared" si="121"/>
        <v>10.291666666666668</v>
      </c>
      <c r="BP36" s="35" t="s">
        <v>110</v>
      </c>
      <c r="BQ36" s="35">
        <v>124.874704339186</v>
      </c>
      <c r="BR36" s="35">
        <v>27.390402658304001</v>
      </c>
      <c r="BS36" s="35">
        <v>245.26764806307901</v>
      </c>
      <c r="BT36" s="35" t="s">
        <v>110</v>
      </c>
      <c r="BU36" s="35">
        <v>843.64275077610603</v>
      </c>
      <c r="BV36" s="35">
        <v>561.20378283796299</v>
      </c>
      <c r="BW36" s="35">
        <v>50489.933680633098</v>
      </c>
      <c r="BX36" s="35">
        <v>17.298155874023301</v>
      </c>
      <c r="BY36" s="33">
        <f t="shared" si="64"/>
        <v>3381.1551316029741</v>
      </c>
      <c r="BZ36" s="33">
        <f t="shared" si="65"/>
        <v>17.527891218078668</v>
      </c>
      <c r="CA36" s="33">
        <f t="shared" si="66"/>
        <v>0.68596748014403697</v>
      </c>
      <c r="CB36" s="33">
        <f t="shared" si="67"/>
        <v>126.97224304251365</v>
      </c>
      <c r="CC36" s="33">
        <f t="shared" si="68"/>
        <v>7824.7482832767182</v>
      </c>
      <c r="CD36" s="33" t="str">
        <f t="shared" si="69"/>
        <v/>
      </c>
      <c r="CE36" s="33">
        <f t="shared" si="70"/>
        <v>1.0312031127626893</v>
      </c>
      <c r="CF36" s="33">
        <f t="shared" si="71"/>
        <v>494.84022326780104</v>
      </c>
      <c r="CG36" s="33">
        <f t="shared" si="72"/>
        <v>0.65879110411947894</v>
      </c>
      <c r="CH36" s="33" t="str">
        <f t="shared" si="73"/>
        <v/>
      </c>
      <c r="CI36" s="33">
        <f t="shared" si="74"/>
        <v>68.784333530301751</v>
      </c>
      <c r="CJ36" s="33">
        <f t="shared" si="75"/>
        <v>0.13212580827514012</v>
      </c>
      <c r="CK36" s="33">
        <f t="shared" si="76"/>
        <v>5.3214173771326152E-2</v>
      </c>
      <c r="CL36" s="33">
        <f t="shared" si="77"/>
        <v>157.77075543018032</v>
      </c>
      <c r="CM36" s="33">
        <f t="shared" si="78"/>
        <v>1.055369627121594</v>
      </c>
      <c r="CN36" s="33">
        <f t="shared" si="79"/>
        <v>77.68565411833579</v>
      </c>
      <c r="CO36" s="33">
        <f t="shared" si="80"/>
        <v>4384.1706443173125</v>
      </c>
      <c r="CP36" s="33" t="str">
        <f t="shared" si="81"/>
        <v/>
      </c>
      <c r="CQ36" s="33">
        <f t="shared" si="82"/>
        <v>0.22909905378553644</v>
      </c>
      <c r="CR36" s="33">
        <f t="shared" si="83"/>
        <v>1.4748510503344698</v>
      </c>
      <c r="CS36" s="33">
        <f t="shared" si="84"/>
        <v>63.53708340196328</v>
      </c>
      <c r="CT36" s="33">
        <f t="shared" si="85"/>
        <v>0.39680904041257642</v>
      </c>
      <c r="CU36" s="33">
        <f t="shared" si="86"/>
        <v>0.60698246407856826</v>
      </c>
      <c r="CV36" s="33">
        <f t="shared" si="87"/>
        <v>0.44897912856968414</v>
      </c>
      <c r="CW36" s="33" t="str">
        <f t="shared" si="88"/>
        <v/>
      </c>
      <c r="CX36" s="33" t="str">
        <f t="shared" si="89"/>
        <v/>
      </c>
      <c r="CY36" s="33">
        <f t="shared" si="90"/>
        <v>3336.0072186951797</v>
      </c>
      <c r="CZ36" s="33" t="str">
        <f t="shared" si="91"/>
        <v/>
      </c>
      <c r="DA36" s="33">
        <f t="shared" si="92"/>
        <v>4.2837228488275692</v>
      </c>
      <c r="DB36" s="33" t="str">
        <f t="shared" si="93"/>
        <v/>
      </c>
      <c r="DC36" s="33" t="str">
        <f t="shared" si="94"/>
        <v/>
      </c>
      <c r="DD36" s="33">
        <f t="shared" si="95"/>
        <v>36.965391072487797</v>
      </c>
      <c r="DE36" s="33" t="str">
        <f t="shared" si="96"/>
        <v/>
      </c>
      <c r="DF36" s="33">
        <f t="shared" si="97"/>
        <v>6.4699351893197337</v>
      </c>
      <c r="DG36" s="33">
        <f t="shared" si="98"/>
        <v>0.40433642311723694</v>
      </c>
      <c r="DH36" s="33">
        <f t="shared" si="99"/>
        <v>2.4473920513418048</v>
      </c>
      <c r="DI36" s="33" t="str">
        <f t="shared" si="100"/>
        <v/>
      </c>
      <c r="DJ36" s="33">
        <f t="shared" si="101"/>
        <v>1.1334065227123058</v>
      </c>
      <c r="DK36" s="33">
        <f t="shared" si="102"/>
        <v>4876.2641681122868</v>
      </c>
      <c r="DL36" s="33">
        <f t="shared" si="103"/>
        <v>5254.553335931836</v>
      </c>
      <c r="DM36" s="33">
        <f t="shared" si="104"/>
        <v>40.198314731097021</v>
      </c>
      <c r="DN36" s="33">
        <f t="shared" si="105"/>
        <v>873.65708506425233</v>
      </c>
      <c r="DO36" s="33">
        <f t="shared" si="106"/>
        <v>0.13738261823335199</v>
      </c>
      <c r="DP36" s="33" t="str">
        <f t="shared" si="107"/>
        <v/>
      </c>
      <c r="DQ36" s="33" t="str">
        <f t="shared" si="108"/>
        <v/>
      </c>
      <c r="DR36" s="33">
        <f t="shared" si="109"/>
        <v>25.615323967012511</v>
      </c>
      <c r="DS36" s="33">
        <f t="shared" si="110"/>
        <v>5.6185441350367187</v>
      </c>
      <c r="DT36" s="33">
        <f t="shared" si="111"/>
        <v>50.311312423195695</v>
      </c>
      <c r="DU36" s="33" t="str">
        <f t="shared" si="112"/>
        <v/>
      </c>
      <c r="DV36" s="33">
        <f t="shared" si="113"/>
        <v>173.05492323612432</v>
      </c>
      <c r="DW36" s="33">
        <f t="shared" si="114"/>
        <v>115.11872468471036</v>
      </c>
      <c r="DX36" s="33">
        <f t="shared" si="115"/>
        <v>10356.909472950379</v>
      </c>
      <c r="DY36" s="33">
        <f t="shared" si="116"/>
        <v>3.548339666466318</v>
      </c>
    </row>
    <row r="37" spans="1:129" x14ac:dyDescent="0.2">
      <c r="A37" s="1">
        <f t="shared" si="117"/>
        <v>36</v>
      </c>
      <c r="B37" s="21" t="str">
        <f t="shared" si="118"/>
        <v>hFB12_2_Normal_Control_21_P13T</v>
      </c>
      <c r="C37" s="21" t="str">
        <f t="shared" si="119"/>
        <v>hFB12_Normal_Control</v>
      </c>
      <c r="D37" s="21" t="s">
        <v>17</v>
      </c>
      <c r="E37" s="21" t="s">
        <v>18</v>
      </c>
      <c r="F37" s="21" t="s">
        <v>9</v>
      </c>
      <c r="G37" s="21" t="s">
        <v>10</v>
      </c>
      <c r="H37" s="21">
        <v>18</v>
      </c>
      <c r="I37" s="21">
        <v>2</v>
      </c>
      <c r="J37" s="13">
        <v>13</v>
      </c>
      <c r="K37" s="20">
        <v>58.041666666666664</v>
      </c>
      <c r="L37" s="16">
        <v>1</v>
      </c>
      <c r="M37" s="17">
        <v>5.083333333333333</v>
      </c>
      <c r="N37" s="17">
        <f>IFERROR(INDEX([1]All_Data!$AC:$AC,MATCH(B37,[1]All_Data!$C:$C,0)),"")</f>
        <v>6.044999999999999</v>
      </c>
      <c r="O37" s="17">
        <v>6.044999999999999</v>
      </c>
      <c r="P37" s="17">
        <v>1</v>
      </c>
      <c r="Q37" s="17" t="str">
        <f t="shared" si="120"/>
        <v>Control_21</v>
      </c>
      <c r="R37" s="6" t="s">
        <v>6</v>
      </c>
      <c r="S37" s="7">
        <v>21</v>
      </c>
      <c r="T37" s="8">
        <v>28</v>
      </c>
      <c r="U37" s="9"/>
      <c r="V37" s="13">
        <v>30</v>
      </c>
      <c r="W37" s="35">
        <v>18424.639741153998</v>
      </c>
      <c r="X37" s="35">
        <v>81.303699166672601</v>
      </c>
      <c r="Y37" s="35">
        <v>3.3440914657021801</v>
      </c>
      <c r="Z37" s="35">
        <v>1138.0996087037299</v>
      </c>
      <c r="AA37" s="35">
        <v>41367.845005318901</v>
      </c>
      <c r="AB37" s="35" t="s">
        <v>110</v>
      </c>
      <c r="AC37" s="35">
        <v>3.9961408587744498</v>
      </c>
      <c r="AD37" s="35">
        <v>2656.6949770812398</v>
      </c>
      <c r="AE37" s="35">
        <v>2.5822014291413602</v>
      </c>
      <c r="AF37" s="35">
        <v>10.935424341462101</v>
      </c>
      <c r="AG37" s="35">
        <v>479.75489061134601</v>
      </c>
      <c r="AH37" s="35">
        <v>1.68409737180039</v>
      </c>
      <c r="AI37" s="35">
        <v>0.88301833689238296</v>
      </c>
      <c r="AJ37" s="35">
        <v>1180.3441030245999</v>
      </c>
      <c r="AK37" s="35">
        <v>5.1449269322177704</v>
      </c>
      <c r="AL37" s="35">
        <v>421.83896200163798</v>
      </c>
      <c r="AM37" s="35">
        <v>21244.4739482363</v>
      </c>
      <c r="AN37" s="35" t="s">
        <v>110</v>
      </c>
      <c r="AO37" s="35">
        <v>0.79820475029590099</v>
      </c>
      <c r="AP37" s="35">
        <v>8.1244990768862202</v>
      </c>
      <c r="AQ37" s="35">
        <v>883.55985505296201</v>
      </c>
      <c r="AR37" s="35">
        <v>1.11519080176392</v>
      </c>
      <c r="AS37" s="35">
        <v>2.9590395123830202</v>
      </c>
      <c r="AT37" s="35">
        <v>2.4653902838312298</v>
      </c>
      <c r="AU37" s="35" t="s">
        <v>110</v>
      </c>
      <c r="AV37" s="35" t="s">
        <v>110</v>
      </c>
      <c r="AW37" s="35">
        <v>16783.160479563299</v>
      </c>
      <c r="AX37" s="35" t="s">
        <v>110</v>
      </c>
      <c r="AY37" s="35">
        <v>20.883148888034398</v>
      </c>
      <c r="AZ37" s="35" t="s">
        <v>110</v>
      </c>
      <c r="BA37" s="35" t="s">
        <v>110</v>
      </c>
      <c r="BB37" s="35">
        <v>180.206281478378</v>
      </c>
      <c r="BC37" s="35" t="s">
        <v>110</v>
      </c>
      <c r="BD37" s="35">
        <v>51.716980023373303</v>
      </c>
      <c r="BE37" s="35">
        <v>1.9711400626965301</v>
      </c>
      <c r="BF37" s="35">
        <v>17.163400574483401</v>
      </c>
      <c r="BG37" s="35" t="s">
        <v>110</v>
      </c>
      <c r="BH37" s="35">
        <v>6.1139681435567104</v>
      </c>
      <c r="BI37" s="35">
        <v>20051.4763347997</v>
      </c>
      <c r="BJ37" s="35">
        <v>26708.781049170098</v>
      </c>
      <c r="BK37" s="35">
        <v>164.09746029916599</v>
      </c>
      <c r="BL37" s="35">
        <v>4071.46260564266</v>
      </c>
      <c r="BM37" s="35">
        <v>0.669740263887591</v>
      </c>
      <c r="BN37" s="35" t="s">
        <v>110</v>
      </c>
      <c r="BO37" s="35">
        <f t="shared" si="121"/>
        <v>20.708333333333329</v>
      </c>
      <c r="BP37" s="35" t="s">
        <v>110</v>
      </c>
      <c r="BQ37" s="35">
        <v>204.20399503115399</v>
      </c>
      <c r="BR37" s="35">
        <v>56.353317034350603</v>
      </c>
      <c r="BS37" s="35">
        <v>312.72138035461398</v>
      </c>
      <c r="BT37" s="35" t="s">
        <v>110</v>
      </c>
      <c r="BU37" s="35">
        <v>1275.9389871098999</v>
      </c>
      <c r="BV37" s="35">
        <v>763.89113725384095</v>
      </c>
      <c r="BW37" s="35">
        <v>50217.172733057603</v>
      </c>
      <c r="BX37" s="35">
        <v>27.595689892127201</v>
      </c>
      <c r="BY37" s="33">
        <f t="shared" si="64"/>
        <v>3047.9139356747728</v>
      </c>
      <c r="BZ37" s="33">
        <f t="shared" si="65"/>
        <v>13.449743451889598</v>
      </c>
      <c r="CA37" s="33">
        <f t="shared" si="66"/>
        <v>0.55319958076132025</v>
      </c>
      <c r="CB37" s="33">
        <f t="shared" si="67"/>
        <v>188.27123386331351</v>
      </c>
      <c r="CC37" s="33">
        <f t="shared" si="68"/>
        <v>6843.3159644861717</v>
      </c>
      <c r="CD37" s="33" t="str">
        <f t="shared" si="69"/>
        <v/>
      </c>
      <c r="CE37" s="33">
        <f t="shared" si="70"/>
        <v>0.66106548532248977</v>
      </c>
      <c r="CF37" s="33">
        <f t="shared" si="71"/>
        <v>439.48634856596198</v>
      </c>
      <c r="CG37" s="33">
        <f t="shared" si="72"/>
        <v>0.42716318099939793</v>
      </c>
      <c r="CH37" s="33">
        <f t="shared" si="73"/>
        <v>1.8090031995801659</v>
      </c>
      <c r="CI37" s="33">
        <f t="shared" si="74"/>
        <v>79.363919042406295</v>
      </c>
      <c r="CJ37" s="33">
        <f t="shared" si="75"/>
        <v>0.27859344446656581</v>
      </c>
      <c r="CK37" s="33">
        <f t="shared" si="76"/>
        <v>0.14607416656615105</v>
      </c>
      <c r="CL37" s="33">
        <f t="shared" si="77"/>
        <v>195.25957039282054</v>
      </c>
      <c r="CM37" s="33">
        <f t="shared" si="78"/>
        <v>0.8511045380012856</v>
      </c>
      <c r="CN37" s="33">
        <f t="shared" si="79"/>
        <v>69.78312026495253</v>
      </c>
      <c r="CO37" s="33">
        <f t="shared" si="80"/>
        <v>3514.3877499150212</v>
      </c>
      <c r="CP37" s="33" t="str">
        <f t="shared" si="81"/>
        <v/>
      </c>
      <c r="CQ37" s="33">
        <f t="shared" si="82"/>
        <v>0.13204379657500431</v>
      </c>
      <c r="CR37" s="33">
        <f t="shared" si="83"/>
        <v>1.3440031558124437</v>
      </c>
      <c r="CS37" s="33">
        <f t="shared" si="84"/>
        <v>146.16374773415421</v>
      </c>
      <c r="CT37" s="33">
        <f t="shared" si="85"/>
        <v>0.18448152221073949</v>
      </c>
      <c r="CU37" s="33">
        <f t="shared" si="86"/>
        <v>0.48950198716013577</v>
      </c>
      <c r="CV37" s="33">
        <f t="shared" si="87"/>
        <v>0.40783958376033586</v>
      </c>
      <c r="CW37" s="33" t="str">
        <f t="shared" si="88"/>
        <v/>
      </c>
      <c r="CX37" s="33" t="str">
        <f t="shared" si="89"/>
        <v/>
      </c>
      <c r="CY37" s="33">
        <f t="shared" si="90"/>
        <v>2776.3706335092311</v>
      </c>
      <c r="CZ37" s="33" t="str">
        <f t="shared" si="91"/>
        <v/>
      </c>
      <c r="DA37" s="33">
        <f t="shared" si="92"/>
        <v>3.4546152006673947</v>
      </c>
      <c r="DB37" s="33" t="str">
        <f t="shared" si="93"/>
        <v/>
      </c>
      <c r="DC37" s="33" t="str">
        <f t="shared" si="94"/>
        <v/>
      </c>
      <c r="DD37" s="33">
        <f t="shared" si="95"/>
        <v>29.810799252006291</v>
      </c>
      <c r="DE37" s="33" t="str">
        <f t="shared" si="96"/>
        <v/>
      </c>
      <c r="DF37" s="33">
        <f t="shared" si="97"/>
        <v>8.5553316829401673</v>
      </c>
      <c r="DG37" s="33">
        <f t="shared" si="98"/>
        <v>0.32607776057841692</v>
      </c>
      <c r="DH37" s="33">
        <f t="shared" si="99"/>
        <v>2.8392722207582142</v>
      </c>
      <c r="DI37" s="33" t="str">
        <f t="shared" si="100"/>
        <v/>
      </c>
      <c r="DJ37" s="33">
        <f t="shared" si="101"/>
        <v>1.0114091221764618</v>
      </c>
      <c r="DK37" s="33">
        <f t="shared" si="102"/>
        <v>3317.0349602646324</v>
      </c>
      <c r="DL37" s="33">
        <f t="shared" si="103"/>
        <v>4418.3260627245827</v>
      </c>
      <c r="DM37" s="33">
        <f t="shared" si="104"/>
        <v>27.145981852632922</v>
      </c>
      <c r="DN37" s="33">
        <f t="shared" si="105"/>
        <v>673.52565850168082</v>
      </c>
      <c r="DO37" s="33">
        <f t="shared" si="106"/>
        <v>0.11079243405915486</v>
      </c>
      <c r="DP37" s="33" t="str">
        <f t="shared" si="107"/>
        <v/>
      </c>
      <c r="DQ37" s="33" t="str">
        <f t="shared" si="108"/>
        <v/>
      </c>
      <c r="DR37" s="33">
        <f t="shared" si="109"/>
        <v>33.780644339314151</v>
      </c>
      <c r="DS37" s="33">
        <f t="shared" si="110"/>
        <v>9.3223022389331032</v>
      </c>
      <c r="DT37" s="33">
        <f t="shared" si="111"/>
        <v>51.732238272061878</v>
      </c>
      <c r="DU37" s="33" t="str">
        <f t="shared" si="112"/>
        <v/>
      </c>
      <c r="DV37" s="33">
        <f t="shared" si="113"/>
        <v>211.07344699915635</v>
      </c>
      <c r="DW37" s="33">
        <f t="shared" si="114"/>
        <v>126.36743378889017</v>
      </c>
      <c r="DX37" s="33">
        <f t="shared" si="115"/>
        <v>8307.2246043106061</v>
      </c>
      <c r="DY37" s="33">
        <f t="shared" si="116"/>
        <v>4.5650438200375856</v>
      </c>
    </row>
    <row r="38" spans="1:129" x14ac:dyDescent="0.2">
      <c r="A38" s="1">
        <f t="shared" si="117"/>
        <v>37</v>
      </c>
      <c r="B38" s="21" t="str">
        <f t="shared" si="118"/>
        <v>hFB12_2_Normal_Control_21_P19T</v>
      </c>
      <c r="C38" s="21" t="str">
        <f t="shared" si="119"/>
        <v>hFB12_Normal_Control</v>
      </c>
      <c r="D38" s="21" t="s">
        <v>17</v>
      </c>
      <c r="E38" s="21" t="s">
        <v>18</v>
      </c>
      <c r="F38" s="21" t="s">
        <v>9</v>
      </c>
      <c r="G38" s="21" t="s">
        <v>10</v>
      </c>
      <c r="H38" s="21">
        <v>18</v>
      </c>
      <c r="I38" s="21">
        <v>2</v>
      </c>
      <c r="J38" s="13">
        <v>19</v>
      </c>
      <c r="K38" s="20">
        <v>88.041666666666671</v>
      </c>
      <c r="L38" s="16">
        <v>1.5</v>
      </c>
      <c r="M38" s="17">
        <v>4.958333333333333</v>
      </c>
      <c r="N38" s="17">
        <f>IFERROR(INDEX([1]All_Data!$AC:$AC,MATCH(B38,[1]All_Data!$C:$C,0)),"")</f>
        <v>4.9350000000000005</v>
      </c>
      <c r="O38" s="17">
        <v>4.9350000000000005</v>
      </c>
      <c r="P38" s="17">
        <v>1</v>
      </c>
      <c r="Q38" s="17" t="str">
        <f t="shared" si="120"/>
        <v>Control_21</v>
      </c>
      <c r="R38" s="6" t="s">
        <v>6</v>
      </c>
      <c r="S38" s="7">
        <v>21</v>
      </c>
      <c r="T38" s="12">
        <v>29</v>
      </c>
      <c r="U38" s="13"/>
      <c r="V38" s="13">
        <v>31</v>
      </c>
      <c r="W38" s="35">
        <v>16946.700369366401</v>
      </c>
      <c r="X38" s="35">
        <v>105.389456149062</v>
      </c>
      <c r="Y38" s="35">
        <v>8.1283413426524191</v>
      </c>
      <c r="Z38" s="35">
        <v>1792.51215563748</v>
      </c>
      <c r="AA38" s="35">
        <v>40004.0046997401</v>
      </c>
      <c r="AB38" s="35" t="s">
        <v>110</v>
      </c>
      <c r="AC38" s="35">
        <v>3.4809401715232502</v>
      </c>
      <c r="AD38" s="35">
        <v>2328.4776300223898</v>
      </c>
      <c r="AE38" s="35">
        <v>6.1173552978999002</v>
      </c>
      <c r="AF38" s="35">
        <v>10.935424341462101</v>
      </c>
      <c r="AG38" s="35">
        <v>372.47870856437402</v>
      </c>
      <c r="AH38" s="35">
        <v>2.6364901199790101</v>
      </c>
      <c r="AI38" s="35">
        <v>0.47169485989988602</v>
      </c>
      <c r="AJ38" s="35">
        <v>1320.25182708381</v>
      </c>
      <c r="AK38" s="35">
        <v>6.1776353354984899</v>
      </c>
      <c r="AL38" s="35">
        <v>436.10620267911401</v>
      </c>
      <c r="AM38" s="35">
        <v>21210.193508209799</v>
      </c>
      <c r="AN38" s="35" t="s">
        <v>110</v>
      </c>
      <c r="AO38" s="35">
        <v>1.7257333374033399</v>
      </c>
      <c r="AP38" s="35">
        <v>7.1898988703805404</v>
      </c>
      <c r="AQ38" s="35">
        <v>196.606415598593</v>
      </c>
      <c r="AR38" s="35">
        <v>1.11519080176392</v>
      </c>
      <c r="AS38" s="35">
        <v>1.9843989973482301</v>
      </c>
      <c r="AT38" s="35">
        <v>1.6748960087481399</v>
      </c>
      <c r="AU38" s="35" t="s">
        <v>110</v>
      </c>
      <c r="AV38" s="35" t="s">
        <v>110</v>
      </c>
      <c r="AW38" s="35">
        <v>16837.808089206999</v>
      </c>
      <c r="AX38" s="35" t="s">
        <v>110</v>
      </c>
      <c r="AY38" s="35">
        <v>18.481423411177602</v>
      </c>
      <c r="AZ38" s="35" t="s">
        <v>110</v>
      </c>
      <c r="BA38" s="35" t="s">
        <v>110</v>
      </c>
      <c r="BB38" s="35">
        <v>172.00776081717501</v>
      </c>
      <c r="BC38" s="35" t="s">
        <v>110</v>
      </c>
      <c r="BD38" s="35">
        <v>75.942321499677803</v>
      </c>
      <c r="BE38" s="35">
        <v>1.3434260272021099</v>
      </c>
      <c r="BF38" s="35">
        <v>19.132046497963799</v>
      </c>
      <c r="BG38" s="35" t="s">
        <v>110</v>
      </c>
      <c r="BH38" s="35">
        <v>6.4047700057700503</v>
      </c>
      <c r="BI38" s="35">
        <v>22559.098958447601</v>
      </c>
      <c r="BJ38" s="35">
        <v>26793.772935085901</v>
      </c>
      <c r="BK38" s="35">
        <v>195.96678431409799</v>
      </c>
      <c r="BL38" s="35">
        <v>5309.5348974075096</v>
      </c>
      <c r="BM38" s="35">
        <v>0.669740263887591</v>
      </c>
      <c r="BN38" s="35" t="s">
        <v>110</v>
      </c>
      <c r="BO38" s="35">
        <f t="shared" si="121"/>
        <v>30.000000000000007</v>
      </c>
      <c r="BP38" s="35" t="s">
        <v>110</v>
      </c>
      <c r="BQ38" s="35">
        <v>204.20399503115399</v>
      </c>
      <c r="BR38" s="35">
        <v>42.337551387198701</v>
      </c>
      <c r="BS38" s="35">
        <v>308.069489089782</v>
      </c>
      <c r="BT38" s="35" t="s">
        <v>110</v>
      </c>
      <c r="BU38" s="35">
        <v>934.76446743699103</v>
      </c>
      <c r="BV38" s="35">
        <v>806.19229938819205</v>
      </c>
      <c r="BW38" s="35">
        <v>42187.070167297003</v>
      </c>
      <c r="BX38" s="35">
        <v>21.887734752134602</v>
      </c>
      <c r="BY38" s="33">
        <f t="shared" si="64"/>
        <v>3433.9818377642146</v>
      </c>
      <c r="BZ38" s="33">
        <f t="shared" si="65"/>
        <v>21.355512897479635</v>
      </c>
      <c r="CA38" s="33">
        <f t="shared" si="66"/>
        <v>1.6470803125942084</v>
      </c>
      <c r="CB38" s="33">
        <f t="shared" si="67"/>
        <v>363.22434764690576</v>
      </c>
      <c r="CC38" s="33">
        <f t="shared" si="68"/>
        <v>8106.1812968065042</v>
      </c>
      <c r="CD38" s="33" t="str">
        <f t="shared" si="69"/>
        <v/>
      </c>
      <c r="CE38" s="33">
        <f t="shared" si="70"/>
        <v>0.70535768419924005</v>
      </c>
      <c r="CF38" s="33">
        <f t="shared" si="71"/>
        <v>471.82930699541834</v>
      </c>
      <c r="CG38" s="33">
        <f t="shared" si="72"/>
        <v>1.239585673333313</v>
      </c>
      <c r="CH38" s="33">
        <f t="shared" si="73"/>
        <v>2.2158914572364945</v>
      </c>
      <c r="CI38" s="33">
        <f t="shared" si="74"/>
        <v>75.476941958333128</v>
      </c>
      <c r="CJ38" s="33">
        <f t="shared" si="75"/>
        <v>0.53424318540608107</v>
      </c>
      <c r="CK38" s="33">
        <f t="shared" si="76"/>
        <v>9.558153189460708E-2</v>
      </c>
      <c r="CL38" s="33">
        <f t="shared" si="77"/>
        <v>267.528232438462</v>
      </c>
      <c r="CM38" s="33">
        <f t="shared" si="78"/>
        <v>1.2518004732519734</v>
      </c>
      <c r="CN38" s="33">
        <f t="shared" si="79"/>
        <v>88.370051201441527</v>
      </c>
      <c r="CO38" s="33">
        <f t="shared" si="80"/>
        <v>4297.9115518155613</v>
      </c>
      <c r="CP38" s="33" t="str">
        <f t="shared" si="81"/>
        <v/>
      </c>
      <c r="CQ38" s="33">
        <f t="shared" si="82"/>
        <v>0.34969267221952172</v>
      </c>
      <c r="CR38" s="33">
        <f t="shared" si="83"/>
        <v>1.4569197305735644</v>
      </c>
      <c r="CS38" s="33">
        <f t="shared" si="84"/>
        <v>39.839192623828367</v>
      </c>
      <c r="CT38" s="33">
        <f t="shared" si="85"/>
        <v>0.22597584635540424</v>
      </c>
      <c r="CU38" s="33">
        <f t="shared" si="86"/>
        <v>0.40210719297836472</v>
      </c>
      <c r="CV38" s="33">
        <f t="shared" si="87"/>
        <v>0.33939128850012962</v>
      </c>
      <c r="CW38" s="33" t="str">
        <f t="shared" si="88"/>
        <v/>
      </c>
      <c r="CX38" s="33" t="str">
        <f t="shared" si="89"/>
        <v/>
      </c>
      <c r="CY38" s="33">
        <f t="shared" si="90"/>
        <v>3411.9165327673754</v>
      </c>
      <c r="CZ38" s="33" t="str">
        <f t="shared" si="91"/>
        <v/>
      </c>
      <c r="DA38" s="33">
        <f t="shared" si="92"/>
        <v>3.7449692829133943</v>
      </c>
      <c r="DB38" s="33" t="str">
        <f t="shared" si="93"/>
        <v/>
      </c>
      <c r="DC38" s="33" t="str">
        <f t="shared" si="94"/>
        <v/>
      </c>
      <c r="DD38" s="33">
        <f t="shared" si="95"/>
        <v>34.854662779569402</v>
      </c>
      <c r="DE38" s="33" t="str">
        <f t="shared" si="96"/>
        <v/>
      </c>
      <c r="DF38" s="33">
        <f t="shared" si="97"/>
        <v>15.388514994868855</v>
      </c>
      <c r="DG38" s="33">
        <f t="shared" si="98"/>
        <v>0.27222411898725629</v>
      </c>
      <c r="DH38" s="33">
        <f t="shared" si="99"/>
        <v>3.8768078010058353</v>
      </c>
      <c r="DI38" s="33" t="str">
        <f t="shared" si="100"/>
        <v/>
      </c>
      <c r="DJ38" s="33">
        <f t="shared" si="101"/>
        <v>1.2978257357183485</v>
      </c>
      <c r="DK38" s="33">
        <f t="shared" si="102"/>
        <v>4571.2459895537177</v>
      </c>
      <c r="DL38" s="33">
        <f t="shared" si="103"/>
        <v>5429.3359544247005</v>
      </c>
      <c r="DM38" s="33">
        <f t="shared" si="104"/>
        <v>39.709581421296448</v>
      </c>
      <c r="DN38" s="33">
        <f t="shared" si="105"/>
        <v>1075.8935962325247</v>
      </c>
      <c r="DO38" s="33">
        <f t="shared" si="106"/>
        <v>0.13571231284449664</v>
      </c>
      <c r="DP38" s="33" t="str">
        <f t="shared" si="107"/>
        <v/>
      </c>
      <c r="DQ38" s="33" t="str">
        <f t="shared" si="108"/>
        <v/>
      </c>
      <c r="DR38" s="33">
        <f t="shared" si="109"/>
        <v>41.378722397396956</v>
      </c>
      <c r="DS38" s="33">
        <f t="shared" si="110"/>
        <v>8.5790377684293198</v>
      </c>
      <c r="DT38" s="33">
        <f t="shared" si="111"/>
        <v>62.425428386987228</v>
      </c>
      <c r="DU38" s="33" t="str">
        <f t="shared" si="112"/>
        <v/>
      </c>
      <c r="DV38" s="33">
        <f t="shared" si="113"/>
        <v>189.41529228713088</v>
      </c>
      <c r="DW38" s="33">
        <f t="shared" si="114"/>
        <v>163.36216806245025</v>
      </c>
      <c r="DX38" s="33">
        <f t="shared" si="115"/>
        <v>8548.5451200196549</v>
      </c>
      <c r="DY38" s="33">
        <f t="shared" si="116"/>
        <v>4.4352046103616214</v>
      </c>
    </row>
    <row r="39" spans="1:129" x14ac:dyDescent="0.2">
      <c r="A39" s="1">
        <f t="shared" si="117"/>
        <v>38</v>
      </c>
      <c r="B39" s="21" t="str">
        <f t="shared" si="118"/>
        <v>hFB12_2_Normal_Control_21_P23T</v>
      </c>
      <c r="C39" s="21" t="str">
        <f t="shared" si="119"/>
        <v>hFB12_Normal_Control</v>
      </c>
      <c r="D39" s="21" t="s">
        <v>17</v>
      </c>
      <c r="E39" s="21" t="s">
        <v>18</v>
      </c>
      <c r="F39" s="21" t="s">
        <v>9</v>
      </c>
      <c r="G39" s="21" t="s">
        <v>10</v>
      </c>
      <c r="H39" s="21">
        <v>18</v>
      </c>
      <c r="I39" s="21">
        <v>2</v>
      </c>
      <c r="J39" s="13">
        <v>23</v>
      </c>
      <c r="K39" s="20">
        <v>108.875</v>
      </c>
      <c r="L39" s="16">
        <v>2.5</v>
      </c>
      <c r="M39" s="17">
        <v>5.916666666666667</v>
      </c>
      <c r="N39" s="17">
        <f>IFERROR(INDEX([1]All_Data!$AC:$AC,MATCH(B39,[1]All_Data!$C:$C,0)),"")</f>
        <v>5.85</v>
      </c>
      <c r="O39" s="17">
        <v>5.85</v>
      </c>
      <c r="P39" s="17">
        <v>1</v>
      </c>
      <c r="Q39" s="17" t="str">
        <f t="shared" si="120"/>
        <v>Control_21</v>
      </c>
      <c r="R39" s="6" t="s">
        <v>6</v>
      </c>
      <c r="S39" s="7">
        <v>21</v>
      </c>
      <c r="T39" s="12">
        <v>30</v>
      </c>
      <c r="U39" s="13"/>
      <c r="V39" s="13">
        <v>32</v>
      </c>
      <c r="W39" s="35">
        <v>18668.8062496641</v>
      </c>
      <c r="X39" s="35">
        <v>120.58207569261199</v>
      </c>
      <c r="Y39" s="35">
        <v>6.5749646459419804</v>
      </c>
      <c r="Z39" s="35" t="s">
        <v>110</v>
      </c>
      <c r="AA39" s="35">
        <v>39543.841625985602</v>
      </c>
      <c r="AB39" s="35" t="s">
        <v>110</v>
      </c>
      <c r="AC39" s="35">
        <v>4.51154001311345</v>
      </c>
      <c r="AD39" s="35">
        <v>2412.34608843053</v>
      </c>
      <c r="AE39" s="35">
        <v>3.5182252657473398</v>
      </c>
      <c r="AF39" s="35">
        <v>37.074014799484999</v>
      </c>
      <c r="AG39" s="35">
        <v>885.833259388241</v>
      </c>
      <c r="AH39" s="35">
        <v>2.6364901199790101</v>
      </c>
      <c r="AI39" s="35">
        <v>0.88301833689238296</v>
      </c>
      <c r="AJ39" s="35">
        <v>1207.31851578496</v>
      </c>
      <c r="AK39" s="35">
        <v>7.2050950212060902</v>
      </c>
      <c r="AL39" s="35">
        <v>534.77048227198304</v>
      </c>
      <c r="AM39" s="35">
        <v>21355.332030100701</v>
      </c>
      <c r="AN39" s="35" t="s">
        <v>110</v>
      </c>
      <c r="AO39" s="35">
        <v>1.2719193253901599</v>
      </c>
      <c r="AP39" s="35">
        <v>6.2473454408768996</v>
      </c>
      <c r="AQ39" s="35">
        <v>208.21308603069801</v>
      </c>
      <c r="AR39" s="35">
        <v>1.3254236572678599</v>
      </c>
      <c r="AS39" s="35">
        <v>3.3949895687993399</v>
      </c>
      <c r="AT39" s="35">
        <v>2.2445320913712301</v>
      </c>
      <c r="AU39" s="35" t="s">
        <v>110</v>
      </c>
      <c r="AV39" s="35" t="s">
        <v>110</v>
      </c>
      <c r="AW39" s="35">
        <v>16296.0676655223</v>
      </c>
      <c r="AX39" s="35" t="s">
        <v>110</v>
      </c>
      <c r="AY39" s="35">
        <v>27.955535586510301</v>
      </c>
      <c r="AZ39" s="35" t="s">
        <v>110</v>
      </c>
      <c r="BA39" s="35" t="s">
        <v>110</v>
      </c>
      <c r="BB39" s="35">
        <v>205.776953686193</v>
      </c>
      <c r="BC39" s="35" t="s">
        <v>110</v>
      </c>
      <c r="BD39" s="35">
        <v>371.15522652043597</v>
      </c>
      <c r="BE39" s="35">
        <v>1.3434260272021099</v>
      </c>
      <c r="BF39" s="35">
        <v>43.503501165460001</v>
      </c>
      <c r="BG39" s="35" t="s">
        <v>110</v>
      </c>
      <c r="BH39" s="35">
        <v>4.7740272505902803</v>
      </c>
      <c r="BI39" s="35">
        <v>17412.184256345001</v>
      </c>
      <c r="BJ39" s="35">
        <v>28203.451613327299</v>
      </c>
      <c r="BK39" s="35">
        <v>225.71452091460901</v>
      </c>
      <c r="BL39" s="35">
        <v>4798.7230071513304</v>
      </c>
      <c r="BM39" s="35">
        <v>0.80052896680713304</v>
      </c>
      <c r="BN39" s="35" t="s">
        <v>110</v>
      </c>
      <c r="BO39" s="35">
        <f t="shared" si="121"/>
        <v>20.833333333333329</v>
      </c>
      <c r="BP39" s="35" t="s">
        <v>110</v>
      </c>
      <c r="BQ39" s="35">
        <v>314.57197299783502</v>
      </c>
      <c r="BR39" s="35">
        <v>86.875369556249098</v>
      </c>
      <c r="BS39" s="35">
        <v>527.89317628410402</v>
      </c>
      <c r="BT39" s="35">
        <v>0.46099701479405197</v>
      </c>
      <c r="BU39" s="35">
        <v>2173.61559917963</v>
      </c>
      <c r="BV39" s="35">
        <v>1313.3039973975599</v>
      </c>
      <c r="BW39" s="35">
        <v>45372.883339928703</v>
      </c>
      <c r="BX39" s="35">
        <v>31.0172061146644</v>
      </c>
      <c r="BY39" s="33">
        <f t="shared" si="64"/>
        <v>3191.248931566513</v>
      </c>
      <c r="BZ39" s="33">
        <f t="shared" si="65"/>
        <v>20.612320631215727</v>
      </c>
      <c r="CA39" s="33">
        <f t="shared" si="66"/>
        <v>1.1239255805029027</v>
      </c>
      <c r="CB39" s="33" t="str">
        <f t="shared" si="67"/>
        <v/>
      </c>
      <c r="CC39" s="33">
        <f t="shared" si="68"/>
        <v>6759.6310471770266</v>
      </c>
      <c r="CD39" s="33" t="str">
        <f t="shared" si="69"/>
        <v/>
      </c>
      <c r="CE39" s="33">
        <f t="shared" si="70"/>
        <v>0.77120342104503425</v>
      </c>
      <c r="CF39" s="33">
        <f t="shared" si="71"/>
        <v>412.36685272316754</v>
      </c>
      <c r="CG39" s="33">
        <f t="shared" si="72"/>
        <v>0.60140602833287859</v>
      </c>
      <c r="CH39" s="33">
        <f t="shared" si="73"/>
        <v>6.3374384272623931</v>
      </c>
      <c r="CI39" s="33">
        <f t="shared" si="74"/>
        <v>151.42448878431472</v>
      </c>
      <c r="CJ39" s="33">
        <f t="shared" si="75"/>
        <v>0.45068207179128378</v>
      </c>
      <c r="CK39" s="33">
        <f t="shared" si="76"/>
        <v>0.15094330545168941</v>
      </c>
      <c r="CL39" s="33">
        <f t="shared" si="77"/>
        <v>206.37923346751455</v>
      </c>
      <c r="CM39" s="33">
        <f t="shared" si="78"/>
        <v>1.2316401745651437</v>
      </c>
      <c r="CN39" s="33">
        <f t="shared" si="79"/>
        <v>91.413757653330435</v>
      </c>
      <c r="CO39" s="33">
        <f t="shared" si="80"/>
        <v>3650.4841077095216</v>
      </c>
      <c r="CP39" s="33" t="str">
        <f t="shared" si="81"/>
        <v/>
      </c>
      <c r="CQ39" s="33">
        <f t="shared" si="82"/>
        <v>0.21742210690430086</v>
      </c>
      <c r="CR39" s="33">
        <f t="shared" si="83"/>
        <v>1.0679222975857949</v>
      </c>
      <c r="CS39" s="33">
        <f t="shared" si="84"/>
        <v>35.591980518068041</v>
      </c>
      <c r="CT39" s="33">
        <f t="shared" si="85"/>
        <v>0.22656814654151453</v>
      </c>
      <c r="CU39" s="33">
        <f t="shared" si="86"/>
        <v>0.58034009723065638</v>
      </c>
      <c r="CV39" s="33">
        <f t="shared" si="87"/>
        <v>0.38368069937969745</v>
      </c>
      <c r="CW39" s="33" t="str">
        <f t="shared" si="88"/>
        <v/>
      </c>
      <c r="CX39" s="33" t="str">
        <f t="shared" si="89"/>
        <v/>
      </c>
      <c r="CY39" s="33">
        <f t="shared" si="90"/>
        <v>2785.6525923969743</v>
      </c>
      <c r="CZ39" s="33" t="str">
        <f t="shared" si="91"/>
        <v/>
      </c>
      <c r="DA39" s="33">
        <f t="shared" si="92"/>
        <v>4.7787240318821027</v>
      </c>
      <c r="DB39" s="33" t="str">
        <f t="shared" si="93"/>
        <v/>
      </c>
      <c r="DC39" s="33" t="str">
        <f t="shared" si="94"/>
        <v/>
      </c>
      <c r="DD39" s="33">
        <f t="shared" si="95"/>
        <v>35.175547638665471</v>
      </c>
      <c r="DE39" s="33" t="str">
        <f t="shared" si="96"/>
        <v/>
      </c>
      <c r="DF39" s="33">
        <f t="shared" si="97"/>
        <v>63.445337866741198</v>
      </c>
      <c r="DG39" s="33">
        <f t="shared" si="98"/>
        <v>0.22964547473540342</v>
      </c>
      <c r="DH39" s="33">
        <f t="shared" si="99"/>
        <v>7.436495925719659</v>
      </c>
      <c r="DI39" s="33" t="str">
        <f t="shared" si="100"/>
        <v/>
      </c>
      <c r="DJ39" s="33">
        <f t="shared" si="101"/>
        <v>0.81607303428893685</v>
      </c>
      <c r="DK39" s="33">
        <f t="shared" si="102"/>
        <v>2976.4417532213679</v>
      </c>
      <c r="DL39" s="33">
        <f t="shared" si="103"/>
        <v>4821.1028398850085</v>
      </c>
      <c r="DM39" s="33">
        <f t="shared" si="104"/>
        <v>38.583678788822056</v>
      </c>
      <c r="DN39" s="33">
        <f t="shared" si="105"/>
        <v>820.29453113697957</v>
      </c>
      <c r="DO39" s="33">
        <f t="shared" si="106"/>
        <v>0.13684255842856977</v>
      </c>
      <c r="DP39" s="33" t="str">
        <f t="shared" si="107"/>
        <v/>
      </c>
      <c r="DQ39" s="33" t="str">
        <f t="shared" si="108"/>
        <v/>
      </c>
      <c r="DR39" s="33">
        <f t="shared" si="109"/>
        <v>53.772986837236758</v>
      </c>
      <c r="DS39" s="33">
        <f t="shared" si="110"/>
        <v>14.850490522435743</v>
      </c>
      <c r="DT39" s="33">
        <f t="shared" si="111"/>
        <v>90.238149792154545</v>
      </c>
      <c r="DU39" s="33">
        <f t="shared" si="112"/>
        <v>7.8802908511803757E-2</v>
      </c>
      <c r="DV39" s="33">
        <f t="shared" si="113"/>
        <v>371.55822208198805</v>
      </c>
      <c r="DW39" s="33">
        <f t="shared" si="114"/>
        <v>224.49640981154872</v>
      </c>
      <c r="DX39" s="33">
        <f t="shared" si="115"/>
        <v>7756.0484341758474</v>
      </c>
      <c r="DY39" s="33">
        <f t="shared" si="116"/>
        <v>5.3020865153272485</v>
      </c>
    </row>
    <row r="40" spans="1:129" x14ac:dyDescent="0.2">
      <c r="A40" s="1">
        <f t="shared" si="117"/>
        <v>39</v>
      </c>
      <c r="B40" s="21" t="str">
        <f t="shared" si="118"/>
        <v>hFB12_2_Normal_Control_21_P27T</v>
      </c>
      <c r="C40" s="21" t="str">
        <f t="shared" si="119"/>
        <v>hFB12_Normal_Control</v>
      </c>
      <c r="D40" s="21" t="s">
        <v>17</v>
      </c>
      <c r="E40" s="21" t="s">
        <v>18</v>
      </c>
      <c r="F40" s="21" t="s">
        <v>9</v>
      </c>
      <c r="G40" s="21" t="s">
        <v>10</v>
      </c>
      <c r="H40" s="21">
        <v>18</v>
      </c>
      <c r="I40" s="21">
        <v>2</v>
      </c>
      <c r="J40" s="13">
        <v>27</v>
      </c>
      <c r="K40" s="20">
        <v>134.95833333333334</v>
      </c>
      <c r="L40" s="16">
        <v>2.5</v>
      </c>
      <c r="M40" s="17">
        <v>8.1666666666666661</v>
      </c>
      <c r="N40" s="17">
        <f>IFERROR(INDEX([1]All_Data!$AC:$AC,MATCH(B40,[1]All_Data!$C:$C,0)),"")</f>
        <v>4.3349999999999991</v>
      </c>
      <c r="O40" s="17">
        <v>4.3349999999999991</v>
      </c>
      <c r="P40" s="17">
        <v>1</v>
      </c>
      <c r="Q40" s="17" t="str">
        <f t="shared" si="120"/>
        <v>Control_21</v>
      </c>
      <c r="R40" s="6" t="s">
        <v>6</v>
      </c>
      <c r="S40" s="7">
        <v>21</v>
      </c>
      <c r="T40" s="8">
        <v>31</v>
      </c>
      <c r="U40" s="13"/>
      <c r="V40" s="13">
        <v>33</v>
      </c>
      <c r="W40" s="35">
        <v>22956.934887129999</v>
      </c>
      <c r="X40" s="35">
        <v>152.95303504521701</v>
      </c>
      <c r="Y40" s="35">
        <v>6.5749646459419804</v>
      </c>
      <c r="Z40" s="35" t="s">
        <v>110</v>
      </c>
      <c r="AA40" s="35">
        <v>38848.139442453903</v>
      </c>
      <c r="AB40" s="35" t="s">
        <v>110</v>
      </c>
      <c r="AC40" s="35">
        <v>5.2849630434682799</v>
      </c>
      <c r="AD40" s="35">
        <v>2453.8008518763199</v>
      </c>
      <c r="AE40" s="35">
        <v>2.5822014291413602</v>
      </c>
      <c r="AF40" s="35">
        <v>27.677970833832699</v>
      </c>
      <c r="AG40" s="35">
        <v>901.15662599961195</v>
      </c>
      <c r="AH40" s="35">
        <v>2.6364901199790101</v>
      </c>
      <c r="AI40" s="35">
        <v>0.47169485989988602</v>
      </c>
      <c r="AJ40" s="35">
        <v>1260.19576196702</v>
      </c>
      <c r="AK40" s="35">
        <v>7.71715480455752</v>
      </c>
      <c r="AL40" s="35">
        <v>478.63044655609701</v>
      </c>
      <c r="AM40" s="35">
        <v>21270.353862384</v>
      </c>
      <c r="AN40" s="35">
        <v>103.31089012449701</v>
      </c>
      <c r="AO40" s="35">
        <v>1.4248654637868201</v>
      </c>
      <c r="AP40" s="35">
        <v>8.1244990768862202</v>
      </c>
      <c r="AQ40" s="35">
        <v>300.98148701537798</v>
      </c>
      <c r="AR40" s="35">
        <v>1.53158858075917</v>
      </c>
      <c r="AS40" s="35" t="s">
        <v>110</v>
      </c>
      <c r="AT40" s="35">
        <v>1.7912159172557001</v>
      </c>
      <c r="AU40" s="35" t="s">
        <v>110</v>
      </c>
      <c r="AV40" s="35" t="s">
        <v>110</v>
      </c>
      <c r="AW40" s="35">
        <v>17077.481936681401</v>
      </c>
      <c r="AX40" s="35" t="s">
        <v>110</v>
      </c>
      <c r="AY40" s="35">
        <v>25.617636417474099</v>
      </c>
      <c r="AZ40" s="35" t="s">
        <v>110</v>
      </c>
      <c r="BA40" s="35" t="s">
        <v>110</v>
      </c>
      <c r="BB40" s="35">
        <v>202.37029683238899</v>
      </c>
      <c r="BC40" s="35" t="s">
        <v>110</v>
      </c>
      <c r="BD40" s="35">
        <v>667.281262320834</v>
      </c>
      <c r="BE40" s="35">
        <v>2.5359531412032599</v>
      </c>
      <c r="BF40" s="35">
        <v>87.249611202323507</v>
      </c>
      <c r="BG40" s="35" t="s">
        <v>110</v>
      </c>
      <c r="BH40" s="35">
        <v>5.8208989423347104</v>
      </c>
      <c r="BI40" s="35">
        <v>22559.098958447601</v>
      </c>
      <c r="BJ40" s="35">
        <v>29455.9513946234</v>
      </c>
      <c r="BK40" s="35">
        <v>195.96678431409799</v>
      </c>
      <c r="BL40" s="35">
        <v>5955.1437705418002</v>
      </c>
      <c r="BM40" s="35">
        <v>0.80052896680713304</v>
      </c>
      <c r="BN40" s="35" t="s">
        <v>110</v>
      </c>
      <c r="BO40" s="35">
        <f t="shared" si="121"/>
        <v>26.083333333333343</v>
      </c>
      <c r="BP40" s="35" t="s">
        <v>110</v>
      </c>
      <c r="BQ40" s="35">
        <v>400.02202891183902</v>
      </c>
      <c r="BR40" s="35">
        <v>147.26757461946099</v>
      </c>
      <c r="BS40" s="35">
        <v>654.02455029369401</v>
      </c>
      <c r="BT40" s="35" t="s">
        <v>110</v>
      </c>
      <c r="BU40" s="35">
        <v>4374.0233263404098</v>
      </c>
      <c r="BV40" s="35">
        <v>1061.14354828655</v>
      </c>
      <c r="BW40" s="35">
        <v>53210.208747222801</v>
      </c>
      <c r="BX40" s="35">
        <v>49.942208352539303</v>
      </c>
      <c r="BY40" s="33">
        <f t="shared" ref="BY40:BY71" si="122">IFERROR(W40/$N40,"")</f>
        <v>5295.7173903414077</v>
      </c>
      <c r="BZ40" s="33">
        <f t="shared" ref="BZ40:BZ71" si="123">IFERROR(X40/$N40,"")</f>
        <v>35.283283747454909</v>
      </c>
      <c r="CA40" s="33">
        <f t="shared" ref="CA40:CA71" si="124">IFERROR(Y40/$N40,"")</f>
        <v>1.5167161813014953</v>
      </c>
      <c r="CB40" s="33" t="str">
        <f t="shared" ref="CB40:CB71" si="125">IFERROR(Z40/$N40,"")</f>
        <v/>
      </c>
      <c r="CC40" s="33">
        <f t="shared" ref="CC40:CC71" si="126">IFERROR(AA40/$N40,"")</f>
        <v>8961.5085219040157</v>
      </c>
      <c r="CD40" s="33" t="str">
        <f t="shared" ref="CD40:CD71" si="127">IFERROR(AB40/$N40,"")</f>
        <v/>
      </c>
      <c r="CE40" s="33">
        <f t="shared" ref="CE40:CE71" si="128">IFERROR(AC40/$N40,"")</f>
        <v>1.2191379569707683</v>
      </c>
      <c r="CF40" s="33">
        <f t="shared" ref="CF40:CF71" si="129">IFERROR(AD40/$N40,"")</f>
        <v>566.04402580768635</v>
      </c>
      <c r="CG40" s="33">
        <f t="shared" ref="CG40:CG71" si="130">IFERROR(AE40/$N40,"")</f>
        <v>0.59566353613410861</v>
      </c>
      <c r="CH40" s="33">
        <f t="shared" ref="CH40:CH71" si="131">IFERROR(AF40/$N40,"")</f>
        <v>6.384768358438917</v>
      </c>
      <c r="CI40" s="33">
        <f t="shared" ref="CI40:CI71" si="132">IFERROR(AG40/$N40,"")</f>
        <v>207.87926781997973</v>
      </c>
      <c r="CJ40" s="33">
        <f t="shared" ref="CJ40:CJ71" si="133">IFERROR(AH40/$N40,"")</f>
        <v>0.60818687888789169</v>
      </c>
      <c r="CK40" s="33">
        <f t="shared" ref="CK40:CK71" si="134">IFERROR(AI40/$N40,"")</f>
        <v>0.10881080966548699</v>
      </c>
      <c r="CL40" s="33">
        <f t="shared" ref="CL40:CL71" si="135">IFERROR(AJ40/$N40,"")</f>
        <v>290.70259791626762</v>
      </c>
      <c r="CM40" s="33">
        <f t="shared" ref="CM40:CM71" si="136">IFERROR(AK40/$N40,"")</f>
        <v>1.78019718674914</v>
      </c>
      <c r="CN40" s="33">
        <f t="shared" ref="CN40:CN71" si="137">IFERROR(AL40/$N40,"")</f>
        <v>110.41071431513197</v>
      </c>
      <c r="CO40" s="33">
        <f t="shared" ref="CO40:CO71" si="138">IFERROR(AM40/$N40,"")</f>
        <v>4906.6560236179939</v>
      </c>
      <c r="CP40" s="33">
        <f t="shared" ref="CP40:CP71" si="139">IFERROR(AN40/$N40,"")</f>
        <v>23.831808563897816</v>
      </c>
      <c r="CQ40" s="33">
        <f t="shared" ref="CQ40:CQ71" si="140">IFERROR(AO40/$N40,"")</f>
        <v>0.32868868830145798</v>
      </c>
      <c r="CR40" s="33">
        <f t="shared" ref="CR40:CR71" si="141">IFERROR(AP40/$N40,"")</f>
        <v>1.8741635702159682</v>
      </c>
      <c r="CS40" s="33">
        <f t="shared" ref="CS40:CS71" si="142">IFERROR(AQ40/$N40,"")</f>
        <v>69.430562171944189</v>
      </c>
      <c r="CT40" s="33">
        <f t="shared" ref="CT40:CT71" si="143">IFERROR(AR40/$N40,"")</f>
        <v>0.3533076310863138</v>
      </c>
      <c r="CU40" s="33" t="str">
        <f t="shared" ref="CU40:CU71" si="144">IFERROR(AS40/$N40,"")</f>
        <v/>
      </c>
      <c r="CV40" s="33">
        <f t="shared" ref="CV40:CV71" si="145">IFERROR(AT40/$N40,"")</f>
        <v>0.41319859682945798</v>
      </c>
      <c r="CW40" s="33" t="str">
        <f t="shared" ref="CW40:CW71" si="146">IFERROR(AU40/$N40,"")</f>
        <v/>
      </c>
      <c r="CX40" s="33" t="str">
        <f t="shared" ref="CX40:CX71" si="147">IFERROR(AV40/$N40,"")</f>
        <v/>
      </c>
      <c r="CY40" s="33">
        <f t="shared" ref="CY40:CY71" si="148">IFERROR(AW40/$N40,"")</f>
        <v>3939.4421999265064</v>
      </c>
      <c r="CZ40" s="33" t="str">
        <f t="shared" ref="CZ40:CZ71" si="149">IFERROR(AX40/$N40,"")</f>
        <v/>
      </c>
      <c r="DA40" s="33">
        <f t="shared" ref="DA40:DA71" si="150">IFERROR(AY40/$N40,"")</f>
        <v>5.9094893696595401</v>
      </c>
      <c r="DB40" s="33" t="str">
        <f t="shared" ref="DB40:DB71" si="151">IFERROR(AZ40/$N40,"")</f>
        <v/>
      </c>
      <c r="DC40" s="33" t="str">
        <f t="shared" ref="DC40:DC71" si="152">IFERROR(BA40/$N40,"")</f>
        <v/>
      </c>
      <c r="DD40" s="33">
        <f t="shared" ref="DD40:DD71" si="153">IFERROR(BB40/$N40,"")</f>
        <v>46.682882775637609</v>
      </c>
      <c r="DE40" s="33" t="str">
        <f t="shared" ref="DE40:DE71" si="154">IFERROR(BC40/$N40,"")</f>
        <v/>
      </c>
      <c r="DF40" s="33">
        <f t="shared" ref="DF40:DF71" si="155">IFERROR(BD40/$N40,"")</f>
        <v>153.92878023548653</v>
      </c>
      <c r="DG40" s="33">
        <f t="shared" ref="DG40:DG71" si="156">IFERROR(BE40/$N40,"")</f>
        <v>0.58499495760167486</v>
      </c>
      <c r="DH40" s="33">
        <f t="shared" ref="DH40:DH71" si="157">IFERROR(BF40/$N40,"")</f>
        <v>20.126784591078092</v>
      </c>
      <c r="DI40" s="33" t="str">
        <f t="shared" ref="DI40:DI71" si="158">IFERROR(BG40/$N40,"")</f>
        <v/>
      </c>
      <c r="DJ40" s="33">
        <f t="shared" ref="DJ40:DJ71" si="159">IFERROR(BH40/$N40,"")</f>
        <v>1.3427679221072</v>
      </c>
      <c r="DK40" s="33">
        <f t="shared" ref="DK40:DK71" si="160">IFERROR(BI40/$N40,"")</f>
        <v>5203.9443964123657</v>
      </c>
      <c r="DL40" s="33">
        <f t="shared" ref="DL40:DL71" si="161">IFERROR(BJ40/$N40,"")</f>
        <v>6794.9138165221239</v>
      </c>
      <c r="DM40" s="33">
        <f t="shared" ref="DM40:DM71" si="162">IFERROR(BK40/$N40,"")</f>
        <v>45.205717258154102</v>
      </c>
      <c r="DN40" s="33">
        <f t="shared" ref="DN40:DN71" si="163">IFERROR(BL40/$N40,"")</f>
        <v>1373.7355872068747</v>
      </c>
      <c r="DO40" s="33">
        <f t="shared" ref="DO40:DO71" si="164">IFERROR(BM40/$N40,"")</f>
        <v>0.18466642832921182</v>
      </c>
      <c r="DP40" s="33" t="str">
        <f t="shared" ref="DP40:DP71" si="165">IFERROR(BN40/$N40,"")</f>
        <v/>
      </c>
      <c r="DQ40" s="33" t="str">
        <f t="shared" ref="DQ40:DQ71" si="166">IFERROR(BP40/$N40,"")</f>
        <v/>
      </c>
      <c r="DR40" s="33">
        <f t="shared" ref="DR40:DR71" si="167">IFERROR(BQ40/$N40,"")</f>
        <v>92.277284639409245</v>
      </c>
      <c r="DS40" s="33">
        <f t="shared" ref="DS40:DS71" si="168">IFERROR(BR40/$N40,"")</f>
        <v>33.97175885108674</v>
      </c>
      <c r="DT40" s="33">
        <f t="shared" ref="DT40:DT71" si="169">IFERROR(BS40/$N40,"")</f>
        <v>150.87071517732275</v>
      </c>
      <c r="DU40" s="33" t="str">
        <f t="shared" ref="DU40:DU71" si="170">IFERROR(BT40/$N40,"")</f>
        <v/>
      </c>
      <c r="DV40" s="33">
        <f t="shared" ref="DV40:DV71" si="171">IFERROR(BU40/$N40,"")</f>
        <v>1009.0019207244316</v>
      </c>
      <c r="DW40" s="33">
        <f t="shared" ref="DW40:DW71" si="172">IFERROR(BV40/$N40,"")</f>
        <v>244.78513224603233</v>
      </c>
      <c r="DX40" s="33">
        <f t="shared" ref="DX40:DX71" si="173">IFERROR(BW40/$N40,"")</f>
        <v>12274.557957836865</v>
      </c>
      <c r="DY40" s="33">
        <f t="shared" ref="DY40:DY71" si="174">IFERROR(BX40/$N40,"")</f>
        <v>11.5206939682905</v>
      </c>
    </row>
    <row r="41" spans="1:129" x14ac:dyDescent="0.2">
      <c r="A41" s="1">
        <f t="shared" si="117"/>
        <v>40</v>
      </c>
      <c r="B41" s="21" t="str">
        <f t="shared" si="118"/>
        <v>hFB12_2_Normal_Control_21_P31T</v>
      </c>
      <c r="C41" s="21" t="str">
        <f t="shared" si="119"/>
        <v>hFB12_Normal_Control</v>
      </c>
      <c r="D41" s="21" t="s">
        <v>17</v>
      </c>
      <c r="E41" s="21" t="s">
        <v>18</v>
      </c>
      <c r="F41" s="21" t="s">
        <v>9</v>
      </c>
      <c r="G41" s="21" t="s">
        <v>10</v>
      </c>
      <c r="H41" s="21">
        <v>18</v>
      </c>
      <c r="I41" s="21">
        <v>2</v>
      </c>
      <c r="J41" s="13">
        <v>31</v>
      </c>
      <c r="K41" s="20">
        <v>165.875</v>
      </c>
      <c r="L41" s="16">
        <v>2</v>
      </c>
      <c r="M41" s="17">
        <v>7.958333333333333</v>
      </c>
      <c r="N41" s="17">
        <f>IFERROR(INDEX([1]All_Data!$AC:$AC,MATCH(B41,[1]All_Data!$C:$C,0)),"")</f>
        <v>3.5175000000000001</v>
      </c>
      <c r="O41" s="17">
        <v>3.5175000000000001</v>
      </c>
      <c r="P41" s="17">
        <v>1</v>
      </c>
      <c r="Q41" s="17" t="str">
        <f t="shared" si="120"/>
        <v>Control_21</v>
      </c>
      <c r="R41" s="6" t="s">
        <v>6</v>
      </c>
      <c r="S41" s="7">
        <v>21</v>
      </c>
      <c r="T41" s="12">
        <v>32</v>
      </c>
      <c r="U41" s="13"/>
      <c r="V41" s="13">
        <v>34</v>
      </c>
      <c r="W41" s="35">
        <v>20731.637709411702</v>
      </c>
      <c r="X41" s="35">
        <v>156.42357077464499</v>
      </c>
      <c r="Y41" s="35">
        <v>8.1283413426524191</v>
      </c>
      <c r="Z41" s="35" t="s">
        <v>110</v>
      </c>
      <c r="AA41" s="35">
        <v>37909.926089814202</v>
      </c>
      <c r="AB41" s="35" t="s">
        <v>110</v>
      </c>
      <c r="AC41" s="35">
        <v>4.51154001311345</v>
      </c>
      <c r="AD41" s="35">
        <v>2535.8055210037401</v>
      </c>
      <c r="AE41" s="35">
        <v>1.5815936831914501</v>
      </c>
      <c r="AF41" s="35">
        <v>37.074014799484999</v>
      </c>
      <c r="AG41" s="35">
        <v>1197.7527257065201</v>
      </c>
      <c r="AH41" s="35">
        <v>1.68409737180039</v>
      </c>
      <c r="AI41" s="35">
        <v>1.2843245379780199</v>
      </c>
      <c r="AJ41" s="35">
        <v>744.657443597932</v>
      </c>
      <c r="AK41" s="35">
        <v>4.6262135960281903</v>
      </c>
      <c r="AL41" s="35">
        <v>478.63044655609701</v>
      </c>
      <c r="AM41" s="35">
        <v>21315.532850977201</v>
      </c>
      <c r="AN41" s="35">
        <v>195.99822055331299</v>
      </c>
      <c r="AO41" s="35">
        <v>1.4248654637868201</v>
      </c>
      <c r="AP41" s="35">
        <v>6.2473454408768996</v>
      </c>
      <c r="AQ41" s="35">
        <v>365.93039789122003</v>
      </c>
      <c r="AR41" s="35">
        <v>1.3254236572678599</v>
      </c>
      <c r="AS41" s="35">
        <v>2.9590395123830202</v>
      </c>
      <c r="AT41" s="35">
        <v>1.90622074753514</v>
      </c>
      <c r="AU41" s="35" t="s">
        <v>110</v>
      </c>
      <c r="AV41" s="35" t="s">
        <v>110</v>
      </c>
      <c r="AW41" s="35">
        <v>13539.093972778001</v>
      </c>
      <c r="AX41" s="35" t="s">
        <v>110</v>
      </c>
      <c r="AY41" s="35">
        <v>25.617636417474099</v>
      </c>
      <c r="AZ41" s="35" t="s">
        <v>110</v>
      </c>
      <c r="BA41" s="35" t="s">
        <v>110</v>
      </c>
      <c r="BB41" s="35">
        <v>202.37029683238899</v>
      </c>
      <c r="BC41" s="35">
        <v>50.055310400495202</v>
      </c>
      <c r="BD41" s="35">
        <v>585.86767179516301</v>
      </c>
      <c r="BE41" s="35">
        <v>1.9711400626965301</v>
      </c>
      <c r="BF41" s="35">
        <v>75.327086188813993</v>
      </c>
      <c r="BG41" s="35" t="s">
        <v>110</v>
      </c>
      <c r="BH41" s="35">
        <v>5.8208989423347104</v>
      </c>
      <c r="BI41" s="35">
        <v>20051.4763347997</v>
      </c>
      <c r="BJ41" s="35">
        <v>28687.669632256398</v>
      </c>
      <c r="BK41" s="35">
        <v>164.09746029916599</v>
      </c>
      <c r="BL41" s="35">
        <v>6417.6193201326096</v>
      </c>
      <c r="BM41" s="35">
        <v>0.99404076961571597</v>
      </c>
      <c r="BN41" s="35" t="s">
        <v>110</v>
      </c>
      <c r="BO41" s="35">
        <f t="shared" si="121"/>
        <v>30.916666666666657</v>
      </c>
      <c r="BP41" s="35" t="s">
        <v>110</v>
      </c>
      <c r="BQ41" s="35">
        <v>537.70173482209304</v>
      </c>
      <c r="BR41" s="35">
        <v>166.915108184453</v>
      </c>
      <c r="BS41" s="35">
        <v>494.14159420295499</v>
      </c>
      <c r="BT41" s="35" t="s">
        <v>110</v>
      </c>
      <c r="BU41" s="35">
        <v>3350.4722025639999</v>
      </c>
      <c r="BV41" s="35">
        <v>688.25558873814805</v>
      </c>
      <c r="BW41" s="35">
        <v>53005.367298841797</v>
      </c>
      <c r="BX41" s="35">
        <v>59.813659940560903</v>
      </c>
      <c r="BY41" s="33">
        <f t="shared" si="122"/>
        <v>5893.8557809272779</v>
      </c>
      <c r="BZ41" s="33">
        <f t="shared" si="123"/>
        <v>44.470098301249465</v>
      </c>
      <c r="CA41" s="33">
        <f t="shared" si="124"/>
        <v>2.3108290952814268</v>
      </c>
      <c r="CB41" s="33" t="str">
        <f t="shared" si="125"/>
        <v/>
      </c>
      <c r="CC41" s="33">
        <f t="shared" si="126"/>
        <v>10777.51985495784</v>
      </c>
      <c r="CD41" s="33" t="str">
        <f t="shared" si="127"/>
        <v/>
      </c>
      <c r="CE41" s="33">
        <f t="shared" si="128"/>
        <v>1.2825984401175408</v>
      </c>
      <c r="CF41" s="33">
        <f t="shared" si="129"/>
        <v>720.91130661087141</v>
      </c>
      <c r="CG41" s="33">
        <f t="shared" si="130"/>
        <v>0.44963573082912583</v>
      </c>
      <c r="CH41" s="33">
        <f t="shared" si="131"/>
        <v>10.539876275617626</v>
      </c>
      <c r="CI41" s="33">
        <f t="shared" si="132"/>
        <v>340.51250197768871</v>
      </c>
      <c r="CJ41" s="33">
        <f t="shared" si="133"/>
        <v>0.47877679368881021</v>
      </c>
      <c r="CK41" s="33">
        <f t="shared" si="134"/>
        <v>0.36512424675992039</v>
      </c>
      <c r="CL41" s="33">
        <f t="shared" si="135"/>
        <v>211.70076577055636</v>
      </c>
      <c r="CM41" s="33">
        <f t="shared" si="136"/>
        <v>1.3151993165680711</v>
      </c>
      <c r="CN41" s="33">
        <f t="shared" si="137"/>
        <v>136.0712001580944</v>
      </c>
      <c r="CO41" s="33">
        <f t="shared" si="138"/>
        <v>6059.8529782451169</v>
      </c>
      <c r="CP41" s="33">
        <f t="shared" si="139"/>
        <v>55.720887150906321</v>
      </c>
      <c r="CQ41" s="33">
        <f t="shared" si="140"/>
        <v>0.40507902310925942</v>
      </c>
      <c r="CR41" s="33">
        <f t="shared" si="141"/>
        <v>1.7760754629358635</v>
      </c>
      <c r="CS41" s="33">
        <f t="shared" si="142"/>
        <v>104.03138532799431</v>
      </c>
      <c r="CT41" s="33">
        <f t="shared" si="143"/>
        <v>0.37680843134836101</v>
      </c>
      <c r="CU41" s="33">
        <f t="shared" si="144"/>
        <v>0.84123369221976407</v>
      </c>
      <c r="CV41" s="33">
        <f t="shared" si="145"/>
        <v>0.54192487492114849</v>
      </c>
      <c r="CW41" s="33" t="str">
        <f t="shared" si="146"/>
        <v/>
      </c>
      <c r="CX41" s="33" t="str">
        <f t="shared" si="147"/>
        <v/>
      </c>
      <c r="CY41" s="33">
        <f t="shared" si="148"/>
        <v>3849.0672275132906</v>
      </c>
      <c r="CZ41" s="33" t="str">
        <f t="shared" si="149"/>
        <v/>
      </c>
      <c r="DA41" s="33">
        <f t="shared" si="150"/>
        <v>7.2829101400068508</v>
      </c>
      <c r="DB41" s="33" t="str">
        <f t="shared" si="151"/>
        <v/>
      </c>
      <c r="DC41" s="33" t="str">
        <f t="shared" si="152"/>
        <v/>
      </c>
      <c r="DD41" s="33">
        <f t="shared" si="153"/>
        <v>57.532422695775118</v>
      </c>
      <c r="DE41" s="33">
        <f t="shared" si="154"/>
        <v>14.230365430133675</v>
      </c>
      <c r="DF41" s="33">
        <f t="shared" si="155"/>
        <v>166.55797350253391</v>
      </c>
      <c r="DG41" s="33">
        <f t="shared" si="156"/>
        <v>0.56038097020512578</v>
      </c>
      <c r="DH41" s="33">
        <f t="shared" si="157"/>
        <v>21.41494987599545</v>
      </c>
      <c r="DI41" s="33" t="str">
        <f t="shared" si="158"/>
        <v/>
      </c>
      <c r="DJ41" s="33">
        <f t="shared" si="159"/>
        <v>1.6548397846011969</v>
      </c>
      <c r="DK41" s="33">
        <f t="shared" si="160"/>
        <v>5700.4907845912439</v>
      </c>
      <c r="DL41" s="33">
        <f t="shared" si="161"/>
        <v>8155.6985450622315</v>
      </c>
      <c r="DM41" s="33">
        <f t="shared" si="162"/>
        <v>46.651730006870217</v>
      </c>
      <c r="DN41" s="33">
        <f t="shared" si="163"/>
        <v>1824.4831045153119</v>
      </c>
      <c r="DO41" s="33">
        <f t="shared" si="164"/>
        <v>0.28259865518570459</v>
      </c>
      <c r="DP41" s="33" t="str">
        <f t="shared" si="165"/>
        <v/>
      </c>
      <c r="DQ41" s="33" t="str">
        <f t="shared" si="166"/>
        <v/>
      </c>
      <c r="DR41" s="33">
        <f t="shared" si="167"/>
        <v>152.86474337515082</v>
      </c>
      <c r="DS41" s="33">
        <f t="shared" si="168"/>
        <v>47.45276707447136</v>
      </c>
      <c r="DT41" s="33">
        <f t="shared" si="169"/>
        <v>140.48090808897086</v>
      </c>
      <c r="DU41" s="33" t="str">
        <f t="shared" si="170"/>
        <v/>
      </c>
      <c r="DV41" s="33">
        <f t="shared" si="171"/>
        <v>952.51519618024156</v>
      </c>
      <c r="DW41" s="33">
        <f t="shared" si="172"/>
        <v>195.66612330864194</v>
      </c>
      <c r="DX41" s="33">
        <f t="shared" si="173"/>
        <v>15069.045429663624</v>
      </c>
      <c r="DY41" s="33">
        <f t="shared" si="174"/>
        <v>17.004594155099049</v>
      </c>
    </row>
    <row r="42" spans="1:129" x14ac:dyDescent="0.2">
      <c r="A42" s="1">
        <f t="shared" si="117"/>
        <v>41</v>
      </c>
      <c r="B42" s="21" t="str">
        <f t="shared" si="118"/>
        <v>hFB12_2_Normal_Control_21_P35T</v>
      </c>
      <c r="C42" s="21" t="str">
        <f t="shared" si="119"/>
        <v>hFB12_Normal_Control</v>
      </c>
      <c r="D42" s="21" t="s">
        <v>17</v>
      </c>
      <c r="E42" s="21" t="s">
        <v>18</v>
      </c>
      <c r="F42" s="21" t="s">
        <v>9</v>
      </c>
      <c r="G42" s="21" t="s">
        <v>10</v>
      </c>
      <c r="H42" s="21">
        <v>18</v>
      </c>
      <c r="I42" s="21">
        <v>2</v>
      </c>
      <c r="J42" s="13">
        <v>35</v>
      </c>
      <c r="K42" s="20">
        <v>194.91666666666666</v>
      </c>
      <c r="L42" s="16">
        <v>1</v>
      </c>
      <c r="M42" s="17">
        <v>6.625</v>
      </c>
      <c r="N42" s="17">
        <f>IFERROR(INDEX([1]All_Data!$AC:$AC,MATCH(B42,[1]All_Data!$C:$C,0)),"")</f>
        <v>1.5249999999999999</v>
      </c>
      <c r="O42" s="17">
        <v>1.5249999999999999</v>
      </c>
      <c r="P42" s="17">
        <v>1</v>
      </c>
      <c r="Q42" s="17" t="str">
        <f t="shared" si="120"/>
        <v>Control_21</v>
      </c>
      <c r="R42" s="6" t="s">
        <v>6</v>
      </c>
      <c r="S42" s="7">
        <v>21</v>
      </c>
      <c r="T42" s="12">
        <v>33</v>
      </c>
      <c r="U42" s="13"/>
      <c r="V42" s="13">
        <v>35</v>
      </c>
      <c r="W42" s="35">
        <v>13963.5892033582</v>
      </c>
      <c r="X42" s="35">
        <v>89.536065307850293</v>
      </c>
      <c r="Y42" s="35">
        <v>3.3440914657021801</v>
      </c>
      <c r="Z42" s="35">
        <v>1500.5057793025301</v>
      </c>
      <c r="AA42" s="35">
        <v>39543.841625985602</v>
      </c>
      <c r="AB42" s="35" t="s">
        <v>110</v>
      </c>
      <c r="AC42" s="35">
        <v>4.2538171590676503</v>
      </c>
      <c r="AD42" s="35">
        <v>2328.4776300223898</v>
      </c>
      <c r="AE42" s="35">
        <v>1.5815936831914501</v>
      </c>
      <c r="AF42" s="35">
        <v>32.730183535090802</v>
      </c>
      <c r="AG42" s="35">
        <v>514.37166304740595</v>
      </c>
      <c r="AH42" s="35">
        <v>1.68409737180039</v>
      </c>
      <c r="AI42" s="35">
        <v>0.88301833689238296</v>
      </c>
      <c r="AJ42" s="35">
        <v>346.74735763338202</v>
      </c>
      <c r="AK42" s="35">
        <v>3.0577244582888601</v>
      </c>
      <c r="AL42" s="35">
        <v>450.32541147817801</v>
      </c>
      <c r="AM42" s="35">
        <v>21436.256533764601</v>
      </c>
      <c r="AN42" s="35">
        <v>103.31089012449701</v>
      </c>
      <c r="AO42" s="35">
        <v>1.1168578872044901</v>
      </c>
      <c r="AP42" s="35">
        <v>3.3501446668105599</v>
      </c>
      <c r="AQ42" s="35">
        <v>245.819614267124</v>
      </c>
      <c r="AR42" s="35">
        <v>0.67743088611991298</v>
      </c>
      <c r="AS42" s="35">
        <v>2.9590395123830202</v>
      </c>
      <c r="AT42" s="35">
        <v>2.5746250988333799</v>
      </c>
      <c r="AU42" s="35" t="s">
        <v>110</v>
      </c>
      <c r="AV42" s="35" t="s">
        <v>110</v>
      </c>
      <c r="AW42" s="35">
        <v>8945.8132499105304</v>
      </c>
      <c r="AX42" s="35" t="s">
        <v>110</v>
      </c>
      <c r="AY42" s="35">
        <v>13.589934635059301</v>
      </c>
      <c r="AZ42" s="35" t="s">
        <v>110</v>
      </c>
      <c r="BA42" s="35" t="s">
        <v>110</v>
      </c>
      <c r="BB42" s="35">
        <v>202.37029683238899</v>
      </c>
      <c r="BC42" s="35" t="s">
        <v>110</v>
      </c>
      <c r="BD42" s="35">
        <v>409.97520042162398</v>
      </c>
      <c r="BE42" s="35">
        <v>1.3434260272021099</v>
      </c>
      <c r="BF42" s="35">
        <v>28.937193890238401</v>
      </c>
      <c r="BG42" s="35" t="s">
        <v>110</v>
      </c>
      <c r="BH42" s="35">
        <v>3.3608810781634402</v>
      </c>
      <c r="BI42" s="35">
        <v>24960.383924952599</v>
      </c>
      <c r="BJ42" s="35">
        <v>25071.2276652859</v>
      </c>
      <c r="BK42" s="35">
        <v>164.09746029916599</v>
      </c>
      <c r="BL42" s="35">
        <v>5636.8827293047398</v>
      </c>
      <c r="BM42" s="35">
        <v>0.669740263887591</v>
      </c>
      <c r="BN42" s="35" t="s">
        <v>110</v>
      </c>
      <c r="BO42" s="35">
        <f t="shared" si="121"/>
        <v>29.041666666666657</v>
      </c>
      <c r="BP42" s="35" t="s">
        <v>110</v>
      </c>
      <c r="BQ42" s="35">
        <v>537.70173482209304</v>
      </c>
      <c r="BR42" s="35">
        <v>97.357647426961606</v>
      </c>
      <c r="BS42" s="35">
        <v>276.09449642598003</v>
      </c>
      <c r="BT42" s="35" t="s">
        <v>110</v>
      </c>
      <c r="BU42" s="35">
        <v>1614.6966765382101</v>
      </c>
      <c r="BV42" s="35">
        <v>319.57625688285799</v>
      </c>
      <c r="BW42" s="35">
        <v>58552.644067740897</v>
      </c>
      <c r="BX42" s="35">
        <v>39.0157118074479</v>
      </c>
      <c r="BY42" s="33">
        <f t="shared" si="122"/>
        <v>9156.4519366283293</v>
      </c>
      <c r="BZ42" s="33">
        <f t="shared" si="123"/>
        <v>58.712173972360851</v>
      </c>
      <c r="CA42" s="33">
        <f t="shared" si="124"/>
        <v>2.1928468627555282</v>
      </c>
      <c r="CB42" s="33">
        <f t="shared" si="125"/>
        <v>983.93821593608538</v>
      </c>
      <c r="CC42" s="33">
        <f t="shared" si="126"/>
        <v>25930.387951465971</v>
      </c>
      <c r="CD42" s="33" t="str">
        <f t="shared" si="127"/>
        <v/>
      </c>
      <c r="CE42" s="33">
        <f t="shared" si="128"/>
        <v>2.7893883010279676</v>
      </c>
      <c r="CF42" s="33">
        <f t="shared" si="129"/>
        <v>1526.8705770638624</v>
      </c>
      <c r="CG42" s="33">
        <f t="shared" si="130"/>
        <v>1.0371106119288198</v>
      </c>
      <c r="CH42" s="33">
        <f t="shared" si="131"/>
        <v>21.462415432846427</v>
      </c>
      <c r="CI42" s="33">
        <f t="shared" si="132"/>
        <v>337.29289380157769</v>
      </c>
      <c r="CJ42" s="33">
        <f t="shared" si="133"/>
        <v>1.1043261454428788</v>
      </c>
      <c r="CK42" s="33">
        <f t="shared" si="134"/>
        <v>0.57902841763434953</v>
      </c>
      <c r="CL42" s="33">
        <f t="shared" si="135"/>
        <v>227.37531648090626</v>
      </c>
      <c r="CM42" s="33">
        <f t="shared" si="136"/>
        <v>2.0050652185500724</v>
      </c>
      <c r="CN42" s="33">
        <f t="shared" si="137"/>
        <v>295.29535178896919</v>
      </c>
      <c r="CO42" s="33">
        <f t="shared" si="138"/>
        <v>14056.561661484986</v>
      </c>
      <c r="CP42" s="33">
        <f t="shared" si="139"/>
        <v>67.744845983276733</v>
      </c>
      <c r="CQ42" s="33">
        <f t="shared" si="140"/>
        <v>0.73236582767507552</v>
      </c>
      <c r="CR42" s="33">
        <f t="shared" si="141"/>
        <v>2.1968161749577444</v>
      </c>
      <c r="CS42" s="33">
        <f t="shared" si="142"/>
        <v>161.19318968336</v>
      </c>
      <c r="CT42" s="33">
        <f t="shared" si="143"/>
        <v>0.44421697450486097</v>
      </c>
      <c r="CU42" s="33">
        <f t="shared" si="144"/>
        <v>1.9403537786118166</v>
      </c>
      <c r="CV42" s="33">
        <f t="shared" si="145"/>
        <v>1.6882787533333639</v>
      </c>
      <c r="CW42" s="33" t="str">
        <f t="shared" si="146"/>
        <v/>
      </c>
      <c r="CX42" s="33" t="str">
        <f t="shared" si="147"/>
        <v/>
      </c>
      <c r="CY42" s="33">
        <f t="shared" si="148"/>
        <v>5866.1070491216597</v>
      </c>
      <c r="CZ42" s="33" t="str">
        <f t="shared" si="149"/>
        <v/>
      </c>
      <c r="DA42" s="33">
        <f t="shared" si="150"/>
        <v>8.911432547579869</v>
      </c>
      <c r="DB42" s="33" t="str">
        <f t="shared" si="151"/>
        <v/>
      </c>
      <c r="DC42" s="33" t="str">
        <f t="shared" si="152"/>
        <v/>
      </c>
      <c r="DD42" s="33">
        <f t="shared" si="153"/>
        <v>132.7018339884518</v>
      </c>
      <c r="DE42" s="33" t="str">
        <f t="shared" si="154"/>
        <v/>
      </c>
      <c r="DF42" s="33">
        <f t="shared" si="155"/>
        <v>268.83619699778626</v>
      </c>
      <c r="DG42" s="33">
        <f t="shared" si="156"/>
        <v>0.88093509980466234</v>
      </c>
      <c r="DH42" s="33">
        <f t="shared" si="157"/>
        <v>18.975209108353052</v>
      </c>
      <c r="DI42" s="33" t="str">
        <f t="shared" si="158"/>
        <v/>
      </c>
      <c r="DJ42" s="33">
        <f t="shared" si="159"/>
        <v>2.2038564446973381</v>
      </c>
      <c r="DK42" s="33">
        <f t="shared" si="160"/>
        <v>16367.464868821377</v>
      </c>
      <c r="DL42" s="33">
        <f t="shared" si="161"/>
        <v>16440.149288712066</v>
      </c>
      <c r="DM42" s="33">
        <f t="shared" si="162"/>
        <v>107.60489199945312</v>
      </c>
      <c r="DN42" s="33">
        <f t="shared" si="163"/>
        <v>3696.316543806387</v>
      </c>
      <c r="DO42" s="33">
        <f t="shared" si="164"/>
        <v>0.43917394353284661</v>
      </c>
      <c r="DP42" s="33" t="str">
        <f t="shared" si="165"/>
        <v/>
      </c>
      <c r="DQ42" s="33" t="str">
        <f t="shared" si="166"/>
        <v/>
      </c>
      <c r="DR42" s="33">
        <f t="shared" si="167"/>
        <v>352.59130152268398</v>
      </c>
      <c r="DS42" s="33">
        <f t="shared" si="168"/>
        <v>63.841080279974825</v>
      </c>
      <c r="DT42" s="33">
        <f t="shared" si="169"/>
        <v>181.04557142687216</v>
      </c>
      <c r="DU42" s="33" t="str">
        <f t="shared" si="170"/>
        <v/>
      </c>
      <c r="DV42" s="33">
        <f t="shared" si="171"/>
        <v>1058.8174928119411</v>
      </c>
      <c r="DW42" s="33">
        <f t="shared" si="172"/>
        <v>209.558201234661</v>
      </c>
      <c r="DX42" s="33">
        <f t="shared" si="173"/>
        <v>38395.176437862887</v>
      </c>
      <c r="DY42" s="33">
        <f t="shared" si="174"/>
        <v>25.58407331635928</v>
      </c>
    </row>
    <row r="43" spans="1:129" x14ac:dyDescent="0.2">
      <c r="A43" s="1">
        <f t="shared" si="117"/>
        <v>42</v>
      </c>
      <c r="B43" s="21" t="str">
        <f t="shared" si="118"/>
        <v>hFB12_2_Normal_Control_21_P39T</v>
      </c>
      <c r="C43" s="21" t="str">
        <f t="shared" si="119"/>
        <v>hFB12_Normal_Control</v>
      </c>
      <c r="D43" s="21" t="s">
        <v>17</v>
      </c>
      <c r="E43" s="21" t="s">
        <v>18</v>
      </c>
      <c r="F43" s="21" t="s">
        <v>9</v>
      </c>
      <c r="G43" s="21" t="s">
        <v>10</v>
      </c>
      <c r="H43" s="21">
        <v>18</v>
      </c>
      <c r="I43" s="21">
        <v>2</v>
      </c>
      <c r="J43" s="13">
        <v>39</v>
      </c>
      <c r="K43" s="20">
        <v>229.75</v>
      </c>
      <c r="L43" s="16">
        <v>0.42</v>
      </c>
      <c r="M43" s="17">
        <v>8.9166666666666661</v>
      </c>
      <c r="N43" s="17">
        <f>IFERROR(INDEX([1]All_Data!$AC:$AC,MATCH(B43,[1]All_Data!$C:$C,0)),"")</f>
        <v>0.747</v>
      </c>
      <c r="O43" s="17">
        <v>0.747</v>
      </c>
      <c r="P43" s="17">
        <v>1</v>
      </c>
      <c r="Q43" s="17" t="str">
        <f t="shared" si="120"/>
        <v>Control_21</v>
      </c>
      <c r="R43" s="6" t="s">
        <v>6</v>
      </c>
      <c r="S43" s="7">
        <v>21</v>
      </c>
      <c r="T43" s="8">
        <v>34</v>
      </c>
      <c r="U43" s="13"/>
      <c r="V43" s="13">
        <v>36</v>
      </c>
      <c r="W43" s="35">
        <v>15799.836568430601</v>
      </c>
      <c r="X43" s="35">
        <v>97.555586796500506</v>
      </c>
      <c r="Y43" s="35">
        <v>3.3440914657021801</v>
      </c>
      <c r="Z43" s="35">
        <v>1319.21950408674</v>
      </c>
      <c r="AA43" s="35">
        <v>38145.647880974</v>
      </c>
      <c r="AB43" s="35" t="s">
        <v>110</v>
      </c>
      <c r="AC43" s="35">
        <v>4.51154001311345</v>
      </c>
      <c r="AD43" s="35">
        <v>2656.6949770812398</v>
      </c>
      <c r="AE43" s="35">
        <v>3.8203083667145701</v>
      </c>
      <c r="AF43" s="35">
        <v>32.730183535090802</v>
      </c>
      <c r="AG43" s="35">
        <v>1051.6256333419999</v>
      </c>
      <c r="AH43" s="35">
        <v>1.68409737180039</v>
      </c>
      <c r="AI43" s="35">
        <v>1.6791722368333999</v>
      </c>
      <c r="AJ43" s="35">
        <v>519.703853061686</v>
      </c>
      <c r="AK43" s="35">
        <v>1.9974883098584399</v>
      </c>
      <c r="AL43" s="35">
        <v>590.38162650429194</v>
      </c>
      <c r="AM43" s="35">
        <v>21497.963773283402</v>
      </c>
      <c r="AN43" s="35" t="s">
        <v>110</v>
      </c>
      <c r="AO43" s="35">
        <v>1.1168578872044901</v>
      </c>
      <c r="AP43" s="35">
        <v>5.2951086245843504</v>
      </c>
      <c r="AQ43" s="35">
        <v>276.982120898613</v>
      </c>
      <c r="AR43" s="35">
        <v>0.67743088611991298</v>
      </c>
      <c r="AS43" s="35">
        <v>3.3949895687993399</v>
      </c>
      <c r="AT43" s="35">
        <v>2.18877325177721</v>
      </c>
      <c r="AU43" s="35" t="s">
        <v>110</v>
      </c>
      <c r="AV43" s="35">
        <v>557.23399768916704</v>
      </c>
      <c r="AW43" s="35">
        <v>10514.258306014999</v>
      </c>
      <c r="AX43" s="35" t="s">
        <v>110</v>
      </c>
      <c r="AY43" s="35">
        <v>13.589934635059301</v>
      </c>
      <c r="AZ43" s="35" t="s">
        <v>110</v>
      </c>
      <c r="BA43" s="35" t="s">
        <v>110</v>
      </c>
      <c r="BB43" s="35">
        <v>180.206281478378</v>
      </c>
      <c r="BC43" s="35" t="s">
        <v>110</v>
      </c>
      <c r="BD43" s="35">
        <v>160.96620945640601</v>
      </c>
      <c r="BE43" s="35">
        <v>1.3434260272021099</v>
      </c>
      <c r="BF43" s="35">
        <v>31.015236990988601</v>
      </c>
      <c r="BG43" s="35" t="s">
        <v>110</v>
      </c>
      <c r="BH43" s="35">
        <v>5.5253567982224903</v>
      </c>
      <c r="BI43" s="35">
        <v>21319.938885635001</v>
      </c>
      <c r="BJ43" s="35">
        <v>23268.911676628901</v>
      </c>
      <c r="BK43" s="35">
        <v>129.241618241634</v>
      </c>
      <c r="BL43" s="35">
        <v>1342.70530684598</v>
      </c>
      <c r="BM43" s="35">
        <v>0.47003170501126901</v>
      </c>
      <c r="BN43" s="35" t="s">
        <v>110</v>
      </c>
      <c r="BO43" s="35">
        <f t="shared" si="121"/>
        <v>34.833333333333343</v>
      </c>
      <c r="BP43" s="35" t="s">
        <v>110</v>
      </c>
      <c r="BQ43" s="35">
        <v>596.82601234264496</v>
      </c>
      <c r="BR43" s="35">
        <v>106.30389270132299</v>
      </c>
      <c r="BS43" s="35">
        <v>265.04703983981</v>
      </c>
      <c r="BT43" s="35" t="s">
        <v>110</v>
      </c>
      <c r="BU43" s="35">
        <v>3522.1877107630198</v>
      </c>
      <c r="BV43" s="35">
        <v>375.99855653934202</v>
      </c>
      <c r="BW43" s="35">
        <v>63130.5076431665</v>
      </c>
      <c r="BX43" s="35">
        <v>42.455574109608797</v>
      </c>
      <c r="BY43" s="33">
        <f t="shared" si="122"/>
        <v>21151.052969786615</v>
      </c>
      <c r="BZ43" s="33">
        <f t="shared" si="123"/>
        <v>130.59650173560979</v>
      </c>
      <c r="CA43" s="33">
        <f t="shared" si="124"/>
        <v>4.4766954025464258</v>
      </c>
      <c r="CB43" s="33">
        <f t="shared" si="125"/>
        <v>1766.0234325123695</v>
      </c>
      <c r="CC43" s="33">
        <f t="shared" si="126"/>
        <v>51065.124338653281</v>
      </c>
      <c r="CD43" s="33" t="str">
        <f t="shared" si="127"/>
        <v/>
      </c>
      <c r="CE43" s="33">
        <f t="shared" si="128"/>
        <v>6.0395448636056894</v>
      </c>
      <c r="CF43" s="33">
        <f t="shared" si="129"/>
        <v>3556.485913094029</v>
      </c>
      <c r="CG43" s="33">
        <f t="shared" si="130"/>
        <v>5.1142012941292769</v>
      </c>
      <c r="CH43" s="33">
        <f t="shared" si="131"/>
        <v>43.815506740416069</v>
      </c>
      <c r="CI43" s="33">
        <f t="shared" si="132"/>
        <v>1407.7987059464524</v>
      </c>
      <c r="CJ43" s="33">
        <f t="shared" si="133"/>
        <v>2.2544810867475102</v>
      </c>
      <c r="CK43" s="33">
        <f t="shared" si="134"/>
        <v>2.2478878672468539</v>
      </c>
      <c r="CL43" s="33">
        <f t="shared" si="135"/>
        <v>695.72135617360914</v>
      </c>
      <c r="CM43" s="33">
        <f t="shared" si="136"/>
        <v>2.6740138016846586</v>
      </c>
      <c r="CN43" s="33">
        <f t="shared" si="137"/>
        <v>790.33684940333592</v>
      </c>
      <c r="CO43" s="33">
        <f t="shared" si="138"/>
        <v>28779.06796958956</v>
      </c>
      <c r="CP43" s="33" t="str">
        <f t="shared" si="139"/>
        <v/>
      </c>
      <c r="CQ43" s="33">
        <f t="shared" si="140"/>
        <v>1.4951243469939626</v>
      </c>
      <c r="CR43" s="33">
        <f t="shared" si="141"/>
        <v>7.0884988280914998</v>
      </c>
      <c r="CS43" s="33">
        <f t="shared" si="142"/>
        <v>370.79266519225303</v>
      </c>
      <c r="CT43" s="33">
        <f t="shared" si="143"/>
        <v>0.90686865611768808</v>
      </c>
      <c r="CU43" s="33">
        <f t="shared" si="144"/>
        <v>4.5448320867461041</v>
      </c>
      <c r="CV43" s="33">
        <f t="shared" si="145"/>
        <v>2.9300846744005491</v>
      </c>
      <c r="CW43" s="33" t="str">
        <f t="shared" si="146"/>
        <v/>
      </c>
      <c r="CX43" s="33">
        <f t="shared" si="147"/>
        <v>745.96251364011653</v>
      </c>
      <c r="CY43" s="33">
        <f t="shared" si="148"/>
        <v>14075.312323982596</v>
      </c>
      <c r="CZ43" s="33" t="str">
        <f t="shared" si="149"/>
        <v/>
      </c>
      <c r="DA43" s="33">
        <f t="shared" si="150"/>
        <v>18.192683581070014</v>
      </c>
      <c r="DB43" s="33" t="str">
        <f t="shared" si="151"/>
        <v/>
      </c>
      <c r="DC43" s="33" t="str">
        <f t="shared" si="152"/>
        <v/>
      </c>
      <c r="DD43" s="33">
        <f t="shared" si="153"/>
        <v>241.24000197908703</v>
      </c>
      <c r="DE43" s="33" t="str">
        <f t="shared" si="154"/>
        <v/>
      </c>
      <c r="DF43" s="33">
        <f t="shared" si="155"/>
        <v>215.48354679572424</v>
      </c>
      <c r="DG43" s="33">
        <f t="shared" si="156"/>
        <v>1.7984284166025568</v>
      </c>
      <c r="DH43" s="33">
        <f t="shared" si="157"/>
        <v>41.519728234255155</v>
      </c>
      <c r="DI43" s="33" t="str">
        <f t="shared" si="158"/>
        <v/>
      </c>
      <c r="DJ43" s="33">
        <f t="shared" si="159"/>
        <v>7.3967293148895452</v>
      </c>
      <c r="DK43" s="33">
        <f t="shared" si="160"/>
        <v>28540.748173540833</v>
      </c>
      <c r="DL43" s="33">
        <f t="shared" si="161"/>
        <v>31149.814828151138</v>
      </c>
      <c r="DM43" s="33">
        <f t="shared" si="162"/>
        <v>173.01421451356626</v>
      </c>
      <c r="DN43" s="33">
        <f t="shared" si="163"/>
        <v>1797.4635968487014</v>
      </c>
      <c r="DO43" s="33">
        <f t="shared" si="164"/>
        <v>0.62922584338857968</v>
      </c>
      <c r="DP43" s="33" t="str">
        <f t="shared" si="165"/>
        <v/>
      </c>
      <c r="DQ43" s="33" t="str">
        <f t="shared" si="166"/>
        <v/>
      </c>
      <c r="DR43" s="33">
        <f t="shared" si="167"/>
        <v>798.96387194463853</v>
      </c>
      <c r="DS43" s="33">
        <f t="shared" si="168"/>
        <v>142.30775462024496</v>
      </c>
      <c r="DT43" s="33">
        <f t="shared" si="169"/>
        <v>354.81531437725567</v>
      </c>
      <c r="DU43" s="33" t="str">
        <f t="shared" si="170"/>
        <v/>
      </c>
      <c r="DV43" s="33">
        <f t="shared" si="171"/>
        <v>4715.1107239130115</v>
      </c>
      <c r="DW43" s="33">
        <f t="shared" si="172"/>
        <v>503.3447878706051</v>
      </c>
      <c r="DX43" s="33">
        <f t="shared" si="173"/>
        <v>84512.058424587012</v>
      </c>
      <c r="DY43" s="33">
        <f t="shared" si="174"/>
        <v>56.83477123106934</v>
      </c>
    </row>
    <row r="44" spans="1:129" x14ac:dyDescent="0.2">
      <c r="A44" s="1">
        <f t="shared" si="117"/>
        <v>43</v>
      </c>
      <c r="B44" s="21" t="str">
        <f t="shared" si="118"/>
        <v>hFB12_2_Normal_Control_21_P41T</v>
      </c>
      <c r="C44" s="21" t="str">
        <f t="shared" si="119"/>
        <v>hFB12_Normal_Control</v>
      </c>
      <c r="D44" s="21" t="s">
        <v>17</v>
      </c>
      <c r="E44" s="21" t="s">
        <v>18</v>
      </c>
      <c r="F44" s="21" t="s">
        <v>9</v>
      </c>
      <c r="G44" s="21" t="s">
        <v>10</v>
      </c>
      <c r="H44" s="21">
        <v>18</v>
      </c>
      <c r="I44" s="21">
        <v>2</v>
      </c>
      <c r="J44" s="13">
        <v>41</v>
      </c>
      <c r="K44" s="20">
        <v>257.91666666666669</v>
      </c>
      <c r="L44" s="16">
        <v>0.3</v>
      </c>
      <c r="M44" s="17">
        <v>14.125</v>
      </c>
      <c r="N44" s="17">
        <f>IFERROR(INDEX([1]All_Data!$AC:$AC,MATCH(B44,[1]All_Data!$C:$C,0)),"")</f>
        <v>0.67400000000000004</v>
      </c>
      <c r="O44" s="17">
        <v>0.67400000000000004</v>
      </c>
      <c r="P44" s="17">
        <v>1</v>
      </c>
      <c r="Q44" s="17" t="str">
        <f t="shared" si="120"/>
        <v>Control_21</v>
      </c>
      <c r="R44" s="6" t="s">
        <v>6</v>
      </c>
      <c r="S44" s="7">
        <v>21</v>
      </c>
      <c r="T44" s="12">
        <v>35</v>
      </c>
      <c r="U44" s="13"/>
      <c r="V44" s="13">
        <v>37</v>
      </c>
      <c r="W44" s="35">
        <v>18766.923152125699</v>
      </c>
      <c r="X44" s="35">
        <v>72.823095076870501</v>
      </c>
      <c r="Y44" s="35">
        <v>8.1283413426524191</v>
      </c>
      <c r="Z44" s="35">
        <v>545.70998561774104</v>
      </c>
      <c r="AA44" s="35">
        <v>38614.743773496397</v>
      </c>
      <c r="AB44" s="35" t="s">
        <v>110</v>
      </c>
      <c r="AC44" s="35">
        <v>5.0271151747181104</v>
      </c>
      <c r="AD44" s="35">
        <v>2243.25039411438</v>
      </c>
      <c r="AE44" s="35">
        <v>13.306072727905899</v>
      </c>
      <c r="AF44" s="35">
        <v>21.325315048693099</v>
      </c>
      <c r="AG44" s="35">
        <v>931.64327522200301</v>
      </c>
      <c r="AH44" s="35">
        <v>1.68409737180039</v>
      </c>
      <c r="AI44" s="35">
        <v>1.2843245379780199</v>
      </c>
      <c r="AJ44" s="35">
        <v>1152.98291900655</v>
      </c>
      <c r="AK44" s="35">
        <v>2.5294884712772001</v>
      </c>
      <c r="AL44" s="35">
        <v>464.49932409046102</v>
      </c>
      <c r="AM44" s="35">
        <v>21304.082744290801</v>
      </c>
      <c r="AN44" s="35" t="s">
        <v>110</v>
      </c>
      <c r="AO44" s="35">
        <v>1.4248654637868201</v>
      </c>
      <c r="AP44" s="35">
        <v>4.8146194618718399</v>
      </c>
      <c r="AQ44" s="35">
        <v>155.801972466786</v>
      </c>
      <c r="AR44" s="35">
        <v>0.89979278966644505</v>
      </c>
      <c r="AS44" s="35">
        <v>3.3949895687993399</v>
      </c>
      <c r="AT44" s="35">
        <v>2.07653731638334</v>
      </c>
      <c r="AU44" s="35" t="s">
        <v>110</v>
      </c>
      <c r="AV44" s="35">
        <v>1297.79515339107</v>
      </c>
      <c r="AW44" s="35">
        <v>12584.3635090398</v>
      </c>
      <c r="AX44" s="35" t="s">
        <v>110</v>
      </c>
      <c r="AY44" s="35">
        <v>18.481423411177602</v>
      </c>
      <c r="AZ44" s="35" t="s">
        <v>110</v>
      </c>
      <c r="BA44" s="35" t="s">
        <v>110</v>
      </c>
      <c r="BB44" s="35">
        <v>172.00776081717501</v>
      </c>
      <c r="BC44" s="35" t="s">
        <v>110</v>
      </c>
      <c r="BD44" s="35">
        <v>119.047355001524</v>
      </c>
      <c r="BE44" s="35">
        <v>1.3434260272021099</v>
      </c>
      <c r="BF44" s="35">
        <v>40.356678215764198</v>
      </c>
      <c r="BG44" s="35" t="s">
        <v>110</v>
      </c>
      <c r="BH44" s="35">
        <v>4.9258658160327196</v>
      </c>
      <c r="BI44" s="35">
        <v>23771.7878195474</v>
      </c>
      <c r="BJ44" s="35">
        <v>23101.6872420779</v>
      </c>
      <c r="BK44" s="35">
        <v>195.96678431409799</v>
      </c>
      <c r="BL44" s="35">
        <v>5142.0829343270598</v>
      </c>
      <c r="BM44" s="35">
        <v>0.669740263887591</v>
      </c>
      <c r="BN44" s="35" t="s">
        <v>110</v>
      </c>
      <c r="BO44" s="35">
        <f t="shared" si="121"/>
        <v>28.166666666666686</v>
      </c>
      <c r="BP44" s="35">
        <v>0.633582358576256</v>
      </c>
      <c r="BQ44" s="35">
        <v>1211.07460287809</v>
      </c>
      <c r="BR44" s="35">
        <v>326.11328766702297</v>
      </c>
      <c r="BS44" s="35">
        <v>221.966895144993</v>
      </c>
      <c r="BT44" s="35">
        <v>0.13290253682858499</v>
      </c>
      <c r="BU44" s="35">
        <v>1293.0934349059</v>
      </c>
      <c r="BV44" s="35">
        <v>344.84436497195998</v>
      </c>
      <c r="BW44" s="35">
        <v>63093.1894445621</v>
      </c>
      <c r="BX44" s="35">
        <v>91.875578121153495</v>
      </c>
      <c r="BY44" s="33">
        <f t="shared" si="122"/>
        <v>27844.099632233974</v>
      </c>
      <c r="BZ44" s="33">
        <f t="shared" si="123"/>
        <v>108.04613512888798</v>
      </c>
      <c r="CA44" s="33">
        <f t="shared" si="124"/>
        <v>12.05985362411338</v>
      </c>
      <c r="CB44" s="33">
        <f t="shared" si="125"/>
        <v>809.65873237053563</v>
      </c>
      <c r="CC44" s="33">
        <f t="shared" si="126"/>
        <v>57291.904708451621</v>
      </c>
      <c r="CD44" s="33" t="str">
        <f t="shared" si="127"/>
        <v/>
      </c>
      <c r="CE44" s="33">
        <f t="shared" si="128"/>
        <v>7.4586278556648518</v>
      </c>
      <c r="CF44" s="33">
        <f t="shared" si="129"/>
        <v>3328.2646796949257</v>
      </c>
      <c r="CG44" s="33">
        <f t="shared" si="130"/>
        <v>19.741947667516168</v>
      </c>
      <c r="CH44" s="33">
        <f t="shared" si="131"/>
        <v>31.639933306666318</v>
      </c>
      <c r="CI44" s="33">
        <f t="shared" si="132"/>
        <v>1382.2600522581647</v>
      </c>
      <c r="CJ44" s="33">
        <f t="shared" si="133"/>
        <v>2.4986607890213501</v>
      </c>
      <c r="CK44" s="33">
        <f t="shared" si="134"/>
        <v>1.9055260207389018</v>
      </c>
      <c r="CL44" s="33">
        <f t="shared" si="135"/>
        <v>1710.65714986135</v>
      </c>
      <c r="CM44" s="33">
        <f t="shared" si="136"/>
        <v>3.7529502541204747</v>
      </c>
      <c r="CN44" s="33">
        <f t="shared" si="137"/>
        <v>689.16813663273149</v>
      </c>
      <c r="CO44" s="33">
        <f t="shared" si="138"/>
        <v>31608.431371351337</v>
      </c>
      <c r="CP44" s="33" t="str">
        <f t="shared" si="139"/>
        <v/>
      </c>
      <c r="CQ44" s="33">
        <f t="shared" si="140"/>
        <v>2.1140437148172402</v>
      </c>
      <c r="CR44" s="33">
        <f t="shared" si="141"/>
        <v>7.1433523173172695</v>
      </c>
      <c r="CS44" s="33">
        <f t="shared" si="142"/>
        <v>231.16019653825813</v>
      </c>
      <c r="CT44" s="33">
        <f t="shared" si="143"/>
        <v>1.3350041389709866</v>
      </c>
      <c r="CU44" s="33">
        <f t="shared" si="144"/>
        <v>5.0370765115717209</v>
      </c>
      <c r="CV44" s="33">
        <f t="shared" si="145"/>
        <v>3.080915899678546</v>
      </c>
      <c r="CW44" s="33" t="str">
        <f t="shared" si="146"/>
        <v/>
      </c>
      <c r="CX44" s="33">
        <f t="shared" si="147"/>
        <v>1925.5120970193916</v>
      </c>
      <c r="CY44" s="33">
        <f t="shared" si="148"/>
        <v>18671.162476320176</v>
      </c>
      <c r="CZ44" s="33" t="str">
        <f t="shared" si="149"/>
        <v/>
      </c>
      <c r="DA44" s="33">
        <f t="shared" si="150"/>
        <v>27.420509512132938</v>
      </c>
      <c r="DB44" s="33" t="str">
        <f t="shared" si="151"/>
        <v/>
      </c>
      <c r="DC44" s="33" t="str">
        <f t="shared" si="152"/>
        <v/>
      </c>
      <c r="DD44" s="33">
        <f t="shared" si="153"/>
        <v>255.20439290382046</v>
      </c>
      <c r="DE44" s="33" t="str">
        <f t="shared" si="154"/>
        <v/>
      </c>
      <c r="DF44" s="33">
        <f t="shared" si="155"/>
        <v>176.62812314766171</v>
      </c>
      <c r="DG44" s="33">
        <f t="shared" si="156"/>
        <v>1.9932136902108455</v>
      </c>
      <c r="DH44" s="33">
        <f t="shared" si="157"/>
        <v>59.876377174724325</v>
      </c>
      <c r="DI44" s="33" t="str">
        <f t="shared" si="158"/>
        <v/>
      </c>
      <c r="DJ44" s="33">
        <f t="shared" si="159"/>
        <v>7.3084062552414233</v>
      </c>
      <c r="DK44" s="33">
        <f t="shared" si="160"/>
        <v>35269.71486579733</v>
      </c>
      <c r="DL44" s="33">
        <f t="shared" si="161"/>
        <v>34275.500359166021</v>
      </c>
      <c r="DM44" s="33">
        <f t="shared" si="162"/>
        <v>290.75190551053112</v>
      </c>
      <c r="DN44" s="33">
        <f t="shared" si="163"/>
        <v>7629.2031666573585</v>
      </c>
      <c r="DO44" s="33">
        <f t="shared" si="164"/>
        <v>0.9936799167471676</v>
      </c>
      <c r="DP44" s="33" t="str">
        <f t="shared" si="165"/>
        <v/>
      </c>
      <c r="DQ44" s="33">
        <f t="shared" si="166"/>
        <v>0.94003317296180411</v>
      </c>
      <c r="DR44" s="33">
        <f t="shared" si="167"/>
        <v>1796.846591807255</v>
      </c>
      <c r="DS44" s="33">
        <f t="shared" si="168"/>
        <v>483.84760781457413</v>
      </c>
      <c r="DT44" s="33">
        <f t="shared" si="169"/>
        <v>329.32773760384714</v>
      </c>
      <c r="DU44" s="33">
        <f t="shared" si="170"/>
        <v>0.19718477274270768</v>
      </c>
      <c r="DV44" s="33">
        <f t="shared" si="171"/>
        <v>1918.5362535695845</v>
      </c>
      <c r="DW44" s="33">
        <f t="shared" si="172"/>
        <v>511.63852369726999</v>
      </c>
      <c r="DX44" s="33">
        <f t="shared" si="173"/>
        <v>93610.073359884409</v>
      </c>
      <c r="DY44" s="33">
        <f t="shared" si="174"/>
        <v>136.31391412634048</v>
      </c>
    </row>
    <row r="45" spans="1:129" x14ac:dyDescent="0.2">
      <c r="A45" s="1">
        <f t="shared" si="117"/>
        <v>44</v>
      </c>
      <c r="B45" s="22" t="str">
        <f t="shared" si="118"/>
        <v>hFB13_2_Normal_Control_21_P7T</v>
      </c>
      <c r="C45" s="22" t="str">
        <f t="shared" si="119"/>
        <v>hFB13_Normal_Control</v>
      </c>
      <c r="D45" s="22" t="s">
        <v>19</v>
      </c>
      <c r="E45" s="22" t="s">
        <v>18</v>
      </c>
      <c r="F45" s="22" t="s">
        <v>15</v>
      </c>
      <c r="G45" s="22" t="s">
        <v>10</v>
      </c>
      <c r="H45" s="22">
        <v>18</v>
      </c>
      <c r="I45" s="22">
        <v>2</v>
      </c>
      <c r="J45" s="13">
        <v>7</v>
      </c>
      <c r="K45" s="20">
        <v>27.916666666666668</v>
      </c>
      <c r="L45" s="16">
        <v>0.5</v>
      </c>
      <c r="M45" s="17">
        <v>5.833333333333333</v>
      </c>
      <c r="N45" s="17">
        <f>IFERROR(INDEX([1]All_Data!$AC:$AC,MATCH(B45,[1]All_Data!$C:$C,0)),"")</f>
        <v>9.8550000000000004</v>
      </c>
      <c r="O45" s="17">
        <v>9.8550000000000004</v>
      </c>
      <c r="P45" s="17">
        <v>1</v>
      </c>
      <c r="Q45" s="17" t="str">
        <f t="shared" si="120"/>
        <v>Control_21</v>
      </c>
      <c r="R45" s="6" t="s">
        <v>6</v>
      </c>
      <c r="S45" s="7">
        <v>21</v>
      </c>
      <c r="T45" s="12">
        <v>36</v>
      </c>
      <c r="U45" s="13"/>
      <c r="V45" s="13">
        <v>38</v>
      </c>
      <c r="W45" s="35">
        <v>19661.5549138967</v>
      </c>
      <c r="X45" s="35">
        <v>109.243661685164</v>
      </c>
      <c r="Y45" s="35">
        <v>3.3440914657021801</v>
      </c>
      <c r="Z45" s="35">
        <v>2431.6542063104398</v>
      </c>
      <c r="AA45" s="35">
        <v>39543.841625985602</v>
      </c>
      <c r="AB45" s="35" t="s">
        <v>110</v>
      </c>
      <c r="AC45" s="35">
        <v>5.0271151747181104</v>
      </c>
      <c r="AD45" s="35">
        <v>5484.4042015179102</v>
      </c>
      <c r="AE45" s="35">
        <v>1.9247789819274099</v>
      </c>
      <c r="AF45" s="35">
        <v>21.325315048693099</v>
      </c>
      <c r="AG45" s="35">
        <v>776.94348476703897</v>
      </c>
      <c r="AH45" s="35">
        <v>1.68409737180039</v>
      </c>
      <c r="AI45" s="35">
        <v>3.5884380495398001E-2</v>
      </c>
      <c r="AJ45" s="35">
        <v>1980.4623545859399</v>
      </c>
      <c r="AK45" s="35">
        <v>19.8178611449706</v>
      </c>
      <c r="AL45" s="35">
        <v>436.10620267911401</v>
      </c>
      <c r="AM45" s="35">
        <v>21359.555444356902</v>
      </c>
      <c r="AN45" s="35" t="s">
        <v>110</v>
      </c>
      <c r="AO45" s="35">
        <v>1.4248654637868201</v>
      </c>
      <c r="AP45" s="35">
        <v>9.0524055282801204</v>
      </c>
      <c r="AQ45" s="35">
        <v>295.38982266851701</v>
      </c>
      <c r="AR45" s="35">
        <v>5.9913058712280396</v>
      </c>
      <c r="AS45" s="35" t="s">
        <v>110</v>
      </c>
      <c r="AT45" s="35">
        <v>1.7912159172557001</v>
      </c>
      <c r="AU45" s="35" t="s">
        <v>110</v>
      </c>
      <c r="AV45" s="35">
        <v>344.64009569717501</v>
      </c>
      <c r="AW45" s="35">
        <v>24788.9023089806</v>
      </c>
      <c r="AX45" s="35" t="s">
        <v>110</v>
      </c>
      <c r="AY45" s="35">
        <v>23.2609312583192</v>
      </c>
      <c r="AZ45" s="35" t="s">
        <v>110</v>
      </c>
      <c r="BA45" s="35" t="s">
        <v>110</v>
      </c>
      <c r="BB45" s="35">
        <v>195.33210825656499</v>
      </c>
      <c r="BC45" s="35" t="s">
        <v>110</v>
      </c>
      <c r="BD45" s="35">
        <v>102.220045489152</v>
      </c>
      <c r="BE45" s="35">
        <v>2.5359531412032599</v>
      </c>
      <c r="BF45" s="35">
        <v>42.856582827683098</v>
      </c>
      <c r="BG45" s="35" t="s">
        <v>110</v>
      </c>
      <c r="BH45" s="35">
        <v>5.8208989423347104</v>
      </c>
      <c r="BI45" s="35">
        <v>22559.098958447601</v>
      </c>
      <c r="BJ45" s="35">
        <v>29326.6019358669</v>
      </c>
      <c r="BK45" s="35">
        <v>195.96678431409799</v>
      </c>
      <c r="BL45" s="35">
        <v>5142.0829343270598</v>
      </c>
      <c r="BM45" s="35">
        <v>1.31106310701149</v>
      </c>
      <c r="BN45" s="35" t="s">
        <v>110</v>
      </c>
      <c r="BO45" s="35"/>
      <c r="BP45" s="35" t="s">
        <v>110</v>
      </c>
      <c r="BQ45" s="35">
        <v>1002.48552852563</v>
      </c>
      <c r="BR45" s="35">
        <v>165.48522205195201</v>
      </c>
      <c r="BS45" s="35">
        <v>451.42370586270602</v>
      </c>
      <c r="BT45" s="35" t="s">
        <v>110</v>
      </c>
      <c r="BU45" s="35">
        <v>2728.9829499307002</v>
      </c>
      <c r="BV45" s="35">
        <v>1444.16483183232</v>
      </c>
      <c r="BW45" s="35">
        <v>49092.145206741297</v>
      </c>
      <c r="BX45" s="35">
        <v>48.210068965058497</v>
      </c>
      <c r="BY45" s="33">
        <f t="shared" si="122"/>
        <v>1995.084212470492</v>
      </c>
      <c r="BZ45" s="33">
        <f t="shared" si="123"/>
        <v>11.085100120260172</v>
      </c>
      <c r="CA45" s="33">
        <f t="shared" si="124"/>
        <v>0.33932942320671539</v>
      </c>
      <c r="CB45" s="33">
        <f t="shared" si="125"/>
        <v>246.7431969873607</v>
      </c>
      <c r="CC45" s="33">
        <f t="shared" si="126"/>
        <v>4012.5663750365907</v>
      </c>
      <c r="CD45" s="33" t="str">
        <f t="shared" si="127"/>
        <v/>
      </c>
      <c r="CE45" s="33">
        <f t="shared" si="128"/>
        <v>0.5101080846999605</v>
      </c>
      <c r="CF45" s="33">
        <f t="shared" si="129"/>
        <v>556.50981243205581</v>
      </c>
      <c r="CG45" s="33">
        <f t="shared" si="130"/>
        <v>0.19530989162124909</v>
      </c>
      <c r="CH45" s="33">
        <f t="shared" si="131"/>
        <v>2.1639081733833687</v>
      </c>
      <c r="CI45" s="33">
        <f t="shared" si="132"/>
        <v>78.837492112332711</v>
      </c>
      <c r="CJ45" s="33">
        <f t="shared" si="133"/>
        <v>0.17088760748862403</v>
      </c>
      <c r="CK45" s="33">
        <f t="shared" si="134"/>
        <v>3.6412359711210551E-3</v>
      </c>
      <c r="CL45" s="33">
        <f t="shared" si="135"/>
        <v>200.96015774590967</v>
      </c>
      <c r="CM45" s="33">
        <f t="shared" si="136"/>
        <v>2.0109448143044748</v>
      </c>
      <c r="CN45" s="33">
        <f t="shared" si="137"/>
        <v>44.252278303309382</v>
      </c>
      <c r="CO45" s="33">
        <f t="shared" si="138"/>
        <v>2167.3825920199797</v>
      </c>
      <c r="CP45" s="33" t="str">
        <f t="shared" si="139"/>
        <v/>
      </c>
      <c r="CQ45" s="33">
        <f t="shared" si="140"/>
        <v>0.14458299987689702</v>
      </c>
      <c r="CR45" s="33">
        <f t="shared" si="141"/>
        <v>0.91855966801421818</v>
      </c>
      <c r="CS45" s="33">
        <f t="shared" si="142"/>
        <v>29.973599459007307</v>
      </c>
      <c r="CT45" s="33">
        <f t="shared" si="143"/>
        <v>0.60794580124079545</v>
      </c>
      <c r="CU45" s="33" t="str">
        <f t="shared" si="144"/>
        <v/>
      </c>
      <c r="CV45" s="33">
        <f t="shared" si="145"/>
        <v>0.18175706922939625</v>
      </c>
      <c r="CW45" s="33" t="str">
        <f t="shared" si="146"/>
        <v/>
      </c>
      <c r="CX45" s="33">
        <f t="shared" si="147"/>
        <v>34.971090380230848</v>
      </c>
      <c r="CY45" s="33">
        <f t="shared" si="148"/>
        <v>2515.3629943156366</v>
      </c>
      <c r="CZ45" s="33" t="str">
        <f t="shared" si="149"/>
        <v/>
      </c>
      <c r="DA45" s="33">
        <f t="shared" si="150"/>
        <v>2.3603177329598375</v>
      </c>
      <c r="DB45" s="33" t="str">
        <f t="shared" si="151"/>
        <v/>
      </c>
      <c r="DC45" s="33" t="str">
        <f t="shared" si="152"/>
        <v/>
      </c>
      <c r="DD45" s="33">
        <f t="shared" si="153"/>
        <v>19.820609665810753</v>
      </c>
      <c r="DE45" s="33" t="str">
        <f t="shared" si="154"/>
        <v/>
      </c>
      <c r="DF45" s="33">
        <f t="shared" si="155"/>
        <v>10.372404412902283</v>
      </c>
      <c r="DG45" s="33">
        <f t="shared" si="156"/>
        <v>0.25732654908201519</v>
      </c>
      <c r="DH45" s="33">
        <f t="shared" si="157"/>
        <v>4.3487146451225875</v>
      </c>
      <c r="DI45" s="33" t="str">
        <f t="shared" si="158"/>
        <v/>
      </c>
      <c r="DJ45" s="33">
        <f t="shared" si="159"/>
        <v>0.59065438278383664</v>
      </c>
      <c r="DK45" s="33">
        <f t="shared" si="160"/>
        <v>2289.1018730033079</v>
      </c>
      <c r="DL45" s="33">
        <f t="shared" si="161"/>
        <v>2975.8094303264229</v>
      </c>
      <c r="DM45" s="33">
        <f t="shared" si="162"/>
        <v>19.885011092247385</v>
      </c>
      <c r="DN45" s="33">
        <f t="shared" si="163"/>
        <v>521.77401667448601</v>
      </c>
      <c r="DO45" s="33">
        <f t="shared" si="164"/>
        <v>0.13303532288295181</v>
      </c>
      <c r="DP45" s="33" t="str">
        <f t="shared" si="165"/>
        <v/>
      </c>
      <c r="DQ45" s="33" t="str">
        <f t="shared" si="166"/>
        <v/>
      </c>
      <c r="DR45" s="33">
        <f t="shared" si="167"/>
        <v>101.72354424410248</v>
      </c>
      <c r="DS45" s="33">
        <f t="shared" si="168"/>
        <v>16.792006296494367</v>
      </c>
      <c r="DT45" s="33">
        <f t="shared" si="169"/>
        <v>45.806565790228916</v>
      </c>
      <c r="DU45" s="33" t="str">
        <f t="shared" si="170"/>
        <v/>
      </c>
      <c r="DV45" s="33">
        <f t="shared" si="171"/>
        <v>276.9135413425368</v>
      </c>
      <c r="DW45" s="33">
        <f t="shared" si="172"/>
        <v>146.54133250454794</v>
      </c>
      <c r="DX45" s="33">
        <f t="shared" si="173"/>
        <v>4981.4454801361035</v>
      </c>
      <c r="DY45" s="33">
        <f t="shared" si="174"/>
        <v>4.8919400268958393</v>
      </c>
    </row>
    <row r="46" spans="1:129" x14ac:dyDescent="0.2">
      <c r="A46" s="1">
        <f t="shared" si="117"/>
        <v>45</v>
      </c>
      <c r="B46" s="22" t="str">
        <f t="shared" si="118"/>
        <v>hFB13_2_Normal_Control_21_P9T</v>
      </c>
      <c r="C46" s="22" t="str">
        <f t="shared" si="119"/>
        <v>hFB13_Normal_Control</v>
      </c>
      <c r="D46" s="22" t="s">
        <v>19</v>
      </c>
      <c r="E46" s="22" t="s">
        <v>18</v>
      </c>
      <c r="F46" s="22" t="s">
        <v>15</v>
      </c>
      <c r="G46" s="22" t="s">
        <v>10</v>
      </c>
      <c r="H46" s="22">
        <v>18</v>
      </c>
      <c r="I46" s="22">
        <v>2</v>
      </c>
      <c r="J46" s="13">
        <v>9</v>
      </c>
      <c r="K46" s="20">
        <v>38.041666666666664</v>
      </c>
      <c r="L46" s="16">
        <v>0.5</v>
      </c>
      <c r="M46" s="17">
        <v>5.041666666666667</v>
      </c>
      <c r="N46" s="17">
        <f>IFERROR(INDEX([1]All_Data!$AC:$AC,MATCH(B46,[1]All_Data!$C:$C,0)),"")</f>
        <v>7.7549999999999999</v>
      </c>
      <c r="O46" s="17">
        <v>7.7549999999999999</v>
      </c>
      <c r="P46" s="17">
        <v>1</v>
      </c>
      <c r="Q46" s="17" t="str">
        <f t="shared" si="120"/>
        <v>Control_21</v>
      </c>
      <c r="R46" s="6" t="s">
        <v>6</v>
      </c>
      <c r="S46" s="7">
        <v>21</v>
      </c>
      <c r="T46" s="8">
        <v>37</v>
      </c>
      <c r="U46" s="13"/>
      <c r="V46" s="13">
        <v>39</v>
      </c>
      <c r="W46" s="35">
        <v>12043.227794446901</v>
      </c>
      <c r="X46" s="35">
        <v>54.906340876997298</v>
      </c>
      <c r="Y46" s="35">
        <v>1.6171996224034799</v>
      </c>
      <c r="Z46" s="35">
        <v>803.91647954798304</v>
      </c>
      <c r="AA46" s="35">
        <v>37197.930462093798</v>
      </c>
      <c r="AB46" s="35" t="s">
        <v>110</v>
      </c>
      <c r="AC46" s="35">
        <v>4.2538171590676503</v>
      </c>
      <c r="AD46" s="35">
        <v>2576.37523824035</v>
      </c>
      <c r="AE46" s="35">
        <v>1.9247789819274099</v>
      </c>
      <c r="AF46" s="35" t="s">
        <v>110</v>
      </c>
      <c r="AG46" s="35">
        <v>479.75489061134601</v>
      </c>
      <c r="AH46" s="35">
        <v>0.644113315341308</v>
      </c>
      <c r="AI46" s="35">
        <v>0.25941909713521499</v>
      </c>
      <c r="AJ46" s="35">
        <v>1077.92861399549</v>
      </c>
      <c r="AK46" s="35">
        <v>15.812686891269699</v>
      </c>
      <c r="AL46" s="35">
        <v>421.83896200163798</v>
      </c>
      <c r="AM46" s="35">
        <v>20788.5948833804</v>
      </c>
      <c r="AN46" s="35">
        <v>1035.40109389744</v>
      </c>
      <c r="AO46" s="35">
        <v>1.4248654637868201</v>
      </c>
      <c r="AP46" s="35">
        <v>4.3306815203443403</v>
      </c>
      <c r="AQ46" s="35">
        <v>218.379062991871</v>
      </c>
      <c r="AR46" s="35">
        <v>0.67743088611991298</v>
      </c>
      <c r="AS46" s="35">
        <v>4.2030504866424199</v>
      </c>
      <c r="AT46" s="35">
        <v>2.13277842988703</v>
      </c>
      <c r="AU46" s="35" t="s">
        <v>110</v>
      </c>
      <c r="AV46" s="35" t="s">
        <v>110</v>
      </c>
      <c r="AW46" s="35">
        <v>14129.1936171529</v>
      </c>
      <c r="AX46" s="35" t="s">
        <v>110</v>
      </c>
      <c r="AY46" s="35">
        <v>20.883148888034398</v>
      </c>
      <c r="AZ46" s="35" t="s">
        <v>110</v>
      </c>
      <c r="BA46" s="35" t="s">
        <v>110</v>
      </c>
      <c r="BB46" s="35">
        <v>187.96041604409999</v>
      </c>
      <c r="BC46" s="35" t="s">
        <v>110</v>
      </c>
      <c r="BD46" s="35">
        <v>27.243655808121598</v>
      </c>
      <c r="BE46" s="35">
        <v>1.9711400626965301</v>
      </c>
      <c r="BF46" s="35">
        <v>12.7492645935271</v>
      </c>
      <c r="BG46" s="35" t="s">
        <v>110</v>
      </c>
      <c r="BH46" s="35">
        <v>5.0768774884454704</v>
      </c>
      <c r="BI46" s="35">
        <v>20051.4763347997</v>
      </c>
      <c r="BJ46" s="35">
        <v>24974.6424612513</v>
      </c>
      <c r="BK46" s="35">
        <v>164.09746029916599</v>
      </c>
      <c r="BL46" s="35">
        <v>4798.7230071513304</v>
      </c>
      <c r="BM46" s="35">
        <v>0.80052896680713304</v>
      </c>
      <c r="BN46" s="35" t="s">
        <v>110</v>
      </c>
      <c r="BO46" s="35">
        <f t="shared" si="121"/>
        <v>10.124999999999996</v>
      </c>
      <c r="BP46" s="35" t="s">
        <v>110</v>
      </c>
      <c r="BQ46" s="35">
        <v>124.874704339186</v>
      </c>
      <c r="BR46" s="35">
        <v>18.799394257901099</v>
      </c>
      <c r="BS46" s="35">
        <v>226.047819453388</v>
      </c>
      <c r="BT46" s="35" t="s">
        <v>110</v>
      </c>
      <c r="BU46" s="35">
        <v>825.63142965161603</v>
      </c>
      <c r="BV46" s="35">
        <v>734.82789234098198</v>
      </c>
      <c r="BW46" s="35">
        <v>42341.096445074101</v>
      </c>
      <c r="BX46" s="35">
        <v>13.823316388553801</v>
      </c>
      <c r="BY46" s="33">
        <f t="shared" si="122"/>
        <v>1552.9629651124308</v>
      </c>
      <c r="BZ46" s="33">
        <f t="shared" si="123"/>
        <v>7.0801213252091939</v>
      </c>
      <c r="CA46" s="33">
        <f t="shared" si="124"/>
        <v>0.20853637942017794</v>
      </c>
      <c r="CB46" s="33">
        <f t="shared" si="125"/>
        <v>103.66427847169349</v>
      </c>
      <c r="CC46" s="33">
        <f t="shared" si="126"/>
        <v>4796.6383574589036</v>
      </c>
      <c r="CD46" s="33" t="str">
        <f t="shared" si="127"/>
        <v/>
      </c>
      <c r="CE46" s="33">
        <f t="shared" si="128"/>
        <v>0.54852574585011615</v>
      </c>
      <c r="CF46" s="33">
        <f t="shared" si="129"/>
        <v>332.22117836754995</v>
      </c>
      <c r="CG46" s="33">
        <f t="shared" si="130"/>
        <v>0.24819845028077497</v>
      </c>
      <c r="CH46" s="33" t="str">
        <f t="shared" si="131"/>
        <v/>
      </c>
      <c r="CI46" s="33">
        <f t="shared" si="132"/>
        <v>61.863944630734494</v>
      </c>
      <c r="CJ46" s="33">
        <f t="shared" si="133"/>
        <v>8.3057809844140296E-2</v>
      </c>
      <c r="CK46" s="33">
        <f t="shared" si="134"/>
        <v>3.3451850049673111E-2</v>
      </c>
      <c r="CL46" s="33">
        <f t="shared" si="135"/>
        <v>138.9978870400374</v>
      </c>
      <c r="CM46" s="33">
        <f t="shared" si="136"/>
        <v>2.0390311916530881</v>
      </c>
      <c r="CN46" s="33">
        <f t="shared" si="137"/>
        <v>54.395739780997808</v>
      </c>
      <c r="CO46" s="33">
        <f t="shared" si="138"/>
        <v>2680.6698753553064</v>
      </c>
      <c r="CP46" s="33">
        <f t="shared" si="139"/>
        <v>133.51400308155254</v>
      </c>
      <c r="CQ46" s="33">
        <f t="shared" si="140"/>
        <v>0.18373506947605675</v>
      </c>
      <c r="CR46" s="33">
        <f t="shared" si="141"/>
        <v>0.55843733337773571</v>
      </c>
      <c r="CS46" s="33">
        <f t="shared" si="142"/>
        <v>28.15977601442566</v>
      </c>
      <c r="CT46" s="33">
        <f t="shared" si="143"/>
        <v>8.7354079448086777E-2</v>
      </c>
      <c r="CU46" s="33">
        <f t="shared" si="144"/>
        <v>0.541979430901666</v>
      </c>
      <c r="CV46" s="33">
        <f t="shared" si="145"/>
        <v>0.27501978464049387</v>
      </c>
      <c r="CW46" s="33" t="str">
        <f t="shared" si="146"/>
        <v/>
      </c>
      <c r="CX46" s="33" t="str">
        <f t="shared" si="147"/>
        <v/>
      </c>
      <c r="CY46" s="33">
        <f t="shared" si="148"/>
        <v>1821.9463078211347</v>
      </c>
      <c r="CZ46" s="33" t="str">
        <f t="shared" si="149"/>
        <v/>
      </c>
      <c r="DA46" s="33">
        <f t="shared" si="150"/>
        <v>2.6928625258587231</v>
      </c>
      <c r="DB46" s="33" t="str">
        <f t="shared" si="151"/>
        <v/>
      </c>
      <c r="DC46" s="33" t="str">
        <f t="shared" si="152"/>
        <v/>
      </c>
      <c r="DD46" s="33">
        <f t="shared" si="153"/>
        <v>24.237319928317213</v>
      </c>
      <c r="DE46" s="33" t="str">
        <f t="shared" si="154"/>
        <v/>
      </c>
      <c r="DF46" s="33">
        <f t="shared" si="155"/>
        <v>3.5130439468886654</v>
      </c>
      <c r="DG46" s="33">
        <f t="shared" si="156"/>
        <v>0.25417666830387237</v>
      </c>
      <c r="DH46" s="33">
        <f t="shared" si="157"/>
        <v>1.6440057502936298</v>
      </c>
      <c r="DI46" s="33" t="str">
        <f t="shared" si="158"/>
        <v/>
      </c>
      <c r="DJ46" s="33">
        <f t="shared" si="159"/>
        <v>0.6546586058601509</v>
      </c>
      <c r="DK46" s="33">
        <f t="shared" si="160"/>
        <v>2585.6191276337458</v>
      </c>
      <c r="DL46" s="33">
        <f t="shared" si="161"/>
        <v>3220.4567970665767</v>
      </c>
      <c r="DM46" s="33">
        <f t="shared" si="162"/>
        <v>21.160214094025271</v>
      </c>
      <c r="DN46" s="33">
        <f t="shared" si="163"/>
        <v>618.79084553853386</v>
      </c>
      <c r="DO46" s="33">
        <f t="shared" si="164"/>
        <v>0.10322746187068124</v>
      </c>
      <c r="DP46" s="33" t="str">
        <f t="shared" si="165"/>
        <v/>
      </c>
      <c r="DQ46" s="33" t="str">
        <f t="shared" si="166"/>
        <v/>
      </c>
      <c r="DR46" s="33">
        <f t="shared" si="167"/>
        <v>16.102476381584268</v>
      </c>
      <c r="DS46" s="33">
        <f t="shared" si="168"/>
        <v>2.4241643143650675</v>
      </c>
      <c r="DT46" s="33">
        <f t="shared" si="169"/>
        <v>29.148654990765699</v>
      </c>
      <c r="DU46" s="33" t="str">
        <f t="shared" si="170"/>
        <v/>
      </c>
      <c r="DV46" s="33">
        <f t="shared" si="171"/>
        <v>106.46440098666874</v>
      </c>
      <c r="DW46" s="33">
        <f t="shared" si="172"/>
        <v>94.755369740939003</v>
      </c>
      <c r="DX46" s="33">
        <f t="shared" si="173"/>
        <v>5459.8448027174854</v>
      </c>
      <c r="DY46" s="33">
        <f t="shared" si="174"/>
        <v>1.7825037251520053</v>
      </c>
    </row>
    <row r="47" spans="1:129" x14ac:dyDescent="0.2">
      <c r="A47" s="1">
        <f t="shared" si="117"/>
        <v>46</v>
      </c>
      <c r="B47" s="22" t="str">
        <f t="shared" si="118"/>
        <v>hFB13_2_Normal_Control_21_P13T</v>
      </c>
      <c r="C47" s="22" t="str">
        <f t="shared" si="119"/>
        <v>hFB13_Normal_Control</v>
      </c>
      <c r="D47" s="22" t="s">
        <v>19</v>
      </c>
      <c r="E47" s="22" t="s">
        <v>18</v>
      </c>
      <c r="F47" s="22" t="s">
        <v>15</v>
      </c>
      <c r="G47" s="22" t="s">
        <v>10</v>
      </c>
      <c r="H47" s="22">
        <v>18</v>
      </c>
      <c r="I47" s="22">
        <v>2</v>
      </c>
      <c r="J47" s="13">
        <v>13</v>
      </c>
      <c r="K47" s="20">
        <v>58.125</v>
      </c>
      <c r="L47" s="16">
        <v>0.5</v>
      </c>
      <c r="M47" s="17">
        <v>5.083333333333333</v>
      </c>
      <c r="N47" s="17">
        <f>IFERROR(INDEX([1]All_Data!$AC:$AC,MATCH(B47,[1]All_Data!$C:$C,0)),"")</f>
        <v>6.705000000000001</v>
      </c>
      <c r="O47" s="17">
        <v>6.705000000000001</v>
      </c>
      <c r="P47" s="17">
        <v>1</v>
      </c>
      <c r="Q47" s="17" t="str">
        <f t="shared" si="120"/>
        <v>Control_21</v>
      </c>
      <c r="R47" s="6" t="s">
        <v>6</v>
      </c>
      <c r="S47" s="7">
        <v>21</v>
      </c>
      <c r="T47" s="12">
        <v>38</v>
      </c>
      <c r="U47" s="13"/>
      <c r="V47" s="13">
        <v>40</v>
      </c>
      <c r="W47" s="35">
        <v>10520.749605363801</v>
      </c>
      <c r="X47" s="35">
        <v>77.097056441048593</v>
      </c>
      <c r="Y47" s="35">
        <v>3.3440914657021801</v>
      </c>
      <c r="Z47" s="35">
        <v>833.72216538109103</v>
      </c>
      <c r="AA47" s="35">
        <v>40461.345411302696</v>
      </c>
      <c r="AB47" s="35" t="s">
        <v>110</v>
      </c>
      <c r="AC47" s="35">
        <v>5.0271151747181104</v>
      </c>
      <c r="AD47" s="35">
        <v>2412.34608843053</v>
      </c>
      <c r="AE47" s="35">
        <v>1.2248759306879</v>
      </c>
      <c r="AF47" s="35">
        <v>10.935424341462101</v>
      </c>
      <c r="AG47" s="35">
        <v>479.75489061134601</v>
      </c>
      <c r="AH47" s="35">
        <v>1.68409737180039</v>
      </c>
      <c r="AI47" s="35">
        <v>0.47169485989988602</v>
      </c>
      <c r="AJ47" s="35">
        <v>1058.6409031319899</v>
      </c>
      <c r="AK47" s="35">
        <v>13.297927230857301</v>
      </c>
      <c r="AL47" s="35">
        <v>393.14810465091801</v>
      </c>
      <c r="AM47" s="35">
        <v>21421.7507542815</v>
      </c>
      <c r="AN47" s="35" t="s">
        <v>110</v>
      </c>
      <c r="AO47" s="35">
        <v>0.79820475029590099</v>
      </c>
      <c r="AP47" s="35">
        <v>5.2951086245843504</v>
      </c>
      <c r="AQ47" s="35">
        <v>281.85607340699499</v>
      </c>
      <c r="AR47" s="35">
        <v>1.53158858075917</v>
      </c>
      <c r="AS47" s="35">
        <v>2.9590395123830202</v>
      </c>
      <c r="AT47" s="35">
        <v>2.5746250988333799</v>
      </c>
      <c r="AU47" s="35" t="s">
        <v>110</v>
      </c>
      <c r="AV47" s="35" t="s">
        <v>110</v>
      </c>
      <c r="AW47" s="35">
        <v>13679.413690883101</v>
      </c>
      <c r="AX47" s="35" t="s">
        <v>110</v>
      </c>
      <c r="AY47" s="35">
        <v>23.2609312583192</v>
      </c>
      <c r="AZ47" s="35" t="s">
        <v>110</v>
      </c>
      <c r="BA47" s="35" t="s">
        <v>110</v>
      </c>
      <c r="BB47" s="35">
        <v>180.206281478378</v>
      </c>
      <c r="BC47" s="35" t="s">
        <v>110</v>
      </c>
      <c r="BD47" s="35">
        <v>35.732299106845197</v>
      </c>
      <c r="BE47" s="35">
        <v>1.3434260272021099</v>
      </c>
      <c r="BF47" s="35">
        <v>13.966511895942199</v>
      </c>
      <c r="BG47" s="35" t="s">
        <v>110</v>
      </c>
      <c r="BH47" s="35">
        <v>5.8208989423347104</v>
      </c>
      <c r="BI47" s="35">
        <v>20051.4763347997</v>
      </c>
      <c r="BJ47" s="35">
        <v>24766.372645812899</v>
      </c>
      <c r="BK47" s="35">
        <v>164.09746029916599</v>
      </c>
      <c r="BL47" s="35">
        <v>2474.9571506768498</v>
      </c>
      <c r="BM47" s="35">
        <v>0.669740263887591</v>
      </c>
      <c r="BN47" s="35" t="s">
        <v>110</v>
      </c>
      <c r="BO47" s="35">
        <f t="shared" si="121"/>
        <v>20.083333333333336</v>
      </c>
      <c r="BP47" s="35" t="s">
        <v>110</v>
      </c>
      <c r="BQ47" s="35">
        <v>204.20399503115399</v>
      </c>
      <c r="BR47" s="35">
        <v>29.794607617771099</v>
      </c>
      <c r="BS47" s="35">
        <v>247.30462367121001</v>
      </c>
      <c r="BT47" s="35" t="s">
        <v>110</v>
      </c>
      <c r="BU47" s="35">
        <v>1351.58548135556</v>
      </c>
      <c r="BV47" s="35">
        <v>709.89047846164397</v>
      </c>
      <c r="BW47" s="35">
        <v>39074.290541164897</v>
      </c>
      <c r="BX47" s="35">
        <v>18.448981639769599</v>
      </c>
      <c r="BY47" s="33">
        <f t="shared" si="122"/>
        <v>1569.0901723137656</v>
      </c>
      <c r="BZ47" s="33">
        <f t="shared" si="123"/>
        <v>11.498442422229468</v>
      </c>
      <c r="CA47" s="33">
        <f t="shared" si="124"/>
        <v>0.49874593075349433</v>
      </c>
      <c r="CB47" s="33">
        <f t="shared" si="125"/>
        <v>124.34335054154973</v>
      </c>
      <c r="CC47" s="33">
        <f t="shared" si="126"/>
        <v>6034.5034170473809</v>
      </c>
      <c r="CD47" s="33" t="str">
        <f t="shared" si="127"/>
        <v/>
      </c>
      <c r="CE47" s="33">
        <f t="shared" si="128"/>
        <v>0.74975617818316331</v>
      </c>
      <c r="CF47" s="33">
        <f t="shared" si="129"/>
        <v>359.78316009403875</v>
      </c>
      <c r="CG47" s="33">
        <f t="shared" si="130"/>
        <v>0.18268097400266964</v>
      </c>
      <c r="CH47" s="33">
        <f t="shared" si="131"/>
        <v>1.6309357705387173</v>
      </c>
      <c r="CI47" s="33">
        <f t="shared" si="132"/>
        <v>71.551810680290217</v>
      </c>
      <c r="CJ47" s="33">
        <f t="shared" si="133"/>
        <v>0.2511703761074407</v>
      </c>
      <c r="CK47" s="33">
        <f t="shared" si="134"/>
        <v>7.0349718105874121E-2</v>
      </c>
      <c r="CL47" s="33">
        <f t="shared" si="135"/>
        <v>157.88827787203428</v>
      </c>
      <c r="CM47" s="33">
        <f t="shared" si="136"/>
        <v>1.9832851947587322</v>
      </c>
      <c r="CN47" s="33">
        <f t="shared" si="137"/>
        <v>58.635064079182392</v>
      </c>
      <c r="CO47" s="33">
        <f t="shared" si="138"/>
        <v>3194.8919842328855</v>
      </c>
      <c r="CP47" s="33" t="str">
        <f t="shared" si="139"/>
        <v/>
      </c>
      <c r="CQ47" s="33">
        <f t="shared" si="140"/>
        <v>0.11904619691214033</v>
      </c>
      <c r="CR47" s="33">
        <f t="shared" si="141"/>
        <v>0.7897253727940865</v>
      </c>
      <c r="CS47" s="33">
        <f t="shared" si="142"/>
        <v>42.036699986129001</v>
      </c>
      <c r="CT47" s="33">
        <f t="shared" si="143"/>
        <v>0.228424844259384</v>
      </c>
      <c r="CU47" s="33">
        <f t="shared" si="144"/>
        <v>0.44131834636584932</v>
      </c>
      <c r="CV47" s="33">
        <f t="shared" si="145"/>
        <v>0.38398584620930343</v>
      </c>
      <c r="CW47" s="33" t="str">
        <f t="shared" si="146"/>
        <v/>
      </c>
      <c r="CX47" s="33" t="str">
        <f t="shared" si="147"/>
        <v/>
      </c>
      <c r="CY47" s="33">
        <f t="shared" si="148"/>
        <v>2040.1810128088141</v>
      </c>
      <c r="CZ47" s="33" t="str">
        <f t="shared" si="149"/>
        <v/>
      </c>
      <c r="DA47" s="33">
        <f t="shared" si="150"/>
        <v>3.469191835692647</v>
      </c>
      <c r="DB47" s="33" t="str">
        <f t="shared" si="151"/>
        <v/>
      </c>
      <c r="DC47" s="33" t="str">
        <f t="shared" si="152"/>
        <v/>
      </c>
      <c r="DD47" s="33">
        <f t="shared" si="153"/>
        <v>26.876402905052643</v>
      </c>
      <c r="DE47" s="33" t="str">
        <f t="shared" si="154"/>
        <v/>
      </c>
      <c r="DF47" s="33">
        <f t="shared" si="155"/>
        <v>5.3292019547867548</v>
      </c>
      <c r="DG47" s="33">
        <f t="shared" si="156"/>
        <v>0.20036182359464724</v>
      </c>
      <c r="DH47" s="33">
        <f t="shared" si="157"/>
        <v>2.0829995370532735</v>
      </c>
      <c r="DI47" s="33" t="str">
        <f t="shared" si="158"/>
        <v/>
      </c>
      <c r="DJ47" s="33">
        <f t="shared" si="159"/>
        <v>0.8681430189910081</v>
      </c>
      <c r="DK47" s="33">
        <f t="shared" si="160"/>
        <v>2990.5259261446231</v>
      </c>
      <c r="DL47" s="33">
        <f t="shared" si="161"/>
        <v>3693.7170239840261</v>
      </c>
      <c r="DM47" s="33">
        <f t="shared" si="162"/>
        <v>24.473894153492314</v>
      </c>
      <c r="DN47" s="33">
        <f t="shared" si="163"/>
        <v>369.12112612630119</v>
      </c>
      <c r="DO47" s="33">
        <f t="shared" si="164"/>
        <v>9.9886691109260392E-2</v>
      </c>
      <c r="DP47" s="33" t="str">
        <f t="shared" si="165"/>
        <v/>
      </c>
      <c r="DQ47" s="33" t="str">
        <f t="shared" si="166"/>
        <v/>
      </c>
      <c r="DR47" s="33">
        <f t="shared" si="167"/>
        <v>30.455480243274266</v>
      </c>
      <c r="DS47" s="33">
        <f t="shared" si="168"/>
        <v>4.4436402114498277</v>
      </c>
      <c r="DT47" s="33">
        <f t="shared" si="169"/>
        <v>36.883612777212527</v>
      </c>
      <c r="DU47" s="33" t="str">
        <f t="shared" si="170"/>
        <v/>
      </c>
      <c r="DV47" s="33">
        <f t="shared" si="171"/>
        <v>201.57874442290228</v>
      </c>
      <c r="DW47" s="33">
        <f t="shared" si="172"/>
        <v>105.87479171687455</v>
      </c>
      <c r="DX47" s="33">
        <f t="shared" si="173"/>
        <v>5827.6346817546446</v>
      </c>
      <c r="DY47" s="33">
        <f t="shared" si="174"/>
        <v>2.7515259716285749</v>
      </c>
    </row>
    <row r="48" spans="1:129" x14ac:dyDescent="0.2">
      <c r="A48" s="1">
        <f t="shared" si="117"/>
        <v>47</v>
      </c>
      <c r="B48" s="22" t="str">
        <f t="shared" si="118"/>
        <v>hFB13_2_Normal_Control_21_P17T</v>
      </c>
      <c r="C48" s="22" t="str">
        <f t="shared" si="119"/>
        <v>hFB13_Normal_Control</v>
      </c>
      <c r="D48" s="22" t="s">
        <v>19</v>
      </c>
      <c r="E48" s="22" t="s">
        <v>18</v>
      </c>
      <c r="F48" s="22" t="s">
        <v>15</v>
      </c>
      <c r="G48" s="22" t="s">
        <v>10</v>
      </c>
      <c r="H48" s="22">
        <v>18</v>
      </c>
      <c r="I48" s="22">
        <v>2</v>
      </c>
      <c r="J48" s="13">
        <v>17</v>
      </c>
      <c r="K48" s="20">
        <v>78.291666666666671</v>
      </c>
      <c r="L48" s="16">
        <v>1</v>
      </c>
      <c r="M48" s="17">
        <v>5.166666666666667</v>
      </c>
      <c r="N48" s="17">
        <f>IFERROR(INDEX([1]All_Data!$AC:$AC,MATCH(B48,[1]All_Data!$C:$C,0)),"")</f>
        <v>7.7250000000000005</v>
      </c>
      <c r="O48" s="17">
        <v>7.7250000000000005</v>
      </c>
      <c r="P48" s="17">
        <v>1</v>
      </c>
      <c r="Q48" s="17" t="str">
        <f t="shared" si="120"/>
        <v>Control_21</v>
      </c>
      <c r="R48" s="6" t="s">
        <v>6</v>
      </c>
      <c r="S48" s="7">
        <v>21</v>
      </c>
      <c r="T48" s="12">
        <v>39</v>
      </c>
      <c r="U48" s="13"/>
      <c r="V48" s="13">
        <v>41</v>
      </c>
      <c r="W48" s="35">
        <v>15980.633610742299</v>
      </c>
      <c r="X48" s="35">
        <v>105.389456149062</v>
      </c>
      <c r="Y48" s="35">
        <v>4.9851632342035703</v>
      </c>
      <c r="Z48" s="35">
        <v>2257.2995656515</v>
      </c>
      <c r="AA48" s="35">
        <v>40004.0046997401</v>
      </c>
      <c r="AB48" s="35" t="s">
        <v>110</v>
      </c>
      <c r="AC48" s="35">
        <v>3.9961408587744498</v>
      </c>
      <c r="AD48" s="35">
        <v>2494.9505997444999</v>
      </c>
      <c r="AE48" s="35">
        <v>2.2576397754275801</v>
      </c>
      <c r="AF48" s="35">
        <v>10.935424341462101</v>
      </c>
      <c r="AG48" s="35">
        <v>870.45477580208797</v>
      </c>
      <c r="AH48" s="35">
        <v>1.68409737180039</v>
      </c>
      <c r="AI48" s="35">
        <v>0.47169485989988602</v>
      </c>
      <c r="AJ48" s="35">
        <v>2048.1861374097102</v>
      </c>
      <c r="AK48" s="35">
        <v>15.812686891269699</v>
      </c>
      <c r="AL48" s="35">
        <v>436.10620267911401</v>
      </c>
      <c r="AM48" s="35">
        <v>21683.0383951976</v>
      </c>
      <c r="AN48" s="35">
        <v>195.99822055331299</v>
      </c>
      <c r="AO48" s="35">
        <v>1.4248654637868201</v>
      </c>
      <c r="AP48" s="35">
        <v>9.9745720444417607</v>
      </c>
      <c r="AQ48" s="35">
        <v>827.41821522476403</v>
      </c>
      <c r="AR48" s="35">
        <v>2.3275432221539099</v>
      </c>
      <c r="AS48" s="35">
        <v>1.9843989973482301</v>
      </c>
      <c r="AT48" s="35">
        <v>2.79097605985188</v>
      </c>
      <c r="AU48" s="35" t="s">
        <v>110</v>
      </c>
      <c r="AV48" s="35" t="s">
        <v>110</v>
      </c>
      <c r="AW48" s="35">
        <v>21847.9236825148</v>
      </c>
      <c r="AX48" s="35" t="s">
        <v>110</v>
      </c>
      <c r="AY48" s="35">
        <v>20.883148888034398</v>
      </c>
      <c r="AZ48" s="35" t="s">
        <v>110</v>
      </c>
      <c r="BA48" s="35" t="s">
        <v>110</v>
      </c>
      <c r="BB48" s="35">
        <v>205.776953686193</v>
      </c>
      <c r="BC48" s="35" t="s">
        <v>110</v>
      </c>
      <c r="BD48" s="35">
        <v>43.860026284943302</v>
      </c>
      <c r="BE48" s="35">
        <v>2.5359531412032599</v>
      </c>
      <c r="BF48" s="35">
        <v>31.109458814472799</v>
      </c>
      <c r="BG48" s="35" t="s">
        <v>110</v>
      </c>
      <c r="BH48" s="35">
        <v>7.5485946356035196</v>
      </c>
      <c r="BI48" s="35">
        <v>21319.938885635001</v>
      </c>
      <c r="BJ48" s="35">
        <v>27101.6481794848</v>
      </c>
      <c r="BK48" s="35">
        <v>239.95765224999499</v>
      </c>
      <c r="BL48" s="35">
        <v>4885.6840693087897</v>
      </c>
      <c r="BM48" s="35">
        <v>0.92985297859176996</v>
      </c>
      <c r="BN48" s="35" t="s">
        <v>110</v>
      </c>
      <c r="BO48" s="35">
        <f t="shared" si="121"/>
        <v>20.166666666666671</v>
      </c>
      <c r="BP48" s="35" t="s">
        <v>110</v>
      </c>
      <c r="BQ48" s="35">
        <v>264.03475631437902</v>
      </c>
      <c r="BR48" s="35">
        <v>98.557995473560794</v>
      </c>
      <c r="BS48" s="35">
        <v>389.62226248376902</v>
      </c>
      <c r="BT48" s="35">
        <v>1.4651817665756299</v>
      </c>
      <c r="BU48" s="35">
        <v>5736.33006738535</v>
      </c>
      <c r="BV48" s="35">
        <v>999.90375823100601</v>
      </c>
      <c r="BW48" s="35">
        <v>49959.817101590801</v>
      </c>
      <c r="BX48" s="35">
        <v>33.299498935469501</v>
      </c>
      <c r="BY48" s="33">
        <f t="shared" si="122"/>
        <v>2068.6904350475465</v>
      </c>
      <c r="BZ48" s="33">
        <f t="shared" si="123"/>
        <v>13.642648045186018</v>
      </c>
      <c r="CA48" s="33">
        <f t="shared" si="124"/>
        <v>0.64532857400693466</v>
      </c>
      <c r="CB48" s="33">
        <f t="shared" si="125"/>
        <v>292.20706351475724</v>
      </c>
      <c r="CC48" s="33">
        <f t="shared" si="126"/>
        <v>5178.5119352414367</v>
      </c>
      <c r="CD48" s="33" t="str">
        <f t="shared" si="127"/>
        <v/>
      </c>
      <c r="CE48" s="33">
        <f t="shared" si="128"/>
        <v>0.51729978754361805</v>
      </c>
      <c r="CF48" s="33">
        <f t="shared" si="129"/>
        <v>322.97095142323622</v>
      </c>
      <c r="CG48" s="33">
        <f t="shared" si="130"/>
        <v>0.29225110361522072</v>
      </c>
      <c r="CH48" s="33">
        <f t="shared" si="131"/>
        <v>1.4155889115161295</v>
      </c>
      <c r="CI48" s="33">
        <f t="shared" si="132"/>
        <v>112.68022987729293</v>
      </c>
      <c r="CJ48" s="33">
        <f t="shared" si="133"/>
        <v>0.21800613227189514</v>
      </c>
      <c r="CK48" s="33">
        <f t="shared" si="134"/>
        <v>6.1060823288011129E-2</v>
      </c>
      <c r="CL48" s="33">
        <f t="shared" si="135"/>
        <v>265.1373640659819</v>
      </c>
      <c r="CM48" s="33">
        <f t="shared" si="136"/>
        <v>2.0469497593876631</v>
      </c>
      <c r="CN48" s="33">
        <f t="shared" si="137"/>
        <v>56.453877369464593</v>
      </c>
      <c r="CO48" s="33">
        <f t="shared" si="138"/>
        <v>2806.8658116760644</v>
      </c>
      <c r="CP48" s="33">
        <f t="shared" si="139"/>
        <v>25.371937935703944</v>
      </c>
      <c r="CQ48" s="33">
        <f t="shared" si="140"/>
        <v>0.1844486037264492</v>
      </c>
      <c r="CR48" s="33">
        <f t="shared" si="141"/>
        <v>1.2912067371445644</v>
      </c>
      <c r="CS48" s="33">
        <f t="shared" si="142"/>
        <v>107.10915407440311</v>
      </c>
      <c r="CT48" s="33">
        <f t="shared" si="143"/>
        <v>0.30130009348270675</v>
      </c>
      <c r="CU48" s="33">
        <f t="shared" si="144"/>
        <v>0.25688012910656699</v>
      </c>
      <c r="CV48" s="33">
        <f t="shared" si="145"/>
        <v>0.36129139933357668</v>
      </c>
      <c r="CW48" s="33" t="str">
        <f t="shared" si="146"/>
        <v/>
      </c>
      <c r="CX48" s="33" t="str">
        <f t="shared" si="147"/>
        <v/>
      </c>
      <c r="CY48" s="33">
        <f t="shared" si="148"/>
        <v>2828.2101854388088</v>
      </c>
      <c r="CZ48" s="33" t="str">
        <f t="shared" si="149"/>
        <v/>
      </c>
      <c r="DA48" s="33">
        <f t="shared" si="150"/>
        <v>2.7033202444057474</v>
      </c>
      <c r="DB48" s="33" t="str">
        <f t="shared" si="151"/>
        <v/>
      </c>
      <c r="DC48" s="33" t="str">
        <f t="shared" si="152"/>
        <v/>
      </c>
      <c r="DD48" s="33">
        <f t="shared" si="153"/>
        <v>26.637793357435985</v>
      </c>
      <c r="DE48" s="33" t="str">
        <f t="shared" si="154"/>
        <v/>
      </c>
      <c r="DF48" s="33">
        <f t="shared" si="155"/>
        <v>5.6776733054942783</v>
      </c>
      <c r="DG48" s="33">
        <f t="shared" si="156"/>
        <v>0.32827872378035722</v>
      </c>
      <c r="DH48" s="33">
        <f t="shared" si="157"/>
        <v>4.0271144096404914</v>
      </c>
      <c r="DI48" s="33" t="str">
        <f t="shared" si="158"/>
        <v/>
      </c>
      <c r="DJ48" s="33">
        <f t="shared" si="159"/>
        <v>0.97716435412343294</v>
      </c>
      <c r="DK48" s="33">
        <f t="shared" si="160"/>
        <v>2759.8626389171523</v>
      </c>
      <c r="DL48" s="33">
        <f t="shared" si="161"/>
        <v>3508.3039714543429</v>
      </c>
      <c r="DM48" s="33">
        <f t="shared" si="162"/>
        <v>31.06247925566278</v>
      </c>
      <c r="DN48" s="33">
        <f t="shared" si="163"/>
        <v>632.45101220825757</v>
      </c>
      <c r="DO48" s="33">
        <f t="shared" si="164"/>
        <v>0.12036931761705759</v>
      </c>
      <c r="DP48" s="33" t="str">
        <f t="shared" si="165"/>
        <v/>
      </c>
      <c r="DQ48" s="33" t="str">
        <f t="shared" si="166"/>
        <v/>
      </c>
      <c r="DR48" s="33">
        <f t="shared" si="167"/>
        <v>34.179256480825764</v>
      </c>
      <c r="DS48" s="33">
        <f t="shared" si="168"/>
        <v>12.758316566156736</v>
      </c>
      <c r="DT48" s="33">
        <f t="shared" si="169"/>
        <v>50.436538832850353</v>
      </c>
      <c r="DU48" s="33">
        <f t="shared" si="170"/>
        <v>0.18966754259878704</v>
      </c>
      <c r="DV48" s="33">
        <f t="shared" si="171"/>
        <v>742.56699901428476</v>
      </c>
      <c r="DW48" s="33">
        <f t="shared" si="172"/>
        <v>129.43737970627907</v>
      </c>
      <c r="DX48" s="33">
        <f t="shared" si="173"/>
        <v>6467.2902396881291</v>
      </c>
      <c r="DY48" s="33">
        <f t="shared" si="174"/>
        <v>4.3106147489280904</v>
      </c>
    </row>
    <row r="49" spans="1:129" x14ac:dyDescent="0.2">
      <c r="A49" s="1">
        <f t="shared" si="117"/>
        <v>48</v>
      </c>
      <c r="B49" s="22" t="str">
        <f t="shared" si="118"/>
        <v>hFB13_2_Normal_Control_21_P21T</v>
      </c>
      <c r="C49" s="22" t="str">
        <f t="shared" si="119"/>
        <v>hFB13_Normal_Control</v>
      </c>
      <c r="D49" s="22" t="s">
        <v>19</v>
      </c>
      <c r="E49" s="22" t="s">
        <v>18</v>
      </c>
      <c r="F49" s="22" t="s">
        <v>15</v>
      </c>
      <c r="G49" s="22" t="s">
        <v>10</v>
      </c>
      <c r="H49" s="22">
        <v>18</v>
      </c>
      <c r="I49" s="22">
        <v>2</v>
      </c>
      <c r="J49" s="13">
        <v>21</v>
      </c>
      <c r="K49" s="20">
        <v>98.125</v>
      </c>
      <c r="L49" s="16">
        <v>1</v>
      </c>
      <c r="M49" s="17">
        <v>4.958333333333333</v>
      </c>
      <c r="N49" s="17">
        <f>IFERROR(INDEX([1]All_Data!$AC:$AC,MATCH(B49,[1]All_Data!$C:$C,0)),"")</f>
        <v>5.97</v>
      </c>
      <c r="O49" s="17">
        <v>5.97</v>
      </c>
      <c r="P49" s="17">
        <v>1</v>
      </c>
      <c r="Q49" s="17" t="str">
        <f t="shared" si="120"/>
        <v>Control_21</v>
      </c>
      <c r="R49" s="6" t="s">
        <v>6</v>
      </c>
      <c r="S49" s="7">
        <v>21</v>
      </c>
      <c r="T49" s="8">
        <v>40</v>
      </c>
      <c r="U49" s="13"/>
      <c r="V49" s="13">
        <v>42</v>
      </c>
      <c r="W49" s="35">
        <v>16900.054034458801</v>
      </c>
      <c r="X49" s="35">
        <v>105.389456149062</v>
      </c>
      <c r="Y49" s="35">
        <v>5.7853209043867997</v>
      </c>
      <c r="Z49" s="35">
        <v>2180.3289220393099</v>
      </c>
      <c r="AA49" s="35">
        <v>40915.935833171599</v>
      </c>
      <c r="AB49" s="35" t="s">
        <v>110</v>
      </c>
      <c r="AC49" s="35">
        <v>4.51154001311345</v>
      </c>
      <c r="AD49" s="35">
        <v>2494.9505997444999</v>
      </c>
      <c r="AE49" s="35">
        <v>0.43973258282844102</v>
      </c>
      <c r="AF49" s="35">
        <v>37.074014799484999</v>
      </c>
      <c r="AG49" s="35">
        <v>681.02941963568003</v>
      </c>
      <c r="AH49" s="35">
        <v>2.6364901199790101</v>
      </c>
      <c r="AI49" s="35">
        <v>1.2843245379780199</v>
      </c>
      <c r="AJ49" s="35">
        <v>1622.78000570582</v>
      </c>
      <c r="AK49" s="35">
        <v>12.2888542467498</v>
      </c>
      <c r="AL49" s="35">
        <v>464.49932409046102</v>
      </c>
      <c r="AM49" s="35">
        <v>21472.543597677399</v>
      </c>
      <c r="AN49" s="35">
        <v>195.99822055331299</v>
      </c>
      <c r="AO49" s="35">
        <v>1.4248654637868201</v>
      </c>
      <c r="AP49" s="35">
        <v>9.0524055282801204</v>
      </c>
      <c r="AQ49" s="35">
        <v>279.00986206751298</v>
      </c>
      <c r="AR49" s="35">
        <v>1.53158858075917</v>
      </c>
      <c r="AS49" s="35">
        <v>0.68030060709380002</v>
      </c>
      <c r="AT49" s="35">
        <v>2.0200388127911202</v>
      </c>
      <c r="AU49" s="35" t="s">
        <v>110</v>
      </c>
      <c r="AV49" s="35" t="s">
        <v>110</v>
      </c>
      <c r="AW49" s="35">
        <v>16568.532134811499</v>
      </c>
      <c r="AX49" s="35" t="s">
        <v>110</v>
      </c>
      <c r="AY49" s="35">
        <v>25.617636417474099</v>
      </c>
      <c r="AZ49" s="35" t="s">
        <v>110</v>
      </c>
      <c r="BA49" s="35" t="s">
        <v>110</v>
      </c>
      <c r="BB49" s="35">
        <v>195.33210825656499</v>
      </c>
      <c r="BC49" s="35" t="s">
        <v>110</v>
      </c>
      <c r="BD49" s="35">
        <v>59.358638703123603</v>
      </c>
      <c r="BE49" s="35">
        <v>1.9711400626965301</v>
      </c>
      <c r="BF49" s="35">
        <v>20.888134699605001</v>
      </c>
      <c r="BG49" s="35" t="s">
        <v>110</v>
      </c>
      <c r="BH49" s="35">
        <v>5.8208989423347104</v>
      </c>
      <c r="BI49" s="35">
        <v>20051.4763347997</v>
      </c>
      <c r="BJ49" s="35">
        <v>27032.972031548201</v>
      </c>
      <c r="BK49" s="35">
        <v>195.96678431409799</v>
      </c>
      <c r="BL49" s="35">
        <v>4622.38442378321</v>
      </c>
      <c r="BM49" s="35">
        <v>0.80052896680713304</v>
      </c>
      <c r="BN49" s="35" t="s">
        <v>110</v>
      </c>
      <c r="BO49" s="35">
        <f t="shared" si="121"/>
        <v>19.833333333333329</v>
      </c>
      <c r="BP49" s="35" t="s">
        <v>110</v>
      </c>
      <c r="BQ49" s="35">
        <v>314.57197299783502</v>
      </c>
      <c r="BR49" s="35">
        <v>92.991675935618503</v>
      </c>
      <c r="BS49" s="35">
        <v>359.868565261892</v>
      </c>
      <c r="BT49" s="35" t="s">
        <v>110</v>
      </c>
      <c r="BU49" s="35">
        <v>4367.0384405006398</v>
      </c>
      <c r="BV49" s="35">
        <v>840.16662545166605</v>
      </c>
      <c r="BW49" s="35">
        <v>48489.726155103097</v>
      </c>
      <c r="BX49" s="35">
        <v>32.158144700890702</v>
      </c>
      <c r="BY49" s="33">
        <f t="shared" si="122"/>
        <v>2830.8298215173872</v>
      </c>
      <c r="BZ49" s="33">
        <f t="shared" si="123"/>
        <v>17.653175234348744</v>
      </c>
      <c r="CA49" s="33">
        <f t="shared" si="124"/>
        <v>0.96906547812174204</v>
      </c>
      <c r="CB49" s="33">
        <f t="shared" si="125"/>
        <v>365.21422479720434</v>
      </c>
      <c r="CC49" s="33">
        <f t="shared" si="126"/>
        <v>6853.5905918210383</v>
      </c>
      <c r="CD49" s="33" t="str">
        <f t="shared" si="127"/>
        <v/>
      </c>
      <c r="CE49" s="33">
        <f t="shared" si="128"/>
        <v>0.75570184474262148</v>
      </c>
      <c r="CF49" s="33">
        <f t="shared" si="129"/>
        <v>417.91467332403687</v>
      </c>
      <c r="CG49" s="33">
        <f t="shared" si="130"/>
        <v>7.3657049049990125E-2</v>
      </c>
      <c r="CH49" s="33">
        <f t="shared" si="131"/>
        <v>6.2100527302319932</v>
      </c>
      <c r="CI49" s="33">
        <f t="shared" si="132"/>
        <v>114.07527967096819</v>
      </c>
      <c r="CJ49" s="33">
        <f t="shared" si="133"/>
        <v>0.4416231356748761</v>
      </c>
      <c r="CK49" s="33">
        <f t="shared" si="134"/>
        <v>0.21512973835477722</v>
      </c>
      <c r="CL49" s="33">
        <f t="shared" si="135"/>
        <v>271.82244651688779</v>
      </c>
      <c r="CM49" s="33">
        <f t="shared" si="136"/>
        <v>2.0584345471942713</v>
      </c>
      <c r="CN49" s="33">
        <f t="shared" si="137"/>
        <v>77.805581924700334</v>
      </c>
      <c r="CO49" s="33">
        <f t="shared" si="138"/>
        <v>3596.7409711352429</v>
      </c>
      <c r="CP49" s="33">
        <f t="shared" si="139"/>
        <v>32.830522705747569</v>
      </c>
      <c r="CQ49" s="33">
        <f t="shared" si="140"/>
        <v>0.23867093195759131</v>
      </c>
      <c r="CR49" s="33">
        <f t="shared" si="141"/>
        <v>1.5163158338827674</v>
      </c>
      <c r="CS49" s="33">
        <f t="shared" si="142"/>
        <v>46.73532027931541</v>
      </c>
      <c r="CT49" s="33">
        <f t="shared" si="143"/>
        <v>0.25654750096468509</v>
      </c>
      <c r="CU49" s="33">
        <f t="shared" si="144"/>
        <v>0.11395320051822447</v>
      </c>
      <c r="CV49" s="33">
        <f t="shared" si="145"/>
        <v>0.3383649602665193</v>
      </c>
      <c r="CW49" s="33" t="str">
        <f t="shared" si="146"/>
        <v/>
      </c>
      <c r="CX49" s="33" t="str">
        <f t="shared" si="147"/>
        <v/>
      </c>
      <c r="CY49" s="33">
        <f t="shared" si="148"/>
        <v>2775.2985150438026</v>
      </c>
      <c r="CZ49" s="33" t="str">
        <f t="shared" si="149"/>
        <v/>
      </c>
      <c r="DA49" s="33">
        <f t="shared" si="150"/>
        <v>4.2910613764613235</v>
      </c>
      <c r="DB49" s="33" t="str">
        <f t="shared" si="151"/>
        <v/>
      </c>
      <c r="DC49" s="33" t="str">
        <f t="shared" si="152"/>
        <v/>
      </c>
      <c r="DD49" s="33">
        <f t="shared" si="153"/>
        <v>32.718946106627307</v>
      </c>
      <c r="DE49" s="33" t="str">
        <f t="shared" si="154"/>
        <v/>
      </c>
      <c r="DF49" s="33">
        <f t="shared" si="155"/>
        <v>9.9428205532870368</v>
      </c>
      <c r="DG49" s="33">
        <f t="shared" si="156"/>
        <v>0.33017421485704024</v>
      </c>
      <c r="DH49" s="33">
        <f t="shared" si="157"/>
        <v>3.4988500334346737</v>
      </c>
      <c r="DI49" s="33" t="str">
        <f t="shared" si="158"/>
        <v/>
      </c>
      <c r="DJ49" s="33">
        <f t="shared" si="159"/>
        <v>0.97502494846477561</v>
      </c>
      <c r="DK49" s="33">
        <f t="shared" si="160"/>
        <v>3358.7062537352931</v>
      </c>
      <c r="DL49" s="33">
        <f t="shared" si="161"/>
        <v>4528.1360186847905</v>
      </c>
      <c r="DM49" s="33">
        <f t="shared" si="162"/>
        <v>32.825257004036516</v>
      </c>
      <c r="DN49" s="33">
        <f t="shared" si="163"/>
        <v>774.26874770238021</v>
      </c>
      <c r="DO49" s="33">
        <f t="shared" si="164"/>
        <v>0.13409195423905076</v>
      </c>
      <c r="DP49" s="33" t="str">
        <f t="shared" si="165"/>
        <v/>
      </c>
      <c r="DQ49" s="33" t="str">
        <f t="shared" si="166"/>
        <v/>
      </c>
      <c r="DR49" s="33">
        <f t="shared" si="167"/>
        <v>52.692122780206873</v>
      </c>
      <c r="DS49" s="33">
        <f t="shared" si="168"/>
        <v>15.57649513159439</v>
      </c>
      <c r="DT49" s="33">
        <f t="shared" si="169"/>
        <v>60.279491668658629</v>
      </c>
      <c r="DU49" s="33" t="str">
        <f t="shared" si="170"/>
        <v/>
      </c>
      <c r="DV49" s="33">
        <f t="shared" si="171"/>
        <v>731.49722621451258</v>
      </c>
      <c r="DW49" s="33">
        <f t="shared" si="172"/>
        <v>140.73142804885529</v>
      </c>
      <c r="DX49" s="33">
        <f t="shared" si="173"/>
        <v>8122.2321867844385</v>
      </c>
      <c r="DY49" s="33">
        <f t="shared" si="174"/>
        <v>5.3866239029967673</v>
      </c>
    </row>
    <row r="50" spans="1:129" x14ac:dyDescent="0.2">
      <c r="A50" s="1">
        <f t="shared" si="117"/>
        <v>49</v>
      </c>
      <c r="B50" s="22" t="str">
        <f t="shared" si="118"/>
        <v>hFB13_2_Normal_Control_21_P25T</v>
      </c>
      <c r="C50" s="22" t="str">
        <f t="shared" si="119"/>
        <v>hFB13_Normal_Control</v>
      </c>
      <c r="D50" s="22" t="s">
        <v>19</v>
      </c>
      <c r="E50" s="22" t="s">
        <v>18</v>
      </c>
      <c r="F50" s="22" t="s">
        <v>15</v>
      </c>
      <c r="G50" s="22" t="s">
        <v>10</v>
      </c>
      <c r="H50" s="22">
        <v>18</v>
      </c>
      <c r="I50" s="22">
        <v>2</v>
      </c>
      <c r="J50" s="13">
        <v>25</v>
      </c>
      <c r="K50" s="20">
        <v>122.04166666666667</v>
      </c>
      <c r="L50" s="16">
        <v>2</v>
      </c>
      <c r="M50" s="17">
        <v>6.708333333333333</v>
      </c>
      <c r="N50" s="17">
        <f>IFERROR(INDEX([1]All_Data!$AC:$AC,MATCH(B50,[1]All_Data!$C:$C,0)),"")</f>
        <v>3.6600000000000006</v>
      </c>
      <c r="O50" s="17">
        <v>3.6600000000000006</v>
      </c>
      <c r="P50" s="17">
        <v>1</v>
      </c>
      <c r="Q50" s="17" t="str">
        <f t="shared" si="120"/>
        <v>Control_21</v>
      </c>
      <c r="R50" s="6" t="s">
        <v>6</v>
      </c>
      <c r="S50" s="7">
        <v>21</v>
      </c>
      <c r="T50" s="12">
        <v>41</v>
      </c>
      <c r="U50" s="13"/>
      <c r="V50" s="13">
        <v>43</v>
      </c>
      <c r="W50" s="35">
        <v>23393.6726424675</v>
      </c>
      <c r="X50" s="35">
        <v>135.242414984075</v>
      </c>
      <c r="Y50" s="35">
        <v>6.5749646459419804</v>
      </c>
      <c r="Z50" s="35" t="s">
        <v>110</v>
      </c>
      <c r="AA50" s="35">
        <v>40004.0046997401</v>
      </c>
      <c r="AB50" s="35" t="s">
        <v>110</v>
      </c>
      <c r="AC50" s="35">
        <v>4.7693067981151396</v>
      </c>
      <c r="AD50" s="35">
        <v>2156.5567263861499</v>
      </c>
      <c r="AE50" s="35">
        <v>2.5822014291413602</v>
      </c>
      <c r="AF50" s="35">
        <v>10.935424341462101</v>
      </c>
      <c r="AG50" s="35">
        <v>1255.1620287763899</v>
      </c>
      <c r="AH50" s="35">
        <v>1.68409737180039</v>
      </c>
      <c r="AI50" s="35">
        <v>1.2843245379780199</v>
      </c>
      <c r="AJ50" s="35">
        <v>1838.0389388322899</v>
      </c>
      <c r="AK50" s="35">
        <v>12.2888542467498</v>
      </c>
      <c r="AL50" s="35">
        <v>450.32541147817801</v>
      </c>
      <c r="AM50" s="35">
        <v>21410.874810815701</v>
      </c>
      <c r="AN50" s="35">
        <v>103.31089012449701</v>
      </c>
      <c r="AO50" s="35">
        <v>1.5760486804515701</v>
      </c>
      <c r="AP50" s="35">
        <v>8.1244990768862202</v>
      </c>
      <c r="AQ50" s="35">
        <v>527.71375326849204</v>
      </c>
      <c r="AR50" s="35">
        <v>3.0925685160872298</v>
      </c>
      <c r="AS50" s="35">
        <v>1.9843989973482301</v>
      </c>
      <c r="AT50" s="35">
        <v>2.5746250988333799</v>
      </c>
      <c r="AU50" s="35" t="s">
        <v>110</v>
      </c>
      <c r="AV50" s="35" t="s">
        <v>110</v>
      </c>
      <c r="AW50" s="35">
        <v>18712.539377854799</v>
      </c>
      <c r="AX50" s="35" t="s">
        <v>110</v>
      </c>
      <c r="AY50" s="35">
        <v>23.2609312583192</v>
      </c>
      <c r="AZ50" s="35" t="s">
        <v>110</v>
      </c>
      <c r="BA50" s="35" t="s">
        <v>110</v>
      </c>
      <c r="BB50" s="35">
        <v>212.386550272383</v>
      </c>
      <c r="BC50" s="35" t="s">
        <v>110</v>
      </c>
      <c r="BD50" s="35">
        <v>119.047355001524</v>
      </c>
      <c r="BE50" s="35">
        <v>3.5566566451579802</v>
      </c>
      <c r="BF50" s="35">
        <v>29.221168501497498</v>
      </c>
      <c r="BG50" s="35" t="s">
        <v>110</v>
      </c>
      <c r="BH50" s="35">
        <v>6.4047700057700503</v>
      </c>
      <c r="BI50" s="35">
        <v>20051.4763347997</v>
      </c>
      <c r="BJ50" s="35">
        <v>27604.0617776205</v>
      </c>
      <c r="BK50" s="35">
        <v>180.33934416741599</v>
      </c>
      <c r="BL50" s="35">
        <v>4351.3289702621296</v>
      </c>
      <c r="BM50" s="35">
        <v>0.92985297859176996</v>
      </c>
      <c r="BN50" s="35" t="s">
        <v>110</v>
      </c>
      <c r="BO50" s="35">
        <f t="shared" si="121"/>
        <v>23.916666666666671</v>
      </c>
      <c r="BP50" s="35" t="s">
        <v>110</v>
      </c>
      <c r="BQ50" s="35">
        <v>204.20399503115399</v>
      </c>
      <c r="BR50" s="35">
        <v>331.60103921311497</v>
      </c>
      <c r="BS50" s="35">
        <v>524.333003069744</v>
      </c>
      <c r="BT50" s="35">
        <v>0.13290253682858499</v>
      </c>
      <c r="BU50" s="35" t="s">
        <v>110</v>
      </c>
      <c r="BV50" s="35">
        <v>1125.7320850615999</v>
      </c>
      <c r="BW50" s="35">
        <v>56479.700076396701</v>
      </c>
      <c r="BX50" s="35">
        <v>81.063851942485698</v>
      </c>
      <c r="BY50" s="33">
        <f t="shared" si="122"/>
        <v>6391.7138367397529</v>
      </c>
      <c r="BZ50" s="33">
        <f t="shared" si="123"/>
        <v>36.951479503845619</v>
      </c>
      <c r="CA50" s="33">
        <f t="shared" si="124"/>
        <v>1.7964384278529999</v>
      </c>
      <c r="CB50" s="33" t="str">
        <f t="shared" si="125"/>
        <v/>
      </c>
      <c r="CC50" s="33">
        <f t="shared" si="126"/>
        <v>10930.055928890735</v>
      </c>
      <c r="CD50" s="33" t="str">
        <f t="shared" si="127"/>
        <v/>
      </c>
      <c r="CE50" s="33">
        <f t="shared" si="128"/>
        <v>1.303089289102497</v>
      </c>
      <c r="CF50" s="33">
        <f t="shared" si="129"/>
        <v>589.22314928583319</v>
      </c>
      <c r="CG50" s="33">
        <f t="shared" si="130"/>
        <v>0.70551951615884145</v>
      </c>
      <c r="CH50" s="33">
        <f t="shared" si="131"/>
        <v>2.9878208583229777</v>
      </c>
      <c r="CI50" s="33">
        <f t="shared" si="132"/>
        <v>342.94044502087149</v>
      </c>
      <c r="CJ50" s="33">
        <f t="shared" si="133"/>
        <v>0.46013589393453269</v>
      </c>
      <c r="CK50" s="33">
        <f t="shared" si="134"/>
        <v>0.35090834370984147</v>
      </c>
      <c r="CL50" s="33">
        <f t="shared" si="135"/>
        <v>502.19643137494251</v>
      </c>
      <c r="CM50" s="33">
        <f t="shared" si="136"/>
        <v>3.3576104499316388</v>
      </c>
      <c r="CN50" s="33">
        <f t="shared" si="137"/>
        <v>123.03972991207047</v>
      </c>
      <c r="CO50" s="33">
        <f t="shared" si="138"/>
        <v>5849.9657953048354</v>
      </c>
      <c r="CP50" s="33">
        <f t="shared" si="139"/>
        <v>28.227019159698632</v>
      </c>
      <c r="CQ50" s="33">
        <f t="shared" si="140"/>
        <v>0.43061439356600267</v>
      </c>
      <c r="CR50" s="33">
        <f t="shared" si="141"/>
        <v>2.2198084909525186</v>
      </c>
      <c r="CS50" s="33">
        <f t="shared" si="142"/>
        <v>144.18408559248414</v>
      </c>
      <c r="CT50" s="33">
        <f t="shared" si="143"/>
        <v>0.84496407543366925</v>
      </c>
      <c r="CU50" s="33">
        <f t="shared" si="144"/>
        <v>0.5421855184011557</v>
      </c>
      <c r="CV50" s="33">
        <f t="shared" si="145"/>
        <v>0.70344948055556811</v>
      </c>
      <c r="CW50" s="33" t="str">
        <f t="shared" si="146"/>
        <v/>
      </c>
      <c r="CX50" s="33" t="str">
        <f t="shared" si="147"/>
        <v/>
      </c>
      <c r="CY50" s="33">
        <f t="shared" si="148"/>
        <v>5112.7156770095071</v>
      </c>
      <c r="CZ50" s="33" t="str">
        <f t="shared" si="149"/>
        <v/>
      </c>
      <c r="DA50" s="33">
        <f t="shared" si="150"/>
        <v>6.3554456989943162</v>
      </c>
      <c r="DB50" s="33" t="str">
        <f t="shared" si="151"/>
        <v/>
      </c>
      <c r="DC50" s="33" t="str">
        <f t="shared" si="152"/>
        <v/>
      </c>
      <c r="DD50" s="33">
        <f t="shared" si="153"/>
        <v>58.029112096279498</v>
      </c>
      <c r="DE50" s="33" t="str">
        <f t="shared" si="154"/>
        <v/>
      </c>
      <c r="DF50" s="33">
        <f t="shared" si="155"/>
        <v>32.526599727192341</v>
      </c>
      <c r="DG50" s="33">
        <f t="shared" si="156"/>
        <v>0.97176411069890156</v>
      </c>
      <c r="DH50" s="33">
        <f t="shared" si="157"/>
        <v>7.9839258200812822</v>
      </c>
      <c r="DI50" s="33" t="str">
        <f t="shared" si="158"/>
        <v/>
      </c>
      <c r="DJ50" s="33">
        <f t="shared" si="159"/>
        <v>1.7499371600464615</v>
      </c>
      <c r="DK50" s="33">
        <f t="shared" si="160"/>
        <v>5478.5454466665833</v>
      </c>
      <c r="DL50" s="33">
        <f t="shared" si="161"/>
        <v>7542.0933818635231</v>
      </c>
      <c r="DM50" s="33">
        <f t="shared" si="162"/>
        <v>49.273044854485235</v>
      </c>
      <c r="DN50" s="33">
        <f t="shared" si="163"/>
        <v>1188.8876967929314</v>
      </c>
      <c r="DO50" s="33">
        <f t="shared" si="164"/>
        <v>0.25405819087206827</v>
      </c>
      <c r="DP50" s="33" t="str">
        <f t="shared" si="165"/>
        <v/>
      </c>
      <c r="DQ50" s="33" t="str">
        <f t="shared" si="166"/>
        <v/>
      </c>
      <c r="DR50" s="33">
        <f t="shared" si="167"/>
        <v>55.793441265342615</v>
      </c>
      <c r="DS50" s="33">
        <f t="shared" si="168"/>
        <v>90.601376834184407</v>
      </c>
      <c r="DT50" s="33">
        <f t="shared" si="169"/>
        <v>143.26038335238906</v>
      </c>
      <c r="DU50" s="33">
        <f t="shared" si="170"/>
        <v>3.6312168532400269E-2</v>
      </c>
      <c r="DV50" s="33" t="str">
        <f t="shared" si="171"/>
        <v/>
      </c>
      <c r="DW50" s="33">
        <f t="shared" si="172"/>
        <v>307.5770724212021</v>
      </c>
      <c r="DX50" s="33">
        <f t="shared" si="173"/>
        <v>15431.612042731336</v>
      </c>
      <c r="DY50" s="33">
        <f t="shared" si="174"/>
        <v>22.148593426908658</v>
      </c>
    </row>
    <row r="51" spans="1:129" x14ac:dyDescent="0.2">
      <c r="A51" s="1">
        <f t="shared" si="117"/>
        <v>50</v>
      </c>
      <c r="B51" s="22" t="str">
        <f t="shared" si="118"/>
        <v>hFB13_2_Normal_Control_21_P29T</v>
      </c>
      <c r="C51" s="22" t="str">
        <f t="shared" si="119"/>
        <v>hFB13_Normal_Control</v>
      </c>
      <c r="D51" s="22" t="s">
        <v>19</v>
      </c>
      <c r="E51" s="22" t="s">
        <v>18</v>
      </c>
      <c r="F51" s="22" t="s">
        <v>15</v>
      </c>
      <c r="G51" s="22" t="s">
        <v>10</v>
      </c>
      <c r="H51" s="22">
        <v>18</v>
      </c>
      <c r="I51" s="22">
        <v>2</v>
      </c>
      <c r="J51" s="13">
        <v>29</v>
      </c>
      <c r="K51" s="20">
        <v>151.16666666666666</v>
      </c>
      <c r="L51" s="16">
        <v>1.83</v>
      </c>
      <c r="M51" s="17">
        <v>7.958333333333333</v>
      </c>
      <c r="N51" s="17">
        <f>IFERROR(INDEX([1]All_Data!$AC:$AC,MATCH(B51,[1]All_Data!$C:$C,0)),"")</f>
        <v>2.883</v>
      </c>
      <c r="O51" s="17">
        <v>2.883</v>
      </c>
      <c r="P51" s="17">
        <v>1</v>
      </c>
      <c r="Q51" s="17" t="str">
        <f t="shared" si="120"/>
        <v>Control_21</v>
      </c>
      <c r="R51" s="6" t="s">
        <v>6</v>
      </c>
      <c r="S51" s="7">
        <v>21</v>
      </c>
      <c r="T51" s="12">
        <v>42</v>
      </c>
      <c r="U51" s="13"/>
      <c r="V51" s="13">
        <v>44</v>
      </c>
      <c r="W51" s="35">
        <v>25581.767473664899</v>
      </c>
      <c r="X51" s="35">
        <v>156.42357077464499</v>
      </c>
      <c r="Y51" s="35">
        <v>8.1283413426524191</v>
      </c>
      <c r="Z51" s="35" t="s">
        <v>110</v>
      </c>
      <c r="AA51" s="35">
        <v>38614.743773496397</v>
      </c>
      <c r="AB51" s="35" t="s">
        <v>110</v>
      </c>
      <c r="AC51" s="35">
        <v>3.9961408587744498</v>
      </c>
      <c r="AD51" s="35">
        <v>2068.2735337797899</v>
      </c>
      <c r="AE51" s="35">
        <v>1.9247789819274099</v>
      </c>
      <c r="AF51" s="35">
        <v>27.677970833832699</v>
      </c>
      <c r="AG51" s="35">
        <v>2039.8467368485301</v>
      </c>
      <c r="AH51" s="35">
        <v>2.6364901199790101</v>
      </c>
      <c r="AI51" s="35">
        <v>1.0846318127130301</v>
      </c>
      <c r="AJ51" s="35">
        <v>1813.1873111984801</v>
      </c>
      <c r="AK51" s="35">
        <v>10.7711646578506</v>
      </c>
      <c r="AL51" s="35">
        <v>464.49932409046102</v>
      </c>
      <c r="AM51" s="35">
        <v>21296.250323221098</v>
      </c>
      <c r="AN51" s="35">
        <v>103.31089012449701</v>
      </c>
      <c r="AO51" s="35">
        <v>1.7257333374033399</v>
      </c>
      <c r="AP51" s="35">
        <v>9.0524055282801204</v>
      </c>
      <c r="AQ51" s="35">
        <v>791.94673359154103</v>
      </c>
      <c r="AR51" s="35">
        <v>3.0925685160872298</v>
      </c>
      <c r="AS51" s="35">
        <v>1.40724591923389</v>
      </c>
      <c r="AT51" s="35">
        <v>2.89818265468009</v>
      </c>
      <c r="AU51" s="35" t="s">
        <v>110</v>
      </c>
      <c r="AV51" s="35" t="s">
        <v>110</v>
      </c>
      <c r="AW51" s="35">
        <v>21693.304571551202</v>
      </c>
      <c r="AX51" s="35" t="s">
        <v>110</v>
      </c>
      <c r="AY51" s="35">
        <v>23.2609312583192</v>
      </c>
      <c r="AZ51" s="35" t="s">
        <v>110</v>
      </c>
      <c r="BA51" s="35" t="s">
        <v>110</v>
      </c>
      <c r="BB51" s="35">
        <v>202.37029683238899</v>
      </c>
      <c r="BC51" s="35" t="s">
        <v>110</v>
      </c>
      <c r="BD51" s="35">
        <v>248.270167860269</v>
      </c>
      <c r="BE51" s="35">
        <v>2.2595624809557702</v>
      </c>
      <c r="BF51" s="35">
        <v>35.330896104182202</v>
      </c>
      <c r="BG51" s="35" t="s">
        <v>110</v>
      </c>
      <c r="BH51" s="35">
        <v>5.9677291431992003</v>
      </c>
      <c r="BI51" s="35">
        <v>22559.098958447601</v>
      </c>
      <c r="BJ51" s="35">
        <v>29133.563609822198</v>
      </c>
      <c r="BK51" s="35">
        <v>195.96678431409799</v>
      </c>
      <c r="BL51" s="35">
        <v>5057.33723073482</v>
      </c>
      <c r="BM51" s="35">
        <v>0.92985297859176996</v>
      </c>
      <c r="BN51" s="35" t="s">
        <v>110</v>
      </c>
      <c r="BO51" s="35">
        <f t="shared" si="121"/>
        <v>29.124999999999986</v>
      </c>
      <c r="BP51" s="35">
        <v>1.10906966275453</v>
      </c>
      <c r="BQ51" s="35" t="s">
        <v>110</v>
      </c>
      <c r="BR51" s="35">
        <v>567.94558986922505</v>
      </c>
      <c r="BS51" s="35">
        <v>610.29875060495397</v>
      </c>
      <c r="BT51" s="35">
        <v>0.13290253682858499</v>
      </c>
      <c r="BU51" s="35" t="s">
        <v>110</v>
      </c>
      <c r="BV51" s="35">
        <v>1110.82225304647</v>
      </c>
      <c r="BW51" s="35">
        <v>55041.369096448099</v>
      </c>
      <c r="BX51" s="35">
        <v>124.448706612873</v>
      </c>
      <c r="BY51" s="33">
        <f t="shared" si="122"/>
        <v>8873.315114001005</v>
      </c>
      <c r="BZ51" s="33">
        <f t="shared" si="123"/>
        <v>54.257221912814771</v>
      </c>
      <c r="CA51" s="33">
        <f t="shared" si="124"/>
        <v>2.8194038649505444</v>
      </c>
      <c r="CB51" s="33" t="str">
        <f t="shared" si="125"/>
        <v/>
      </c>
      <c r="CC51" s="33">
        <f t="shared" si="126"/>
        <v>13393.945117411167</v>
      </c>
      <c r="CD51" s="33" t="str">
        <f t="shared" si="127"/>
        <v/>
      </c>
      <c r="CE51" s="33">
        <f t="shared" si="128"/>
        <v>1.3861050498697363</v>
      </c>
      <c r="CF51" s="33">
        <f t="shared" si="129"/>
        <v>717.40323752334018</v>
      </c>
      <c r="CG51" s="33">
        <f t="shared" si="130"/>
        <v>0.66763058686347898</v>
      </c>
      <c r="CH51" s="33">
        <f t="shared" si="131"/>
        <v>9.6004061164872354</v>
      </c>
      <c r="CI51" s="33">
        <f t="shared" si="132"/>
        <v>707.5430929061846</v>
      </c>
      <c r="CJ51" s="33">
        <f t="shared" si="133"/>
        <v>0.91449535899376</v>
      </c>
      <c r="CK51" s="33">
        <f t="shared" si="134"/>
        <v>0.3762163762445474</v>
      </c>
      <c r="CL51" s="33">
        <f t="shared" si="135"/>
        <v>628.92379854265698</v>
      </c>
      <c r="CM51" s="33">
        <f t="shared" si="136"/>
        <v>3.7360959617934788</v>
      </c>
      <c r="CN51" s="33">
        <f t="shared" si="137"/>
        <v>161.11665767966042</v>
      </c>
      <c r="CO51" s="33">
        <f t="shared" si="138"/>
        <v>7386.8367406247307</v>
      </c>
      <c r="CP51" s="33">
        <f t="shared" si="139"/>
        <v>35.834509234997228</v>
      </c>
      <c r="CQ51" s="33">
        <f t="shared" si="140"/>
        <v>0.59858943371603879</v>
      </c>
      <c r="CR51" s="33">
        <f t="shared" si="141"/>
        <v>3.1399256081443361</v>
      </c>
      <c r="CS51" s="33">
        <f t="shared" si="142"/>
        <v>274.69536371541483</v>
      </c>
      <c r="CT51" s="33">
        <f t="shared" si="143"/>
        <v>1.0726911259407665</v>
      </c>
      <c r="CU51" s="33">
        <f t="shared" si="144"/>
        <v>0.48811859841619493</v>
      </c>
      <c r="CV51" s="33">
        <f t="shared" si="145"/>
        <v>1.0052662693999619</v>
      </c>
      <c r="CW51" s="33" t="str">
        <f t="shared" si="146"/>
        <v/>
      </c>
      <c r="CX51" s="33" t="str">
        <f t="shared" si="147"/>
        <v/>
      </c>
      <c r="CY51" s="33">
        <f t="shared" si="148"/>
        <v>7524.559338033715</v>
      </c>
      <c r="CZ51" s="33" t="str">
        <f t="shared" si="149"/>
        <v/>
      </c>
      <c r="DA51" s="33">
        <f t="shared" si="150"/>
        <v>8.0683077552269165</v>
      </c>
      <c r="DB51" s="33" t="str">
        <f t="shared" si="151"/>
        <v/>
      </c>
      <c r="DC51" s="33" t="str">
        <f t="shared" si="152"/>
        <v/>
      </c>
      <c r="DD51" s="33">
        <f t="shared" si="153"/>
        <v>70.194345068466518</v>
      </c>
      <c r="DE51" s="33" t="str">
        <f t="shared" si="154"/>
        <v/>
      </c>
      <c r="DF51" s="33">
        <f t="shared" si="155"/>
        <v>86.115216045878938</v>
      </c>
      <c r="DG51" s="33">
        <f t="shared" si="156"/>
        <v>0.78375389557952491</v>
      </c>
      <c r="DH51" s="33">
        <f t="shared" si="157"/>
        <v>12.254906730552273</v>
      </c>
      <c r="DI51" s="33" t="str">
        <f t="shared" si="158"/>
        <v/>
      </c>
      <c r="DJ51" s="33">
        <f t="shared" si="159"/>
        <v>2.0699719539365939</v>
      </c>
      <c r="DK51" s="33">
        <f t="shared" si="160"/>
        <v>7824.8695658853976</v>
      </c>
      <c r="DL51" s="33">
        <f t="shared" si="161"/>
        <v>10105.294349574124</v>
      </c>
      <c r="DM51" s="33">
        <f t="shared" si="162"/>
        <v>67.9732168970163</v>
      </c>
      <c r="DN51" s="33">
        <f t="shared" si="163"/>
        <v>1754.1925878372597</v>
      </c>
      <c r="DO51" s="33">
        <f t="shared" si="164"/>
        <v>0.3225296491820222</v>
      </c>
      <c r="DP51" s="33" t="str">
        <f t="shared" si="165"/>
        <v/>
      </c>
      <c r="DQ51" s="33">
        <f t="shared" si="166"/>
        <v>0.38469291111846343</v>
      </c>
      <c r="DR51" s="33" t="str">
        <f t="shared" si="167"/>
        <v/>
      </c>
      <c r="DS51" s="33">
        <f t="shared" si="168"/>
        <v>196.99812343712281</v>
      </c>
      <c r="DT51" s="33">
        <f t="shared" si="169"/>
        <v>211.68877925943599</v>
      </c>
      <c r="DU51" s="33">
        <f t="shared" si="170"/>
        <v>4.6098694702943116E-2</v>
      </c>
      <c r="DV51" s="33" t="str">
        <f t="shared" si="171"/>
        <v/>
      </c>
      <c r="DW51" s="33">
        <f t="shared" si="172"/>
        <v>385.300816179837</v>
      </c>
      <c r="DX51" s="33">
        <f t="shared" si="173"/>
        <v>19091.699305046168</v>
      </c>
      <c r="DY51" s="33">
        <f t="shared" si="174"/>
        <v>43.166391471686786</v>
      </c>
    </row>
    <row r="52" spans="1:129" x14ac:dyDescent="0.2">
      <c r="A52" s="1">
        <f t="shared" si="117"/>
        <v>51</v>
      </c>
      <c r="B52" s="22" t="str">
        <f t="shared" si="118"/>
        <v>hFB13_2_Normal_Control_21_P33T</v>
      </c>
      <c r="C52" s="22" t="str">
        <f t="shared" si="119"/>
        <v>hFB13_Normal_Control</v>
      </c>
      <c r="D52" s="22" t="s">
        <v>19</v>
      </c>
      <c r="E52" s="22" t="s">
        <v>18</v>
      </c>
      <c r="F52" s="22" t="s">
        <v>15</v>
      </c>
      <c r="G52" s="22" t="s">
        <v>10</v>
      </c>
      <c r="H52" s="22">
        <v>18</v>
      </c>
      <c r="I52" s="22">
        <v>2</v>
      </c>
      <c r="J52" s="13">
        <v>33</v>
      </c>
      <c r="K52" s="20">
        <v>182.08333333333334</v>
      </c>
      <c r="L52" s="16">
        <v>1</v>
      </c>
      <c r="M52" s="17">
        <v>7.083333333333333</v>
      </c>
      <c r="N52" s="17">
        <f>IFERROR(INDEX([1]All_Data!$AC:$AC,MATCH(B52,[1]All_Data!$C:$C,0)),"")</f>
        <v>1.9350000000000001</v>
      </c>
      <c r="O52" s="17">
        <v>1.9350000000000001</v>
      </c>
      <c r="P52" s="17">
        <v>1</v>
      </c>
      <c r="Q52" s="17" t="str">
        <f t="shared" si="120"/>
        <v>Control_21</v>
      </c>
      <c r="R52" s="6" t="s">
        <v>6</v>
      </c>
      <c r="S52" s="7">
        <v>21</v>
      </c>
      <c r="T52" s="8">
        <v>43</v>
      </c>
      <c r="U52" s="13"/>
      <c r="V52" s="13">
        <v>45</v>
      </c>
      <c r="W52" s="35">
        <v>14649.736404363701</v>
      </c>
      <c r="X52" s="35">
        <v>97.555586796500506</v>
      </c>
      <c r="Y52" s="35">
        <v>3.3440914657021801</v>
      </c>
      <c r="Z52" s="35">
        <v>1110.66434711323</v>
      </c>
      <c r="AA52" s="35">
        <v>37673.406928806602</v>
      </c>
      <c r="AB52" s="35" t="s">
        <v>110</v>
      </c>
      <c r="AC52" s="35">
        <v>2.9659671083228099</v>
      </c>
      <c r="AD52" s="35">
        <v>2328.4776300223898</v>
      </c>
      <c r="AE52" s="35" t="s">
        <v>110</v>
      </c>
      <c r="AF52" s="35" t="s">
        <v>110</v>
      </c>
      <c r="AG52" s="35">
        <v>885.833259388241</v>
      </c>
      <c r="AH52" s="35">
        <v>2.6364901199790101</v>
      </c>
      <c r="AI52" s="35">
        <v>4.7209419005170803</v>
      </c>
      <c r="AJ52" s="35">
        <v>519.703853061686</v>
      </c>
      <c r="AK52" s="35">
        <v>6.6919566854015304</v>
      </c>
      <c r="AL52" s="35">
        <v>407.52069346283997</v>
      </c>
      <c r="AM52" s="35">
        <v>21251.694585749701</v>
      </c>
      <c r="AN52" s="35">
        <v>103.31089012449701</v>
      </c>
      <c r="AO52" s="35">
        <v>1.4248654637868201</v>
      </c>
      <c r="AP52" s="35">
        <v>5.2951086245843504</v>
      </c>
      <c r="AQ52" s="35">
        <v>338.86237200502802</v>
      </c>
      <c r="AR52" s="35">
        <v>1.11519080176392</v>
      </c>
      <c r="AS52" s="35">
        <v>2.4930145676834998</v>
      </c>
      <c r="AT52" s="35">
        <v>2.4653902838312298</v>
      </c>
      <c r="AU52" s="35" t="s">
        <v>110</v>
      </c>
      <c r="AV52" s="35" t="s">
        <v>110</v>
      </c>
      <c r="AW52" s="35">
        <v>12088.5612631612</v>
      </c>
      <c r="AX52" s="35" t="s">
        <v>110</v>
      </c>
      <c r="AY52" s="35">
        <v>20.883148888034398</v>
      </c>
      <c r="AZ52" s="35" t="s">
        <v>110</v>
      </c>
      <c r="BA52" s="35" t="s">
        <v>110</v>
      </c>
      <c r="BB52" s="35">
        <v>176.16707829532101</v>
      </c>
      <c r="BC52" s="35" t="s">
        <v>110</v>
      </c>
      <c r="BD52" s="35">
        <v>81.317224924518399</v>
      </c>
      <c r="BE52" s="35">
        <v>1.9711400626965301</v>
      </c>
      <c r="BF52" s="35">
        <v>11.0032834600553</v>
      </c>
      <c r="BG52" s="35" t="s">
        <v>110</v>
      </c>
      <c r="BH52" s="35">
        <v>5.8208989423347104</v>
      </c>
      <c r="BI52" s="35">
        <v>14602.616130378399</v>
      </c>
      <c r="BJ52" s="35">
        <v>24464.4008950711</v>
      </c>
      <c r="BK52" s="35">
        <v>129.241618241634</v>
      </c>
      <c r="BL52" s="35">
        <v>756.15854437153098</v>
      </c>
      <c r="BM52" s="35">
        <v>0.40224055391194202</v>
      </c>
      <c r="BN52" s="35" t="s">
        <v>110</v>
      </c>
      <c r="BO52" s="35">
        <f t="shared" si="121"/>
        <v>30.916666666666686</v>
      </c>
      <c r="BP52" s="35" t="s">
        <v>110</v>
      </c>
      <c r="BQ52" s="35">
        <v>359.32713561338397</v>
      </c>
      <c r="BR52" s="35">
        <v>170.98758268857401</v>
      </c>
      <c r="BS52" s="35">
        <v>314.17520601070402</v>
      </c>
      <c r="BT52" s="35" t="s">
        <v>110</v>
      </c>
      <c r="BU52" s="35">
        <v>2042.12553344515</v>
      </c>
      <c r="BV52" s="35">
        <v>464.10851756758399</v>
      </c>
      <c r="BW52" s="35">
        <v>49730.994891061498</v>
      </c>
      <c r="BX52" s="35">
        <v>49.3645162375783</v>
      </c>
      <c r="BY52" s="33">
        <f t="shared" si="122"/>
        <v>7570.9232063895097</v>
      </c>
      <c r="BZ52" s="33">
        <f t="shared" si="123"/>
        <v>50.416323925840054</v>
      </c>
      <c r="CA52" s="33">
        <f t="shared" si="124"/>
        <v>1.7282126437737364</v>
      </c>
      <c r="CB52" s="33">
        <f t="shared" si="125"/>
        <v>573.98674269417563</v>
      </c>
      <c r="CC52" s="33">
        <f t="shared" si="126"/>
        <v>19469.460945119692</v>
      </c>
      <c r="CD52" s="33" t="str">
        <f t="shared" si="127"/>
        <v/>
      </c>
      <c r="CE52" s="33">
        <f t="shared" si="128"/>
        <v>1.5327995391849145</v>
      </c>
      <c r="CF52" s="33">
        <f t="shared" si="129"/>
        <v>1203.3476124146716</v>
      </c>
      <c r="CG52" s="33" t="str">
        <f t="shared" si="130"/>
        <v/>
      </c>
      <c r="CH52" s="33" t="str">
        <f t="shared" si="131"/>
        <v/>
      </c>
      <c r="CI52" s="33">
        <f t="shared" si="132"/>
        <v>457.79496609211418</v>
      </c>
      <c r="CJ52" s="33">
        <f t="shared" si="133"/>
        <v>1.362527193787602</v>
      </c>
      <c r="CK52" s="33">
        <f t="shared" si="134"/>
        <v>2.4397632560811782</v>
      </c>
      <c r="CL52" s="33">
        <f t="shared" si="135"/>
        <v>268.58080261585837</v>
      </c>
      <c r="CM52" s="33">
        <f t="shared" si="136"/>
        <v>3.4583755480111269</v>
      </c>
      <c r="CN52" s="33">
        <f t="shared" si="137"/>
        <v>210.60500954151937</v>
      </c>
      <c r="CO52" s="33">
        <f t="shared" si="138"/>
        <v>10982.787899612249</v>
      </c>
      <c r="CP52" s="33">
        <f t="shared" si="139"/>
        <v>53.390640891212925</v>
      </c>
      <c r="CQ52" s="33">
        <f t="shared" si="140"/>
        <v>0.73636458076838252</v>
      </c>
      <c r="CR52" s="33">
        <f t="shared" si="141"/>
        <v>2.73649024526323</v>
      </c>
      <c r="CS52" s="33">
        <f t="shared" si="142"/>
        <v>175.12267287081551</v>
      </c>
      <c r="CT52" s="33">
        <f t="shared" si="143"/>
        <v>0.57632599574362786</v>
      </c>
      <c r="CU52" s="33">
        <f t="shared" si="144"/>
        <v>1.2883796215418604</v>
      </c>
      <c r="CV52" s="33">
        <f t="shared" si="145"/>
        <v>1.2741035058559327</v>
      </c>
      <c r="CW52" s="33" t="str">
        <f t="shared" si="146"/>
        <v/>
      </c>
      <c r="CX52" s="33" t="str">
        <f t="shared" si="147"/>
        <v/>
      </c>
      <c r="CY52" s="33">
        <f t="shared" si="148"/>
        <v>6247.3184822538497</v>
      </c>
      <c r="CZ52" s="33" t="str">
        <f t="shared" si="149"/>
        <v/>
      </c>
      <c r="DA52" s="33">
        <f t="shared" si="150"/>
        <v>10.792325006736123</v>
      </c>
      <c r="DB52" s="33" t="str">
        <f t="shared" si="151"/>
        <v/>
      </c>
      <c r="DC52" s="33" t="str">
        <f t="shared" si="152"/>
        <v/>
      </c>
      <c r="DD52" s="33">
        <f t="shared" si="153"/>
        <v>91.042417723680103</v>
      </c>
      <c r="DE52" s="33" t="str">
        <f t="shared" si="154"/>
        <v/>
      </c>
      <c r="DF52" s="33">
        <f t="shared" si="155"/>
        <v>42.024405645745944</v>
      </c>
      <c r="DG52" s="33">
        <f t="shared" si="156"/>
        <v>1.0186770349852869</v>
      </c>
      <c r="DH52" s="33">
        <f t="shared" si="157"/>
        <v>5.6864514005453746</v>
      </c>
      <c r="DI52" s="33" t="str">
        <f t="shared" si="158"/>
        <v/>
      </c>
      <c r="DJ52" s="33">
        <f t="shared" si="159"/>
        <v>3.0082165076665168</v>
      </c>
      <c r="DK52" s="33">
        <f t="shared" si="160"/>
        <v>7546.5716436064076</v>
      </c>
      <c r="DL52" s="33">
        <f t="shared" si="161"/>
        <v>12643.101237762841</v>
      </c>
      <c r="DM52" s="33">
        <f t="shared" si="162"/>
        <v>66.791533975004654</v>
      </c>
      <c r="DN52" s="33">
        <f t="shared" si="163"/>
        <v>390.77960949433123</v>
      </c>
      <c r="DO52" s="33">
        <f t="shared" si="164"/>
        <v>0.20787625525164963</v>
      </c>
      <c r="DP52" s="33" t="str">
        <f t="shared" si="165"/>
        <v/>
      </c>
      <c r="DQ52" s="33" t="str">
        <f t="shared" si="166"/>
        <v/>
      </c>
      <c r="DR52" s="33">
        <f t="shared" si="167"/>
        <v>185.69877809477208</v>
      </c>
      <c r="DS52" s="33">
        <f t="shared" si="168"/>
        <v>88.365675808048579</v>
      </c>
      <c r="DT52" s="33">
        <f t="shared" si="169"/>
        <v>162.36444755075144</v>
      </c>
      <c r="DU52" s="33" t="str">
        <f t="shared" si="170"/>
        <v/>
      </c>
      <c r="DV52" s="33">
        <f t="shared" si="171"/>
        <v>1055.3620327881913</v>
      </c>
      <c r="DW52" s="33">
        <f t="shared" si="172"/>
        <v>239.84936308402271</v>
      </c>
      <c r="DX52" s="33">
        <f t="shared" si="173"/>
        <v>25700.772553520153</v>
      </c>
      <c r="DY52" s="33">
        <f t="shared" si="174"/>
        <v>25.51137790055726</v>
      </c>
    </row>
    <row r="53" spans="1:129" x14ac:dyDescent="0.2">
      <c r="A53" s="1">
        <f t="shared" si="117"/>
        <v>52</v>
      </c>
      <c r="B53" s="22" t="str">
        <f t="shared" si="118"/>
        <v>hFB13_2_Normal_Control_21_P37T</v>
      </c>
      <c r="C53" s="22" t="str">
        <f t="shared" si="119"/>
        <v>hFB13_Normal_Control</v>
      </c>
      <c r="D53" s="22" t="s">
        <v>19</v>
      </c>
      <c r="E53" s="22" t="s">
        <v>18</v>
      </c>
      <c r="F53" s="22" t="s">
        <v>15</v>
      </c>
      <c r="G53" s="22" t="s">
        <v>10</v>
      </c>
      <c r="H53" s="22">
        <v>18</v>
      </c>
      <c r="I53" s="22">
        <v>2</v>
      </c>
      <c r="J53" s="13">
        <v>37</v>
      </c>
      <c r="K53" s="20">
        <v>211.16666666666666</v>
      </c>
      <c r="L53" s="16">
        <v>1</v>
      </c>
      <c r="M53" s="17">
        <v>8.9166666666666661</v>
      </c>
      <c r="N53" s="17">
        <f>IFERROR(INDEX([1]All_Data!$AC:$AC,MATCH(B53,[1]All_Data!$C:$C,0)),"")</f>
        <v>0.83850000000000002</v>
      </c>
      <c r="O53" s="17">
        <v>0.83850000000000002</v>
      </c>
      <c r="P53" s="17">
        <v>1</v>
      </c>
      <c r="Q53" s="17" t="str">
        <f t="shared" si="120"/>
        <v>Control_21</v>
      </c>
      <c r="R53" s="6" t="s">
        <v>6</v>
      </c>
      <c r="S53" s="7">
        <v>21</v>
      </c>
      <c r="T53" s="12">
        <v>44</v>
      </c>
      <c r="U53" s="13"/>
      <c r="V53" s="13">
        <v>46</v>
      </c>
      <c r="W53" s="35">
        <v>19511.002119789599</v>
      </c>
      <c r="X53" s="35">
        <v>101.494273117482</v>
      </c>
      <c r="Y53" s="35">
        <v>4.9851632342035703</v>
      </c>
      <c r="Z53" s="35">
        <v>1586.72611209921</v>
      </c>
      <c r="AA53" s="35">
        <v>39080.780893376701</v>
      </c>
      <c r="AB53" s="35" t="s">
        <v>110</v>
      </c>
      <c r="AC53" s="35">
        <v>4.7693067981151396</v>
      </c>
      <c r="AD53" s="35">
        <v>2328.4776300223898</v>
      </c>
      <c r="AE53" s="35">
        <v>2.5822014291413602</v>
      </c>
      <c r="AF53" s="35">
        <v>37.074014799484999</v>
      </c>
      <c r="AG53" s="35">
        <v>1081.1708623735799</v>
      </c>
      <c r="AH53" s="35">
        <v>1.68409737180039</v>
      </c>
      <c r="AI53" s="35">
        <v>11.6034277352774</v>
      </c>
      <c r="AJ53" s="35">
        <v>582.33463128625897</v>
      </c>
      <c r="AK53" s="35">
        <v>5.6620078297564902</v>
      </c>
      <c r="AL53" s="35">
        <v>464.49932409046102</v>
      </c>
      <c r="AM53" s="35">
        <v>21133.918715509</v>
      </c>
      <c r="AN53" s="35">
        <v>509.456169487041</v>
      </c>
      <c r="AO53" s="35">
        <v>0.95919201603556403</v>
      </c>
      <c r="AP53" s="35">
        <v>4.3306815203443403</v>
      </c>
      <c r="AQ53" s="35">
        <v>123.536873172331</v>
      </c>
      <c r="AR53" s="35">
        <v>1.11519080176392</v>
      </c>
      <c r="AS53" s="35">
        <v>1.9843989973482301</v>
      </c>
      <c r="AT53" s="35">
        <v>2.07653731638334</v>
      </c>
      <c r="AU53" s="35" t="s">
        <v>110</v>
      </c>
      <c r="AV53" s="35">
        <v>344.64009569717501</v>
      </c>
      <c r="AW53" s="35">
        <v>10573.839621823299</v>
      </c>
      <c r="AX53" s="35" t="s">
        <v>110</v>
      </c>
      <c r="AY53" s="35">
        <v>16.052029547822698</v>
      </c>
      <c r="AZ53" s="35" t="s">
        <v>110</v>
      </c>
      <c r="BA53" s="35" t="s">
        <v>110</v>
      </c>
      <c r="BB53" s="35">
        <v>172.00776081717501</v>
      </c>
      <c r="BC53" s="35" t="s">
        <v>110</v>
      </c>
      <c r="BD53" s="35">
        <v>51.716980023373303</v>
      </c>
      <c r="BE53" s="35">
        <v>1.9711400626965301</v>
      </c>
      <c r="BF53" s="35">
        <v>12.9529473003257</v>
      </c>
      <c r="BG53" s="35" t="s">
        <v>110</v>
      </c>
      <c r="BH53" s="35">
        <v>4.9258658160327196</v>
      </c>
      <c r="BI53" s="35">
        <v>22559.098958447601</v>
      </c>
      <c r="BJ53" s="35">
        <v>25265.281011126499</v>
      </c>
      <c r="BK53" s="35">
        <v>129.241618241634</v>
      </c>
      <c r="BL53" s="35">
        <v>3270.6655175559399</v>
      </c>
      <c r="BM53" s="35">
        <v>0.53715250108994705</v>
      </c>
      <c r="BN53" s="35" t="s">
        <v>110</v>
      </c>
      <c r="BO53" s="35">
        <f t="shared" si="121"/>
        <v>29.083333333333314</v>
      </c>
      <c r="BP53" s="35" t="s">
        <v>110</v>
      </c>
      <c r="BQ53" s="35" t="s">
        <v>110</v>
      </c>
      <c r="BR53" s="35">
        <v>196.96002340444599</v>
      </c>
      <c r="BS53" s="35">
        <v>323.481171471523</v>
      </c>
      <c r="BT53" s="35">
        <v>0.88929373503936804</v>
      </c>
      <c r="BU53" s="35">
        <v>1139.0407331676499</v>
      </c>
      <c r="BV53" s="35">
        <v>595.58971424792503</v>
      </c>
      <c r="BW53" s="35">
        <v>50462.571088120603</v>
      </c>
      <c r="BX53" s="35">
        <v>64.494064679153595</v>
      </c>
      <c r="BY53" s="33">
        <f t="shared" si="122"/>
        <v>23268.93514584329</v>
      </c>
      <c r="BZ53" s="33">
        <f t="shared" si="123"/>
        <v>121.04266322895884</v>
      </c>
      <c r="CA53" s="33">
        <f t="shared" si="124"/>
        <v>5.9453348052517239</v>
      </c>
      <c r="CB53" s="33">
        <f t="shared" si="125"/>
        <v>1892.3388337498031</v>
      </c>
      <c r="CC53" s="33">
        <f t="shared" si="126"/>
        <v>46607.96767248265</v>
      </c>
      <c r="CD53" s="33" t="str">
        <f t="shared" si="127"/>
        <v/>
      </c>
      <c r="CE53" s="33">
        <f t="shared" si="128"/>
        <v>5.6879031581575905</v>
      </c>
      <c r="CF53" s="33">
        <f t="shared" si="129"/>
        <v>2776.9560286492424</v>
      </c>
      <c r="CG53" s="33">
        <f t="shared" si="130"/>
        <v>3.0795485141817056</v>
      </c>
      <c r="CH53" s="33">
        <f t="shared" si="131"/>
        <v>44.214686701830651</v>
      </c>
      <c r="CI53" s="33">
        <f t="shared" si="132"/>
        <v>1289.4106885791055</v>
      </c>
      <c r="CJ53" s="33">
        <f t="shared" si="133"/>
        <v>2.0084643670845437</v>
      </c>
      <c r="CK53" s="33">
        <f t="shared" si="134"/>
        <v>13.838315724838878</v>
      </c>
      <c r="CL53" s="33">
        <f t="shared" si="135"/>
        <v>694.49568430084548</v>
      </c>
      <c r="CM53" s="33">
        <f t="shared" si="136"/>
        <v>6.752543625231354</v>
      </c>
      <c r="CN53" s="33">
        <f t="shared" si="137"/>
        <v>553.96460833686467</v>
      </c>
      <c r="CO53" s="33">
        <f t="shared" si="138"/>
        <v>25204.434961847346</v>
      </c>
      <c r="CP53" s="33">
        <f t="shared" si="139"/>
        <v>607.58040487422898</v>
      </c>
      <c r="CQ53" s="33">
        <f t="shared" si="140"/>
        <v>1.1439380036202313</v>
      </c>
      <c r="CR53" s="33">
        <f t="shared" si="141"/>
        <v>5.1647960886634943</v>
      </c>
      <c r="CS53" s="33">
        <f t="shared" si="142"/>
        <v>147.33079686622659</v>
      </c>
      <c r="CT53" s="33">
        <f t="shared" si="143"/>
        <v>1.3299830671006798</v>
      </c>
      <c r="CU53" s="33">
        <f t="shared" si="144"/>
        <v>2.3666058406061183</v>
      </c>
      <c r="CV53" s="33">
        <f t="shared" si="145"/>
        <v>2.476490538322409</v>
      </c>
      <c r="CW53" s="33" t="str">
        <f t="shared" si="146"/>
        <v/>
      </c>
      <c r="CX53" s="33">
        <f t="shared" si="147"/>
        <v>411.01979212543233</v>
      </c>
      <c r="CY53" s="33">
        <f t="shared" si="148"/>
        <v>12610.422924058794</v>
      </c>
      <c r="CZ53" s="33" t="str">
        <f t="shared" si="149"/>
        <v/>
      </c>
      <c r="DA53" s="33">
        <f t="shared" si="150"/>
        <v>19.143744243080139</v>
      </c>
      <c r="DB53" s="33" t="str">
        <f t="shared" si="151"/>
        <v/>
      </c>
      <c r="DC53" s="33" t="str">
        <f t="shared" si="152"/>
        <v/>
      </c>
      <c r="DD53" s="33">
        <f t="shared" si="153"/>
        <v>205.13746072412047</v>
      </c>
      <c r="DE53" s="33" t="str">
        <f t="shared" si="154"/>
        <v/>
      </c>
      <c r="DF53" s="33">
        <f t="shared" si="155"/>
        <v>61.67797259794073</v>
      </c>
      <c r="DG53" s="33">
        <f t="shared" si="156"/>
        <v>2.3507931576583543</v>
      </c>
      <c r="DH53" s="33">
        <f t="shared" si="157"/>
        <v>15.447760644395588</v>
      </c>
      <c r="DI53" s="33" t="str">
        <f t="shared" si="158"/>
        <v/>
      </c>
      <c r="DJ53" s="33">
        <f t="shared" si="159"/>
        <v>5.8746163578207744</v>
      </c>
      <c r="DK53" s="33">
        <f t="shared" si="160"/>
        <v>26904.113247999525</v>
      </c>
      <c r="DL53" s="33">
        <f t="shared" si="161"/>
        <v>30131.521778326176</v>
      </c>
      <c r="DM53" s="33">
        <f t="shared" si="162"/>
        <v>154.13430917308764</v>
      </c>
      <c r="DN53" s="33">
        <f t="shared" si="163"/>
        <v>3900.6148092497792</v>
      </c>
      <c r="DO53" s="33">
        <f t="shared" si="164"/>
        <v>0.64061121179480862</v>
      </c>
      <c r="DP53" s="33" t="str">
        <f t="shared" si="165"/>
        <v/>
      </c>
      <c r="DQ53" s="33" t="str">
        <f t="shared" si="166"/>
        <v/>
      </c>
      <c r="DR53" s="33" t="str">
        <f t="shared" si="167"/>
        <v/>
      </c>
      <c r="DS53" s="33">
        <f t="shared" si="168"/>
        <v>234.8956749009493</v>
      </c>
      <c r="DT53" s="33">
        <f t="shared" si="169"/>
        <v>385.785535446062</v>
      </c>
      <c r="DU53" s="33">
        <f t="shared" si="170"/>
        <v>1.060576905234786</v>
      </c>
      <c r="DV53" s="33">
        <f t="shared" si="171"/>
        <v>1358.4266346662491</v>
      </c>
      <c r="DW53" s="33">
        <f t="shared" si="172"/>
        <v>710.30377370056647</v>
      </c>
      <c r="DX53" s="33">
        <f t="shared" si="173"/>
        <v>60181.957171282767</v>
      </c>
      <c r="DY53" s="33">
        <f t="shared" si="174"/>
        <v>76.915998424750853</v>
      </c>
    </row>
    <row r="54" spans="1:129" x14ac:dyDescent="0.2">
      <c r="A54" s="1">
        <f t="shared" si="117"/>
        <v>53</v>
      </c>
      <c r="B54" s="22" t="str">
        <f t="shared" si="118"/>
        <v>hFB13_2_Normal_Control_21_P39T</v>
      </c>
      <c r="C54" s="22" t="str">
        <f t="shared" si="119"/>
        <v>hFB13_Normal_Control</v>
      </c>
      <c r="D54" s="22" t="s">
        <v>19</v>
      </c>
      <c r="E54" s="22" t="s">
        <v>18</v>
      </c>
      <c r="F54" s="22" t="s">
        <v>15</v>
      </c>
      <c r="G54" s="22" t="s">
        <v>10</v>
      </c>
      <c r="H54" s="22">
        <v>18</v>
      </c>
      <c r="I54" s="22">
        <v>2</v>
      </c>
      <c r="J54" s="13">
        <v>39</v>
      </c>
      <c r="K54" s="20">
        <v>230.08333333333334</v>
      </c>
      <c r="L54" s="16">
        <v>1.1299999999999999</v>
      </c>
      <c r="M54" s="17">
        <v>8.9166666666666661</v>
      </c>
      <c r="N54" s="17">
        <f>IFERROR(INDEX([1]All_Data!$AC:$AC,MATCH(B54,[1]All_Data!$C:$C,0)),"")</f>
        <v>0.3695</v>
      </c>
      <c r="O54" s="17">
        <v>0.3695</v>
      </c>
      <c r="P54" s="17">
        <v>1</v>
      </c>
      <c r="Q54" s="17" t="str">
        <f t="shared" si="120"/>
        <v>Control_21</v>
      </c>
      <c r="R54" s="6" t="s">
        <v>6</v>
      </c>
      <c r="S54" s="7">
        <v>21</v>
      </c>
      <c r="T54" s="12">
        <v>45</v>
      </c>
      <c r="U54" s="13"/>
      <c r="V54" s="13">
        <v>47</v>
      </c>
      <c r="W54" s="35">
        <v>9204.0364990817307</v>
      </c>
      <c r="X54" s="35">
        <v>89.536065307850293</v>
      </c>
      <c r="Y54" s="35">
        <v>1.6171996224034799</v>
      </c>
      <c r="Z54" s="35">
        <v>473.78825828477301</v>
      </c>
      <c r="AA54" s="35">
        <v>37673.406928806602</v>
      </c>
      <c r="AB54" s="35" t="s">
        <v>110</v>
      </c>
      <c r="AC54" s="35">
        <v>3.7385140732374098</v>
      </c>
      <c r="AD54" s="35">
        <v>2243.25039411438</v>
      </c>
      <c r="AE54" s="35">
        <v>1.2248759306879</v>
      </c>
      <c r="AF54" s="35">
        <v>21.325315048693099</v>
      </c>
      <c r="AG54" s="35">
        <v>839.52681869878495</v>
      </c>
      <c r="AH54" s="35" t="s">
        <v>110</v>
      </c>
      <c r="AI54" s="35">
        <v>18.096425889008099</v>
      </c>
      <c r="AJ54" s="35">
        <v>83.604550616856002</v>
      </c>
      <c r="AK54" s="35">
        <v>2.5294884712772001</v>
      </c>
      <c r="AL54" s="35">
        <v>421.83896200163798</v>
      </c>
      <c r="AM54" s="35">
        <v>21149.522297688101</v>
      </c>
      <c r="AN54" s="35" t="s">
        <v>110</v>
      </c>
      <c r="AO54" s="35">
        <v>0.79820475029590099</v>
      </c>
      <c r="AP54" s="35">
        <v>1.30495172613796</v>
      </c>
      <c r="AQ54" s="35">
        <v>63.5166315776261</v>
      </c>
      <c r="AR54" s="35">
        <v>0.19226741008331</v>
      </c>
      <c r="AS54" s="35">
        <v>2.9590395123830202</v>
      </c>
      <c r="AT54" s="35">
        <v>2.3553795716122998</v>
      </c>
      <c r="AU54" s="35" t="s">
        <v>110</v>
      </c>
      <c r="AV54" s="35">
        <v>531.754109794746</v>
      </c>
      <c r="AW54" s="35">
        <v>6144.3553471068799</v>
      </c>
      <c r="AX54" s="35" t="s">
        <v>110</v>
      </c>
      <c r="AY54" s="35">
        <v>16.052029547822698</v>
      </c>
      <c r="AZ54" s="35" t="s">
        <v>110</v>
      </c>
      <c r="BA54" s="35" t="s">
        <v>110</v>
      </c>
      <c r="BB54" s="35">
        <v>172.00776081717501</v>
      </c>
      <c r="BC54" s="35" t="s">
        <v>110</v>
      </c>
      <c r="BD54" s="35">
        <v>47.818331709300899</v>
      </c>
      <c r="BE54" s="35">
        <v>0.58320513708614896</v>
      </c>
      <c r="BF54" s="35">
        <v>5.31243857216064</v>
      </c>
      <c r="BG54" s="35" t="s">
        <v>110</v>
      </c>
      <c r="BH54" s="35">
        <v>5.0768774884454704</v>
      </c>
      <c r="BI54" s="35">
        <v>17412.184256345001</v>
      </c>
      <c r="BJ54" s="35">
        <v>17075.415079950799</v>
      </c>
      <c r="BK54" s="35">
        <v>89.603459449149298</v>
      </c>
      <c r="BL54" s="35" t="s">
        <v>110</v>
      </c>
      <c r="BM54" s="35">
        <v>0.53715250108994705</v>
      </c>
      <c r="BN54" s="35" t="s">
        <v>110</v>
      </c>
      <c r="BO54" s="35">
        <f t="shared" si="121"/>
        <v>18.916666666666686</v>
      </c>
      <c r="BP54" s="35">
        <v>0.35224146566292902</v>
      </c>
      <c r="BQ54" s="35" t="s">
        <v>110</v>
      </c>
      <c r="BR54" s="35">
        <v>89.497321758814394</v>
      </c>
      <c r="BS54" s="35">
        <v>132.32764149871201</v>
      </c>
      <c r="BT54" s="35" t="s">
        <v>110</v>
      </c>
      <c r="BU54" s="35">
        <v>535.759325446253</v>
      </c>
      <c r="BV54" s="35">
        <v>349.18471991929403</v>
      </c>
      <c r="BW54" s="35">
        <v>42986.180708072403</v>
      </c>
      <c r="BX54" s="35">
        <v>33.870363900811803</v>
      </c>
      <c r="BY54" s="33">
        <f t="shared" si="122"/>
        <v>24909.435721466118</v>
      </c>
      <c r="BZ54" s="33">
        <f t="shared" si="123"/>
        <v>242.31682086021732</v>
      </c>
      <c r="CA54" s="33">
        <f t="shared" si="124"/>
        <v>4.3767242825533961</v>
      </c>
      <c r="CB54" s="33">
        <f t="shared" si="125"/>
        <v>1282.2415650467469</v>
      </c>
      <c r="CC54" s="33">
        <f t="shared" si="126"/>
        <v>101957.79953668904</v>
      </c>
      <c r="CD54" s="33" t="str">
        <f t="shared" si="127"/>
        <v/>
      </c>
      <c r="CE54" s="33">
        <f t="shared" si="128"/>
        <v>10.117764744891502</v>
      </c>
      <c r="CF54" s="33">
        <f t="shared" si="129"/>
        <v>6071.0430151945329</v>
      </c>
      <c r="CG54" s="33">
        <f t="shared" si="130"/>
        <v>3.3149551574774021</v>
      </c>
      <c r="CH54" s="33">
        <f t="shared" si="131"/>
        <v>57.713978480901488</v>
      </c>
      <c r="CI54" s="33">
        <f t="shared" si="132"/>
        <v>2272.0617556124084</v>
      </c>
      <c r="CJ54" s="33" t="str">
        <f t="shared" si="133"/>
        <v/>
      </c>
      <c r="CK54" s="33">
        <f t="shared" si="134"/>
        <v>48.975442189467117</v>
      </c>
      <c r="CL54" s="33">
        <f t="shared" si="135"/>
        <v>226.26400708215428</v>
      </c>
      <c r="CM54" s="33">
        <f t="shared" si="136"/>
        <v>6.8457062822116379</v>
      </c>
      <c r="CN54" s="33">
        <f t="shared" si="137"/>
        <v>1141.6480703697916</v>
      </c>
      <c r="CO54" s="33">
        <f t="shared" si="138"/>
        <v>57238.220020806773</v>
      </c>
      <c r="CP54" s="33" t="str">
        <f t="shared" si="139"/>
        <v/>
      </c>
      <c r="CQ54" s="33">
        <f t="shared" si="140"/>
        <v>2.1602293648062272</v>
      </c>
      <c r="CR54" s="33">
        <f t="shared" si="141"/>
        <v>3.5316690829173476</v>
      </c>
      <c r="CS54" s="33">
        <f t="shared" si="142"/>
        <v>171.89886759844683</v>
      </c>
      <c r="CT54" s="33">
        <f t="shared" si="143"/>
        <v>0.52034481754617046</v>
      </c>
      <c r="CU54" s="33">
        <f t="shared" si="144"/>
        <v>8.0082260145683897</v>
      </c>
      <c r="CV54" s="33">
        <f t="shared" si="145"/>
        <v>6.3745049299385652</v>
      </c>
      <c r="CW54" s="33" t="str">
        <f t="shared" si="146"/>
        <v/>
      </c>
      <c r="CX54" s="33">
        <f t="shared" si="147"/>
        <v>1439.1180238017482</v>
      </c>
      <c r="CY54" s="33">
        <f t="shared" si="148"/>
        <v>16628.837204619431</v>
      </c>
      <c r="CZ54" s="33" t="str">
        <f t="shared" si="149"/>
        <v/>
      </c>
      <c r="DA54" s="33">
        <f t="shared" si="150"/>
        <v>43.442569818194045</v>
      </c>
      <c r="DB54" s="33" t="str">
        <f t="shared" si="151"/>
        <v/>
      </c>
      <c r="DC54" s="33" t="str">
        <f t="shared" si="152"/>
        <v/>
      </c>
      <c r="DD54" s="33">
        <f t="shared" si="153"/>
        <v>465.51491425487148</v>
      </c>
      <c r="DE54" s="33" t="str">
        <f t="shared" si="154"/>
        <v/>
      </c>
      <c r="DF54" s="33">
        <f t="shared" si="155"/>
        <v>129.41361761651123</v>
      </c>
      <c r="DG54" s="33">
        <f t="shared" si="156"/>
        <v>1.5783630232372097</v>
      </c>
      <c r="DH54" s="33">
        <f t="shared" si="157"/>
        <v>14.37737096660525</v>
      </c>
      <c r="DI54" s="33" t="str">
        <f t="shared" si="158"/>
        <v/>
      </c>
      <c r="DJ54" s="33">
        <f t="shared" si="159"/>
        <v>13.739857884832126</v>
      </c>
      <c r="DK54" s="33">
        <f t="shared" si="160"/>
        <v>47123.638041529099</v>
      </c>
      <c r="DL54" s="33">
        <f t="shared" si="161"/>
        <v>46212.219431531259</v>
      </c>
      <c r="DM54" s="33">
        <f t="shared" si="162"/>
        <v>242.49921366481541</v>
      </c>
      <c r="DN54" s="33" t="str">
        <f t="shared" si="163"/>
        <v/>
      </c>
      <c r="DO54" s="33">
        <f t="shared" si="164"/>
        <v>1.4537280137752289</v>
      </c>
      <c r="DP54" s="33" t="str">
        <f t="shared" si="165"/>
        <v/>
      </c>
      <c r="DQ54" s="33">
        <f t="shared" si="166"/>
        <v>0.95329219394568077</v>
      </c>
      <c r="DR54" s="33" t="str">
        <f t="shared" si="167"/>
        <v/>
      </c>
      <c r="DS54" s="33">
        <f t="shared" si="168"/>
        <v>242.21196687094559</v>
      </c>
      <c r="DT54" s="33">
        <f t="shared" si="169"/>
        <v>358.1262286839297</v>
      </c>
      <c r="DU54" s="33" t="str">
        <f t="shared" si="170"/>
        <v/>
      </c>
      <c r="DV54" s="33">
        <f t="shared" si="171"/>
        <v>1449.9575790155698</v>
      </c>
      <c r="DW54" s="33">
        <f t="shared" si="172"/>
        <v>945.01953970038983</v>
      </c>
      <c r="DX54" s="33">
        <f t="shared" si="173"/>
        <v>116336.07769437728</v>
      </c>
      <c r="DY54" s="33">
        <f t="shared" si="174"/>
        <v>91.665396213293107</v>
      </c>
    </row>
    <row r="55" spans="1:129" x14ac:dyDescent="0.2">
      <c r="A55" s="1">
        <f t="shared" si="117"/>
        <v>54</v>
      </c>
      <c r="B55" s="10" t="str">
        <f t="shared" si="118"/>
        <v>hFB14_2_Normal_Control_21_P11T</v>
      </c>
      <c r="C55" s="10" t="str">
        <f t="shared" si="119"/>
        <v>hFB14_Normal_Control</v>
      </c>
      <c r="D55" s="10" t="s">
        <v>7</v>
      </c>
      <c r="E55" s="10" t="s">
        <v>8</v>
      </c>
      <c r="F55" s="10" t="s">
        <v>9</v>
      </c>
      <c r="G55" s="10" t="s">
        <v>10</v>
      </c>
      <c r="H55" s="10">
        <v>0</v>
      </c>
      <c r="I55" s="10">
        <v>2</v>
      </c>
      <c r="J55" s="13">
        <v>11</v>
      </c>
      <c r="K55" s="20">
        <v>28.083333333333332</v>
      </c>
      <c r="L55" s="16">
        <v>0.5</v>
      </c>
      <c r="M55" s="17">
        <v>5.666666666666667</v>
      </c>
      <c r="N55" s="17">
        <f>IFERROR(INDEX([1]All_Data!$AC:$AC,MATCH(B55,[1]All_Data!$C:$C,0)),"")</f>
        <v>5.85</v>
      </c>
      <c r="O55" s="17">
        <v>5.85</v>
      </c>
      <c r="P55" s="17">
        <v>1</v>
      </c>
      <c r="Q55" s="17" t="str">
        <f t="shared" si="120"/>
        <v>Control_21</v>
      </c>
      <c r="R55" s="6" t="s">
        <v>6</v>
      </c>
      <c r="S55" s="7">
        <v>21</v>
      </c>
      <c r="T55" s="8">
        <v>46</v>
      </c>
      <c r="U55" s="13"/>
      <c r="V55" s="13">
        <v>48</v>
      </c>
      <c r="W55" s="35">
        <v>18424.639741153998</v>
      </c>
      <c r="X55" s="35">
        <v>23.844257400690999</v>
      </c>
      <c r="Y55" s="35" t="s">
        <v>110</v>
      </c>
      <c r="Z55" s="35">
        <v>20.986184505943299</v>
      </c>
      <c r="AA55" s="35">
        <v>39543.841625985602</v>
      </c>
      <c r="AB55" s="35" t="s">
        <v>110</v>
      </c>
      <c r="AC55" s="35">
        <v>3.4809401715232502</v>
      </c>
      <c r="AD55" s="35">
        <v>2968.1744039195401</v>
      </c>
      <c r="AE55" s="35">
        <v>0.43973258282844102</v>
      </c>
      <c r="AF55" s="35" t="s">
        <v>110</v>
      </c>
      <c r="AG55" s="35">
        <v>1212.1573017476401</v>
      </c>
      <c r="AH55" s="35">
        <v>0.644113315341308</v>
      </c>
      <c r="AI55" s="35">
        <v>0.47169485989988602</v>
      </c>
      <c r="AJ55" s="35">
        <v>1125.2098246939199</v>
      </c>
      <c r="AK55" s="35">
        <v>1.9974883098584399</v>
      </c>
      <c r="AL55" s="35">
        <v>378.71756382688699</v>
      </c>
      <c r="AM55" s="35">
        <v>21021.272334888701</v>
      </c>
      <c r="AN55" s="35" t="s">
        <v>110</v>
      </c>
      <c r="AO55" s="35">
        <v>1.1168578872044901</v>
      </c>
      <c r="AP55" s="35">
        <v>8.1244990768862202</v>
      </c>
      <c r="AQ55" s="35">
        <v>646.21223008402603</v>
      </c>
      <c r="AR55" s="35">
        <v>3.4669533179544101</v>
      </c>
      <c r="AS55" s="35">
        <v>1.9843989973482301</v>
      </c>
      <c r="AT55" s="35">
        <v>1.9632709423822201</v>
      </c>
      <c r="AU55" s="35" t="s">
        <v>110</v>
      </c>
      <c r="AV55" s="35" t="s">
        <v>110</v>
      </c>
      <c r="AW55" s="35">
        <v>25789.154592798499</v>
      </c>
      <c r="AX55" s="35" t="s">
        <v>110</v>
      </c>
      <c r="AY55" s="35">
        <v>18.481423411177602</v>
      </c>
      <c r="AZ55" s="35" t="s">
        <v>110</v>
      </c>
      <c r="BA55" s="35" t="s">
        <v>110</v>
      </c>
      <c r="BB55" s="35">
        <v>180.206281478378</v>
      </c>
      <c r="BC55" s="35" t="s">
        <v>110</v>
      </c>
      <c r="BD55" s="35">
        <v>31.5409340479337</v>
      </c>
      <c r="BE55" s="35">
        <v>1.9711400626965301</v>
      </c>
      <c r="BF55" s="35">
        <v>14.972628241370399</v>
      </c>
      <c r="BG55" s="35" t="s">
        <v>110</v>
      </c>
      <c r="BH55" s="35">
        <v>4.9258658160327196</v>
      </c>
      <c r="BI55" s="35">
        <v>14602.616130378399</v>
      </c>
      <c r="BJ55" s="35">
        <v>28034.827523165699</v>
      </c>
      <c r="BK55" s="35">
        <v>164.09746029916599</v>
      </c>
      <c r="BL55" s="35">
        <v>2943.5374532456499</v>
      </c>
      <c r="BM55" s="35">
        <v>0.80052896680713304</v>
      </c>
      <c r="BN55" s="35" t="s">
        <v>110</v>
      </c>
      <c r="BO55" s="35"/>
      <c r="BP55" s="35" t="s">
        <v>110</v>
      </c>
      <c r="BQ55" s="35" t="s">
        <v>110</v>
      </c>
      <c r="BR55" s="35">
        <v>101.28571084993</v>
      </c>
      <c r="BS55" s="35">
        <v>270.86182202602902</v>
      </c>
      <c r="BT55" s="35" t="s">
        <v>110</v>
      </c>
      <c r="BU55" s="35">
        <v>966.92103751853801</v>
      </c>
      <c r="BV55" s="35">
        <v>398.37075526584499</v>
      </c>
      <c r="BW55" s="35">
        <v>69275.685437083099</v>
      </c>
      <c r="BX55" s="35">
        <v>32.158144700890702</v>
      </c>
      <c r="BY55" s="33">
        <f t="shared" si="122"/>
        <v>3149.5110668639313</v>
      </c>
      <c r="BZ55" s="33">
        <f t="shared" si="123"/>
        <v>4.0759414360155555</v>
      </c>
      <c r="CA55" s="33" t="str">
        <f t="shared" si="124"/>
        <v/>
      </c>
      <c r="CB55" s="33">
        <f t="shared" si="125"/>
        <v>3.5873819668279148</v>
      </c>
      <c r="CC55" s="33">
        <f t="shared" si="126"/>
        <v>6759.6310471770266</v>
      </c>
      <c r="CD55" s="33" t="str">
        <f t="shared" si="127"/>
        <v/>
      </c>
      <c r="CE55" s="33">
        <f t="shared" si="128"/>
        <v>0.59503250795269236</v>
      </c>
      <c r="CF55" s="33">
        <f t="shared" si="129"/>
        <v>507.38023998624618</v>
      </c>
      <c r="CG55" s="33">
        <f t="shared" si="130"/>
        <v>7.5167962876656585E-2</v>
      </c>
      <c r="CH55" s="33" t="str">
        <f t="shared" si="131"/>
        <v/>
      </c>
      <c r="CI55" s="33">
        <f t="shared" si="132"/>
        <v>207.20637636711797</v>
      </c>
      <c r="CJ55" s="33">
        <f t="shared" si="133"/>
        <v>0.11010484022928342</v>
      </c>
      <c r="CK55" s="33">
        <f t="shared" si="134"/>
        <v>8.0631599982886507E-2</v>
      </c>
      <c r="CL55" s="33">
        <f t="shared" si="135"/>
        <v>192.34355977673846</v>
      </c>
      <c r="CM55" s="33">
        <f t="shared" si="136"/>
        <v>0.34145099313819488</v>
      </c>
      <c r="CN55" s="33">
        <f t="shared" si="137"/>
        <v>64.738045098613171</v>
      </c>
      <c r="CO55" s="33">
        <f t="shared" si="138"/>
        <v>3593.3798863057609</v>
      </c>
      <c r="CP55" s="33" t="str">
        <f t="shared" si="139"/>
        <v/>
      </c>
      <c r="CQ55" s="33">
        <f t="shared" si="140"/>
        <v>0.19091587815461369</v>
      </c>
      <c r="CR55" s="33">
        <f t="shared" si="141"/>
        <v>1.3888032610061916</v>
      </c>
      <c r="CS55" s="33">
        <f t="shared" si="142"/>
        <v>110.4636290741925</v>
      </c>
      <c r="CT55" s="33">
        <f t="shared" si="143"/>
        <v>0.59264159281271966</v>
      </c>
      <c r="CU55" s="33">
        <f t="shared" si="144"/>
        <v>0.33921350382021032</v>
      </c>
      <c r="CV55" s="33">
        <f t="shared" si="145"/>
        <v>0.33560187049268719</v>
      </c>
      <c r="CW55" s="33" t="str">
        <f t="shared" si="146"/>
        <v/>
      </c>
      <c r="CX55" s="33" t="str">
        <f t="shared" si="147"/>
        <v/>
      </c>
      <c r="CY55" s="33">
        <f t="shared" si="148"/>
        <v>4408.4024944954699</v>
      </c>
      <c r="CZ55" s="33" t="str">
        <f t="shared" si="149"/>
        <v/>
      </c>
      <c r="DA55" s="33">
        <f t="shared" si="150"/>
        <v>3.1592176771243765</v>
      </c>
      <c r="DB55" s="33" t="str">
        <f t="shared" si="151"/>
        <v/>
      </c>
      <c r="DC55" s="33" t="str">
        <f t="shared" si="152"/>
        <v/>
      </c>
      <c r="DD55" s="33">
        <f t="shared" si="153"/>
        <v>30.804492560406498</v>
      </c>
      <c r="DE55" s="33" t="str">
        <f t="shared" si="154"/>
        <v/>
      </c>
      <c r="DF55" s="33">
        <f t="shared" si="155"/>
        <v>5.3916126577664452</v>
      </c>
      <c r="DG55" s="33">
        <f t="shared" si="156"/>
        <v>0.33694701926436416</v>
      </c>
      <c r="DH55" s="33">
        <f t="shared" si="157"/>
        <v>2.5594236310034875</v>
      </c>
      <c r="DI55" s="33" t="str">
        <f t="shared" si="158"/>
        <v/>
      </c>
      <c r="DJ55" s="33">
        <f t="shared" si="159"/>
        <v>0.84202834462097775</v>
      </c>
      <c r="DK55" s="33">
        <f t="shared" si="160"/>
        <v>2496.1736975005811</v>
      </c>
      <c r="DL55" s="33">
        <f t="shared" si="161"/>
        <v>4792.2782090881537</v>
      </c>
      <c r="DM55" s="33">
        <f t="shared" si="162"/>
        <v>28.050847914387351</v>
      </c>
      <c r="DN55" s="33">
        <f t="shared" si="163"/>
        <v>503.16879542660683</v>
      </c>
      <c r="DO55" s="33">
        <f t="shared" si="164"/>
        <v>0.13684255842856977</v>
      </c>
      <c r="DP55" s="33" t="str">
        <f t="shared" si="165"/>
        <v/>
      </c>
      <c r="DQ55" s="33" t="str">
        <f t="shared" si="166"/>
        <v/>
      </c>
      <c r="DR55" s="33" t="str">
        <f t="shared" si="167"/>
        <v/>
      </c>
      <c r="DS55" s="33">
        <f t="shared" si="168"/>
        <v>17.313796726483762</v>
      </c>
      <c r="DT55" s="33">
        <f t="shared" si="169"/>
        <v>46.301166158295558</v>
      </c>
      <c r="DU55" s="33" t="str">
        <f t="shared" si="170"/>
        <v/>
      </c>
      <c r="DV55" s="33">
        <f t="shared" si="171"/>
        <v>165.28564743906634</v>
      </c>
      <c r="DW55" s="33">
        <f t="shared" si="172"/>
        <v>68.097565002708549</v>
      </c>
      <c r="DX55" s="33">
        <f t="shared" si="173"/>
        <v>11841.997510612497</v>
      </c>
      <c r="DY55" s="33">
        <f t="shared" si="174"/>
        <v>5.4971187522890093</v>
      </c>
    </row>
    <row r="56" spans="1:129" x14ac:dyDescent="0.2">
      <c r="A56" s="1">
        <f t="shared" si="117"/>
        <v>55</v>
      </c>
      <c r="B56" s="10" t="str">
        <f t="shared" si="118"/>
        <v>hFB14_2_Normal_Control_21_P13T</v>
      </c>
      <c r="C56" s="10" t="str">
        <f t="shared" si="119"/>
        <v>hFB14_Normal_Control</v>
      </c>
      <c r="D56" s="10" t="s">
        <v>7</v>
      </c>
      <c r="E56" s="10" t="s">
        <v>8</v>
      </c>
      <c r="F56" s="10" t="s">
        <v>9</v>
      </c>
      <c r="G56" s="10" t="s">
        <v>10</v>
      </c>
      <c r="H56" s="10">
        <v>0</v>
      </c>
      <c r="I56" s="10">
        <v>2</v>
      </c>
      <c r="J56" s="13">
        <v>13</v>
      </c>
      <c r="K56" s="20">
        <v>39.125</v>
      </c>
      <c r="L56" s="16">
        <v>1</v>
      </c>
      <c r="M56" s="17">
        <v>4.958333333333333</v>
      </c>
      <c r="N56" s="17">
        <f>IFERROR(INDEX([1]All_Data!$AC:$AC,MATCH(B56,[1]All_Data!$C:$C,0)),"")</f>
        <v>6.0900000000000007</v>
      </c>
      <c r="O56" s="17">
        <v>6.0900000000000007</v>
      </c>
      <c r="P56" s="17">
        <v>1</v>
      </c>
      <c r="Q56" s="17" t="str">
        <f t="shared" si="120"/>
        <v>Control_21</v>
      </c>
      <c r="R56" s="6" t="s">
        <v>6</v>
      </c>
      <c r="S56" s="7">
        <v>21</v>
      </c>
      <c r="T56" s="12">
        <v>47</v>
      </c>
      <c r="U56" s="13"/>
      <c r="V56" s="13">
        <v>49</v>
      </c>
      <c r="W56" s="35">
        <v>16437.1280924731</v>
      </c>
      <c r="X56" s="35">
        <v>23.844257400690999</v>
      </c>
      <c r="Y56" s="35">
        <v>1.6171996224034799</v>
      </c>
      <c r="Z56" s="35">
        <v>22.6205036110278</v>
      </c>
      <c r="AA56" s="35">
        <v>38614.743773496397</v>
      </c>
      <c r="AB56" s="35" t="s">
        <v>110</v>
      </c>
      <c r="AC56" s="35">
        <v>3.9961408587744498</v>
      </c>
      <c r="AD56" s="35">
        <v>2412.34608843053</v>
      </c>
      <c r="AE56" s="35">
        <v>1.2248759306879</v>
      </c>
      <c r="AF56" s="35">
        <v>27.677970833832699</v>
      </c>
      <c r="AG56" s="35">
        <v>931.64327522200301</v>
      </c>
      <c r="AH56" s="35">
        <v>0.644113315341308</v>
      </c>
      <c r="AI56" s="35">
        <v>1.0846318127130301</v>
      </c>
      <c r="AJ56" s="35">
        <v>769.13243272212901</v>
      </c>
      <c r="AK56" s="35">
        <v>1.9974883098584399</v>
      </c>
      <c r="AL56" s="35">
        <v>421.83896200163798</v>
      </c>
      <c r="AM56" s="35">
        <v>21087.144178994698</v>
      </c>
      <c r="AN56" s="35">
        <v>195.99822055331299</v>
      </c>
      <c r="AO56" s="35">
        <v>1.4248654637868201</v>
      </c>
      <c r="AP56" s="35">
        <v>7.1898988703805404</v>
      </c>
      <c r="AQ56" s="35">
        <v>1506.40662564016</v>
      </c>
      <c r="AR56" s="35">
        <v>1.9344440720113101</v>
      </c>
      <c r="AS56" s="35">
        <v>2.9590395123830202</v>
      </c>
      <c r="AT56" s="35">
        <v>2.4653902838312298</v>
      </c>
      <c r="AU56" s="35" t="s">
        <v>110</v>
      </c>
      <c r="AV56" s="35" t="s">
        <v>110</v>
      </c>
      <c r="AW56" s="35">
        <v>19652.227855646699</v>
      </c>
      <c r="AX56" s="35" t="s">
        <v>110</v>
      </c>
      <c r="AY56" s="35">
        <v>18.481423411177602</v>
      </c>
      <c r="AZ56" s="35" t="s">
        <v>110</v>
      </c>
      <c r="BA56" s="35" t="s">
        <v>110</v>
      </c>
      <c r="BB56" s="35">
        <v>195.33210825656499</v>
      </c>
      <c r="BC56" s="35" t="s">
        <v>110</v>
      </c>
      <c r="BD56" s="35">
        <v>74.135237349974005</v>
      </c>
      <c r="BE56" s="35">
        <v>1.9711400626965301</v>
      </c>
      <c r="BF56" s="35">
        <v>8.1632459352455893</v>
      </c>
      <c r="BG56" s="35" t="s">
        <v>110</v>
      </c>
      <c r="BH56" s="35">
        <v>5.2271044960842099</v>
      </c>
      <c r="BI56" s="35">
        <v>22559.098958447601</v>
      </c>
      <c r="BJ56" s="35">
        <v>26802.284692070702</v>
      </c>
      <c r="BK56" s="35">
        <v>225.71452091460901</v>
      </c>
      <c r="BL56" s="35">
        <v>3270.6655175559399</v>
      </c>
      <c r="BM56" s="35">
        <v>0.669740263887591</v>
      </c>
      <c r="BN56" s="35" t="s">
        <v>110</v>
      </c>
      <c r="BO56" s="35">
        <f t="shared" si="121"/>
        <v>11.041666666666668</v>
      </c>
      <c r="BP56" s="35" t="s">
        <v>110</v>
      </c>
      <c r="BQ56" s="35" t="s">
        <v>110</v>
      </c>
      <c r="BR56" s="35">
        <v>47.252625269084902</v>
      </c>
      <c r="BS56" s="35">
        <v>275.51311143528301</v>
      </c>
      <c r="BT56" s="35" t="s">
        <v>110</v>
      </c>
      <c r="BU56" s="35">
        <v>685.57884578602204</v>
      </c>
      <c r="BV56" s="35">
        <v>316.95260828912501</v>
      </c>
      <c r="BW56" s="35">
        <v>59500.939420783798</v>
      </c>
      <c r="BX56" s="35">
        <v>20.743307171989802</v>
      </c>
      <c r="BY56" s="33">
        <f t="shared" si="122"/>
        <v>2699.0358115719373</v>
      </c>
      <c r="BZ56" s="33">
        <f t="shared" si="123"/>
        <v>3.9153132020839077</v>
      </c>
      <c r="CA56" s="33">
        <f t="shared" si="124"/>
        <v>0.26555002009909356</v>
      </c>
      <c r="CB56" s="33">
        <f t="shared" si="125"/>
        <v>3.7143684090357629</v>
      </c>
      <c r="CC56" s="33">
        <f t="shared" si="126"/>
        <v>6340.680422577404</v>
      </c>
      <c r="CD56" s="33" t="str">
        <f t="shared" si="127"/>
        <v/>
      </c>
      <c r="CE56" s="33">
        <f t="shared" si="128"/>
        <v>0.65618076498759426</v>
      </c>
      <c r="CF56" s="33">
        <f t="shared" si="129"/>
        <v>396.11594227102296</v>
      </c>
      <c r="CG56" s="33">
        <f t="shared" si="130"/>
        <v>0.20112905265811162</v>
      </c>
      <c r="CH56" s="33">
        <f t="shared" si="131"/>
        <v>4.5448227970168631</v>
      </c>
      <c r="CI56" s="33">
        <f t="shared" si="132"/>
        <v>152.97919133366221</v>
      </c>
      <c r="CJ56" s="33">
        <f t="shared" si="133"/>
        <v>0.10576573322517371</v>
      </c>
      <c r="CK56" s="33">
        <f t="shared" si="134"/>
        <v>0.17810046185764039</v>
      </c>
      <c r="CL56" s="33">
        <f t="shared" si="135"/>
        <v>126.29432392809998</v>
      </c>
      <c r="CM56" s="33">
        <f t="shared" si="136"/>
        <v>0.32799479636427581</v>
      </c>
      <c r="CN56" s="33">
        <f t="shared" si="137"/>
        <v>69.267481445260742</v>
      </c>
      <c r="CO56" s="33">
        <f t="shared" si="138"/>
        <v>3462.5852510664527</v>
      </c>
      <c r="CP56" s="33">
        <f t="shared" si="139"/>
        <v>32.183615854402788</v>
      </c>
      <c r="CQ56" s="33">
        <f t="shared" si="140"/>
        <v>0.23396805645103774</v>
      </c>
      <c r="CR56" s="33">
        <f t="shared" si="141"/>
        <v>1.180607367878578</v>
      </c>
      <c r="CS56" s="33">
        <f t="shared" si="142"/>
        <v>247.35740979312968</v>
      </c>
      <c r="CT56" s="33">
        <f t="shared" si="143"/>
        <v>0.31764270476376189</v>
      </c>
      <c r="CU56" s="33">
        <f t="shared" si="144"/>
        <v>0.48588497740279474</v>
      </c>
      <c r="CV56" s="33">
        <f t="shared" si="145"/>
        <v>0.40482599077688497</v>
      </c>
      <c r="CW56" s="33" t="str">
        <f t="shared" si="146"/>
        <v/>
      </c>
      <c r="CX56" s="33" t="str">
        <f t="shared" si="147"/>
        <v/>
      </c>
      <c r="CY56" s="33">
        <f t="shared" si="148"/>
        <v>3226.9668071669453</v>
      </c>
      <c r="CZ56" s="33" t="str">
        <f t="shared" si="149"/>
        <v/>
      </c>
      <c r="DA56" s="33">
        <f t="shared" si="150"/>
        <v>3.0347164878780952</v>
      </c>
      <c r="DB56" s="33" t="str">
        <f t="shared" si="151"/>
        <v/>
      </c>
      <c r="DC56" s="33" t="str">
        <f t="shared" si="152"/>
        <v/>
      </c>
      <c r="DD56" s="33">
        <f t="shared" si="153"/>
        <v>32.074237808959765</v>
      </c>
      <c r="DE56" s="33" t="str">
        <f t="shared" si="154"/>
        <v/>
      </c>
      <c r="DF56" s="33">
        <f t="shared" si="155"/>
        <v>12.173273784888998</v>
      </c>
      <c r="DG56" s="33">
        <f t="shared" si="156"/>
        <v>0.32366831899778814</v>
      </c>
      <c r="DH56" s="33">
        <f t="shared" si="157"/>
        <v>1.3404344721257124</v>
      </c>
      <c r="DI56" s="33" t="str">
        <f t="shared" si="158"/>
        <v/>
      </c>
      <c r="DJ56" s="33">
        <f t="shared" si="159"/>
        <v>0.85830944106473062</v>
      </c>
      <c r="DK56" s="33">
        <f t="shared" si="160"/>
        <v>3704.2855432590472</v>
      </c>
      <c r="DL56" s="33">
        <f t="shared" si="161"/>
        <v>4401.0319691413297</v>
      </c>
      <c r="DM56" s="33">
        <f t="shared" si="162"/>
        <v>37.063139723252704</v>
      </c>
      <c r="DN56" s="33">
        <f t="shared" si="163"/>
        <v>537.0550931947356</v>
      </c>
      <c r="DO56" s="33">
        <f t="shared" si="164"/>
        <v>0.109973770753299</v>
      </c>
      <c r="DP56" s="33" t="str">
        <f t="shared" si="165"/>
        <v/>
      </c>
      <c r="DQ56" s="33" t="str">
        <f t="shared" si="166"/>
        <v/>
      </c>
      <c r="DR56" s="33" t="str">
        <f t="shared" si="167"/>
        <v/>
      </c>
      <c r="DS56" s="33">
        <f t="shared" si="168"/>
        <v>7.7590517683226432</v>
      </c>
      <c r="DT56" s="33">
        <f t="shared" si="169"/>
        <v>45.240248183133495</v>
      </c>
      <c r="DU56" s="33" t="str">
        <f t="shared" si="170"/>
        <v/>
      </c>
      <c r="DV56" s="33">
        <f t="shared" si="171"/>
        <v>112.57452311757339</v>
      </c>
      <c r="DW56" s="33">
        <f t="shared" si="172"/>
        <v>52.044763265866166</v>
      </c>
      <c r="DX56" s="33">
        <f t="shared" si="173"/>
        <v>9770.2691988150727</v>
      </c>
      <c r="DY56" s="33">
        <f t="shared" si="174"/>
        <v>3.4061259724121182</v>
      </c>
    </row>
    <row r="57" spans="1:129" x14ac:dyDescent="0.2">
      <c r="A57" s="1">
        <f t="shared" si="117"/>
        <v>56</v>
      </c>
      <c r="B57" s="10" t="str">
        <f t="shared" si="118"/>
        <v>hFB14_2_Normal_Control_21_P17T</v>
      </c>
      <c r="C57" s="10" t="str">
        <f t="shared" si="119"/>
        <v>hFB14_Normal_Control</v>
      </c>
      <c r="D57" s="10" t="s">
        <v>7</v>
      </c>
      <c r="E57" s="10" t="s">
        <v>8</v>
      </c>
      <c r="F57" s="10" t="s">
        <v>9</v>
      </c>
      <c r="G57" s="10" t="s">
        <v>10</v>
      </c>
      <c r="H57" s="10">
        <v>0</v>
      </c>
      <c r="I57" s="10">
        <v>2</v>
      </c>
      <c r="J57" s="13">
        <v>17</v>
      </c>
      <c r="K57" s="20">
        <v>60.125</v>
      </c>
      <c r="L57" s="16">
        <v>1.5</v>
      </c>
      <c r="M57" s="17">
        <v>5.083333333333333</v>
      </c>
      <c r="N57" s="17">
        <f>IFERROR(INDEX([1]All_Data!$AC:$AC,MATCH(B57,[1]All_Data!$C:$C,0)),"")</f>
        <v>5.76</v>
      </c>
      <c r="O57" s="17">
        <v>5.76</v>
      </c>
      <c r="P57" s="17">
        <v>1</v>
      </c>
      <c r="Q57" s="17" t="str">
        <f t="shared" si="120"/>
        <v>Control_21</v>
      </c>
      <c r="R57" s="6" t="s">
        <v>6</v>
      </c>
      <c r="S57" s="7">
        <v>21</v>
      </c>
      <c r="T57" s="12">
        <v>48</v>
      </c>
      <c r="U57" s="13"/>
      <c r="V57" s="13">
        <v>50</v>
      </c>
      <c r="W57" s="35">
        <v>20423.004441295299</v>
      </c>
      <c r="X57" s="35">
        <v>35.058444797609297</v>
      </c>
      <c r="Y57" s="35">
        <v>3.3440914657021801</v>
      </c>
      <c r="Z57" s="35">
        <v>22.6205036110278</v>
      </c>
      <c r="AA57" s="35">
        <v>39774.280586260902</v>
      </c>
      <c r="AB57" s="35" t="s">
        <v>110</v>
      </c>
      <c r="AC57" s="35">
        <v>2.7085776974918598</v>
      </c>
      <c r="AD57" s="35">
        <v>2735.97702743536</v>
      </c>
      <c r="AE57" s="35">
        <v>0.43973258282844102</v>
      </c>
      <c r="AF57" s="35" t="s">
        <v>110</v>
      </c>
      <c r="AG57" s="35">
        <v>648.44304877997502</v>
      </c>
      <c r="AH57" s="35" t="s">
        <v>110</v>
      </c>
      <c r="AI57" s="35">
        <v>1.4824264950185999</v>
      </c>
      <c r="AJ57" s="35">
        <v>1378.7432050756099</v>
      </c>
      <c r="AK57" s="35">
        <v>1.9974883098584399</v>
      </c>
      <c r="AL57" s="35">
        <v>393.14810465091801</v>
      </c>
      <c r="AM57" s="35">
        <v>20887.4665832631</v>
      </c>
      <c r="AN57" s="35" t="s">
        <v>110</v>
      </c>
      <c r="AO57" s="35">
        <v>0.79820475029590099</v>
      </c>
      <c r="AP57" s="35">
        <v>8.1244990768862202</v>
      </c>
      <c r="AQ57" s="35">
        <v>1246.32423343033</v>
      </c>
      <c r="AR57" s="35">
        <v>3.0925685160872298</v>
      </c>
      <c r="AS57" s="35">
        <v>2.9590395123830202</v>
      </c>
      <c r="AT57" s="35">
        <v>2.6289685880688398</v>
      </c>
      <c r="AU57" s="35" t="s">
        <v>110</v>
      </c>
      <c r="AV57" s="35" t="s">
        <v>110</v>
      </c>
      <c r="AW57" s="35">
        <v>22413.118198669799</v>
      </c>
      <c r="AX57" s="35" t="s">
        <v>110</v>
      </c>
      <c r="AY57" s="35">
        <v>22.074837425418799</v>
      </c>
      <c r="AZ57" s="35" t="s">
        <v>110</v>
      </c>
      <c r="BA57" s="35" t="s">
        <v>110</v>
      </c>
      <c r="BB57" s="35">
        <v>187.96041604409999</v>
      </c>
      <c r="BC57" s="35" t="s">
        <v>110</v>
      </c>
      <c r="BD57" s="35">
        <v>49.774703067857203</v>
      </c>
      <c r="BE57" s="35">
        <v>2.2595624809557702</v>
      </c>
      <c r="BF57" s="35">
        <v>11.313439334338799</v>
      </c>
      <c r="BG57" s="35" t="s">
        <v>110</v>
      </c>
      <c r="BH57" s="35">
        <v>5.2271044960842099</v>
      </c>
      <c r="BI57" s="35">
        <v>17412.184256345001</v>
      </c>
      <c r="BJ57" s="35">
        <v>27421.2299934945</v>
      </c>
      <c r="BK57" s="35">
        <v>129.241618241634</v>
      </c>
      <c r="BL57" s="35">
        <v>3479.59306760544</v>
      </c>
      <c r="BM57" s="35">
        <v>0.669740263887591</v>
      </c>
      <c r="BN57" s="35" t="s">
        <v>110</v>
      </c>
      <c r="BO57" s="35">
        <f t="shared" si="121"/>
        <v>21</v>
      </c>
      <c r="BP57" s="35" t="s">
        <v>110</v>
      </c>
      <c r="BQ57" s="35">
        <v>204.20399503115399</v>
      </c>
      <c r="BR57" s="35">
        <v>64.736757636785498</v>
      </c>
      <c r="BS57" s="35">
        <v>287.14014239885802</v>
      </c>
      <c r="BT57" s="35" t="s">
        <v>110</v>
      </c>
      <c r="BU57" s="35">
        <v>503.08111899186702</v>
      </c>
      <c r="BV57" s="35">
        <v>369.09408910281797</v>
      </c>
      <c r="BW57" s="35">
        <v>59862.207024784599</v>
      </c>
      <c r="BX57" s="35">
        <v>28.165906075757601</v>
      </c>
      <c r="BY57" s="33">
        <f t="shared" si="122"/>
        <v>3545.6604932804339</v>
      </c>
      <c r="BZ57" s="33">
        <f t="shared" si="123"/>
        <v>6.0865355551405029</v>
      </c>
      <c r="CA57" s="33">
        <f t="shared" si="124"/>
        <v>0.58057143501773967</v>
      </c>
      <c r="CB57" s="33">
        <f t="shared" si="125"/>
        <v>3.9271707658034378</v>
      </c>
      <c r="CC57" s="33">
        <f t="shared" si="126"/>
        <v>6905.2570462258509</v>
      </c>
      <c r="CD57" s="33" t="str">
        <f t="shared" si="127"/>
        <v/>
      </c>
      <c r="CE57" s="33">
        <f t="shared" si="128"/>
        <v>0.4702391835923368</v>
      </c>
      <c r="CF57" s="33">
        <f t="shared" si="129"/>
        <v>474.99601170752777</v>
      </c>
      <c r="CG57" s="33">
        <f t="shared" si="130"/>
        <v>7.6342462296604352E-2</v>
      </c>
      <c r="CH57" s="33" t="str">
        <f t="shared" si="131"/>
        <v/>
      </c>
      <c r="CI57" s="33">
        <f t="shared" si="132"/>
        <v>112.57691819096789</v>
      </c>
      <c r="CJ57" s="33" t="str">
        <f t="shared" si="133"/>
        <v/>
      </c>
      <c r="CK57" s="33">
        <f t="shared" si="134"/>
        <v>0.25736571094072919</v>
      </c>
      <c r="CL57" s="33">
        <f t="shared" si="135"/>
        <v>239.36513977007118</v>
      </c>
      <c r="CM57" s="33">
        <f t="shared" si="136"/>
        <v>0.34678616490597919</v>
      </c>
      <c r="CN57" s="33">
        <f t="shared" si="137"/>
        <v>68.254879279673276</v>
      </c>
      <c r="CO57" s="33">
        <f t="shared" si="138"/>
        <v>3626.2962818165106</v>
      </c>
      <c r="CP57" s="33" t="str">
        <f t="shared" si="139"/>
        <v/>
      </c>
      <c r="CQ57" s="33">
        <f t="shared" si="140"/>
        <v>0.13857721359303837</v>
      </c>
      <c r="CR57" s="33">
        <f t="shared" si="141"/>
        <v>1.4105033119594133</v>
      </c>
      <c r="CS57" s="33">
        <f t="shared" si="142"/>
        <v>216.37573497054342</v>
      </c>
      <c r="CT57" s="33">
        <f t="shared" si="143"/>
        <v>0.53690425626514404</v>
      </c>
      <c r="CU57" s="33">
        <f t="shared" si="144"/>
        <v>0.51372213756649654</v>
      </c>
      <c r="CV57" s="33">
        <f t="shared" si="145"/>
        <v>0.45641815765084026</v>
      </c>
      <c r="CW57" s="33" t="str">
        <f t="shared" si="146"/>
        <v/>
      </c>
      <c r="CX57" s="33" t="str">
        <f t="shared" si="147"/>
        <v/>
      </c>
      <c r="CY57" s="33">
        <f t="shared" si="148"/>
        <v>3891.1663539357291</v>
      </c>
      <c r="CZ57" s="33" t="str">
        <f t="shared" si="149"/>
        <v/>
      </c>
      <c r="DA57" s="33">
        <f t="shared" si="150"/>
        <v>3.8324370530240972</v>
      </c>
      <c r="DB57" s="33" t="str">
        <f t="shared" si="151"/>
        <v/>
      </c>
      <c r="DC57" s="33" t="str">
        <f t="shared" si="152"/>
        <v/>
      </c>
      <c r="DD57" s="33">
        <f t="shared" si="153"/>
        <v>32.632016674322912</v>
      </c>
      <c r="DE57" s="33" t="str">
        <f t="shared" si="154"/>
        <v/>
      </c>
      <c r="DF57" s="33">
        <f t="shared" si="155"/>
        <v>8.6414415048363207</v>
      </c>
      <c r="DG57" s="33">
        <f t="shared" si="156"/>
        <v>0.39228515294371014</v>
      </c>
      <c r="DH57" s="33">
        <f t="shared" si="157"/>
        <v>1.9641387733227083</v>
      </c>
      <c r="DI57" s="33" t="str">
        <f t="shared" si="158"/>
        <v/>
      </c>
      <c r="DJ57" s="33">
        <f t="shared" si="159"/>
        <v>0.9074834194590643</v>
      </c>
      <c r="DK57" s="33">
        <f t="shared" si="160"/>
        <v>3022.9486556154516</v>
      </c>
      <c r="DL57" s="33">
        <f t="shared" si="161"/>
        <v>4760.6302072039061</v>
      </c>
      <c r="DM57" s="33">
        <f t="shared" si="162"/>
        <v>22.437780944728125</v>
      </c>
      <c r="DN57" s="33">
        <f t="shared" si="163"/>
        <v>604.09601868150003</v>
      </c>
      <c r="DO57" s="33">
        <f t="shared" si="164"/>
        <v>0.11627435136937345</v>
      </c>
      <c r="DP57" s="33" t="str">
        <f t="shared" si="165"/>
        <v/>
      </c>
      <c r="DQ57" s="33" t="str">
        <f t="shared" si="166"/>
        <v/>
      </c>
      <c r="DR57" s="33">
        <f t="shared" si="167"/>
        <v>35.452082470686456</v>
      </c>
      <c r="DS57" s="33">
        <f t="shared" si="168"/>
        <v>11.239020423053038</v>
      </c>
      <c r="DT57" s="33">
        <f t="shared" si="169"/>
        <v>49.850719166468409</v>
      </c>
      <c r="DU57" s="33" t="str">
        <f t="shared" si="170"/>
        <v/>
      </c>
      <c r="DV57" s="33">
        <f t="shared" si="171"/>
        <v>87.340472047199142</v>
      </c>
      <c r="DW57" s="33">
        <f t="shared" si="172"/>
        <v>64.078834913683679</v>
      </c>
      <c r="DX57" s="33">
        <f t="shared" si="173"/>
        <v>10392.744275136216</v>
      </c>
      <c r="DY57" s="33">
        <f t="shared" si="174"/>
        <v>4.8899142492634722</v>
      </c>
    </row>
    <row r="58" spans="1:129" x14ac:dyDescent="0.2">
      <c r="A58" s="1">
        <f t="shared" si="117"/>
        <v>57</v>
      </c>
      <c r="B58" s="10" t="str">
        <f t="shared" si="118"/>
        <v>hFB14_2_Normal_Control_21_P21T</v>
      </c>
      <c r="C58" s="10" t="str">
        <f t="shared" si="119"/>
        <v>hFB14_Normal_Control</v>
      </c>
      <c r="D58" s="10" t="s">
        <v>7</v>
      </c>
      <c r="E58" s="10" t="s">
        <v>8</v>
      </c>
      <c r="F58" s="10" t="s">
        <v>9</v>
      </c>
      <c r="G58" s="10" t="s">
        <v>10</v>
      </c>
      <c r="H58" s="10">
        <v>0</v>
      </c>
      <c r="I58" s="10">
        <v>2</v>
      </c>
      <c r="J58" s="13">
        <v>21</v>
      </c>
      <c r="K58" s="20">
        <v>80.125</v>
      </c>
      <c r="L58" s="16">
        <v>2</v>
      </c>
      <c r="M58" s="17">
        <v>5.166666666666667</v>
      </c>
      <c r="N58" s="17">
        <f>IFERROR(INDEX([1]All_Data!$AC:$AC,MATCH(B58,[1]All_Data!$C:$C,0)),"")</f>
        <v>2.7614999999999998</v>
      </c>
      <c r="O58" s="17">
        <v>2.7614999999999998</v>
      </c>
      <c r="P58" s="17">
        <v>1</v>
      </c>
      <c r="Q58" s="17" t="str">
        <f t="shared" si="120"/>
        <v>Control_21</v>
      </c>
      <c r="R58" s="6" t="s">
        <v>6</v>
      </c>
      <c r="S58" s="7">
        <v>21</v>
      </c>
      <c r="T58" s="8">
        <v>49</v>
      </c>
      <c r="U58" s="13"/>
      <c r="V58" s="13">
        <v>51</v>
      </c>
      <c r="W58" s="35">
        <v>19361.028338954999</v>
      </c>
      <c r="X58" s="35">
        <v>23.844257400690999</v>
      </c>
      <c r="Y58" s="35" t="s">
        <v>110</v>
      </c>
      <c r="Z58" s="35">
        <v>18.509545075777901</v>
      </c>
      <c r="AA58" s="35">
        <v>40233.023273017803</v>
      </c>
      <c r="AB58" s="35" t="s">
        <v>110</v>
      </c>
      <c r="AC58" s="35">
        <v>5.2849630434682799</v>
      </c>
      <c r="AD58" s="35">
        <v>2494.9505997444999</v>
      </c>
      <c r="AE58" s="35">
        <v>1.2248759306879</v>
      </c>
      <c r="AF58" s="35">
        <v>10.935424341462101</v>
      </c>
      <c r="AG58" s="35">
        <v>961.924698639246</v>
      </c>
      <c r="AH58" s="35">
        <v>2.6364901199790101</v>
      </c>
      <c r="AI58" s="35">
        <v>5.8306082272614104</v>
      </c>
      <c r="AJ58" s="35">
        <v>1134.5149532482501</v>
      </c>
      <c r="AK58" s="35">
        <v>1.9974883098584399</v>
      </c>
      <c r="AL58" s="35">
        <v>428.97876707964298</v>
      </c>
      <c r="AM58" s="35">
        <v>21175.942114888701</v>
      </c>
      <c r="AN58" s="35">
        <v>439.71066719553301</v>
      </c>
      <c r="AO58" s="35">
        <v>0.63276067287430104</v>
      </c>
      <c r="AP58" s="35">
        <v>7.1898988703805404</v>
      </c>
      <c r="AQ58" s="35">
        <v>851.024837219706</v>
      </c>
      <c r="AR58" s="35">
        <v>4.2032865197261904</v>
      </c>
      <c r="AS58" s="35">
        <v>4.5830453185379296</v>
      </c>
      <c r="AT58" s="35">
        <v>2.6289685880688398</v>
      </c>
      <c r="AU58" s="35" t="s">
        <v>110</v>
      </c>
      <c r="AV58" s="35" t="s">
        <v>110</v>
      </c>
      <c r="AW58" s="35">
        <v>31555.193529000899</v>
      </c>
      <c r="AX58" s="35" t="s">
        <v>110</v>
      </c>
      <c r="AY58" s="35">
        <v>20.883148888034398</v>
      </c>
      <c r="AZ58" s="35" t="s">
        <v>110</v>
      </c>
      <c r="BA58" s="35" t="s">
        <v>110</v>
      </c>
      <c r="BB58" s="35">
        <v>187.96041604409999</v>
      </c>
      <c r="BC58" s="35" t="s">
        <v>110</v>
      </c>
      <c r="BD58" s="35">
        <v>88.3840700455182</v>
      </c>
      <c r="BE58" s="35">
        <v>3.0607091303823299</v>
      </c>
      <c r="BF58" s="35">
        <v>14.168305106463899</v>
      </c>
      <c r="BG58" s="35" t="s">
        <v>110</v>
      </c>
      <c r="BH58" s="35">
        <v>5.2271044960842099</v>
      </c>
      <c r="BI58" s="35">
        <v>17412.184256345001</v>
      </c>
      <c r="BJ58" s="35">
        <v>27902.335827745101</v>
      </c>
      <c r="BK58" s="35">
        <v>195.96678431409799</v>
      </c>
      <c r="BL58" s="35">
        <v>3375.96315202701</v>
      </c>
      <c r="BM58" s="35">
        <v>0.669740263887591</v>
      </c>
      <c r="BN58" s="35" t="s">
        <v>110</v>
      </c>
      <c r="BO58" s="35">
        <f t="shared" si="121"/>
        <v>20</v>
      </c>
      <c r="BP58" s="35" t="s">
        <v>110</v>
      </c>
      <c r="BQ58" s="35">
        <v>124.874704339186</v>
      </c>
      <c r="BR58" s="35">
        <v>141.46521167334799</v>
      </c>
      <c r="BS58" s="35">
        <v>345.88766106091401</v>
      </c>
      <c r="BT58" s="35" t="s">
        <v>110</v>
      </c>
      <c r="BU58" s="35">
        <v>339.94678856865698</v>
      </c>
      <c r="BV58" s="35">
        <v>372.54759495724198</v>
      </c>
      <c r="BW58" s="35">
        <v>70077.350098908995</v>
      </c>
      <c r="BX58" s="35">
        <v>39.5884244930946</v>
      </c>
      <c r="BY58" s="33">
        <f t="shared" si="122"/>
        <v>7011.0549842313958</v>
      </c>
      <c r="BZ58" s="33">
        <f t="shared" si="123"/>
        <v>8.6345310160025353</v>
      </c>
      <c r="CA58" s="33" t="str">
        <f t="shared" si="124"/>
        <v/>
      </c>
      <c r="CB58" s="33">
        <f t="shared" si="125"/>
        <v>6.7027141320941164</v>
      </c>
      <c r="CC58" s="33">
        <f t="shared" si="126"/>
        <v>14569.264266890388</v>
      </c>
      <c r="CD58" s="33" t="str">
        <f t="shared" si="127"/>
        <v/>
      </c>
      <c r="CE58" s="33">
        <f t="shared" si="128"/>
        <v>1.9138015728655731</v>
      </c>
      <c r="CF58" s="33">
        <f t="shared" si="129"/>
        <v>903.47658871790691</v>
      </c>
      <c r="CG58" s="33">
        <f t="shared" si="130"/>
        <v>0.44355456479735655</v>
      </c>
      <c r="CH58" s="33">
        <f t="shared" si="131"/>
        <v>3.9599581174948764</v>
      </c>
      <c r="CI58" s="33">
        <f t="shared" si="132"/>
        <v>348.33412950905165</v>
      </c>
      <c r="CJ58" s="33">
        <f t="shared" si="133"/>
        <v>0.95473116783596246</v>
      </c>
      <c r="CK58" s="33">
        <f t="shared" si="134"/>
        <v>2.1113917172773533</v>
      </c>
      <c r="CL58" s="33">
        <f t="shared" si="135"/>
        <v>410.83286375095065</v>
      </c>
      <c r="CM58" s="33">
        <f t="shared" si="136"/>
        <v>0.72333453190600761</v>
      </c>
      <c r="CN58" s="33">
        <f t="shared" si="137"/>
        <v>155.3426641606529</v>
      </c>
      <c r="CO58" s="33">
        <f t="shared" si="138"/>
        <v>7668.2752543504266</v>
      </c>
      <c r="CP58" s="33">
        <f t="shared" si="139"/>
        <v>159.22892167138622</v>
      </c>
      <c r="CQ58" s="33">
        <f t="shared" si="140"/>
        <v>0.22913658260883618</v>
      </c>
      <c r="CR58" s="33">
        <f t="shared" si="141"/>
        <v>2.6036208112911607</v>
      </c>
      <c r="CS58" s="33">
        <f t="shared" si="142"/>
        <v>308.17484599663447</v>
      </c>
      <c r="CT58" s="33">
        <f t="shared" si="143"/>
        <v>1.5221026687402466</v>
      </c>
      <c r="CU58" s="33">
        <f t="shared" si="144"/>
        <v>1.659621697822897</v>
      </c>
      <c r="CV58" s="33">
        <f t="shared" si="145"/>
        <v>0.9520074553933876</v>
      </c>
      <c r="CW58" s="33" t="str">
        <f t="shared" si="146"/>
        <v/>
      </c>
      <c r="CX58" s="33" t="str">
        <f t="shared" si="147"/>
        <v/>
      </c>
      <c r="CY58" s="33">
        <f t="shared" si="148"/>
        <v>11426.830899511462</v>
      </c>
      <c r="CZ58" s="33" t="str">
        <f t="shared" si="149"/>
        <v/>
      </c>
      <c r="DA58" s="33">
        <f t="shared" si="150"/>
        <v>7.5622483751708849</v>
      </c>
      <c r="DB58" s="33" t="str">
        <f t="shared" si="151"/>
        <v/>
      </c>
      <c r="DC58" s="33" t="str">
        <f t="shared" si="152"/>
        <v/>
      </c>
      <c r="DD58" s="33">
        <f t="shared" si="153"/>
        <v>68.064608380988588</v>
      </c>
      <c r="DE58" s="33" t="str">
        <f t="shared" si="154"/>
        <v/>
      </c>
      <c r="DF58" s="33">
        <f t="shared" si="155"/>
        <v>32.005819317587616</v>
      </c>
      <c r="DG58" s="33">
        <f t="shared" si="156"/>
        <v>1.1083502192222814</v>
      </c>
      <c r="DH58" s="33">
        <f t="shared" si="157"/>
        <v>5.130655479436502</v>
      </c>
      <c r="DI58" s="33" t="str">
        <f t="shared" si="158"/>
        <v/>
      </c>
      <c r="DJ58" s="33">
        <f t="shared" si="159"/>
        <v>1.8928497179374291</v>
      </c>
      <c r="DK58" s="33">
        <f t="shared" si="160"/>
        <v>6305.3355988937183</v>
      </c>
      <c r="DL58" s="33">
        <f t="shared" si="161"/>
        <v>10104.050634707624</v>
      </c>
      <c r="DM58" s="33">
        <f t="shared" si="162"/>
        <v>70.963890752887195</v>
      </c>
      <c r="DN58" s="33">
        <f t="shared" si="163"/>
        <v>1222.5106471218578</v>
      </c>
      <c r="DO58" s="33">
        <f t="shared" si="164"/>
        <v>0.24252770736468987</v>
      </c>
      <c r="DP58" s="33" t="str">
        <f t="shared" si="165"/>
        <v/>
      </c>
      <c r="DQ58" s="33" t="str">
        <f t="shared" si="166"/>
        <v/>
      </c>
      <c r="DR58" s="33">
        <f t="shared" si="167"/>
        <v>45.219882071043273</v>
      </c>
      <c r="DS58" s="33">
        <f t="shared" si="168"/>
        <v>51.227670350660148</v>
      </c>
      <c r="DT58" s="33">
        <f t="shared" si="169"/>
        <v>125.25354374829405</v>
      </c>
      <c r="DU58" s="33" t="str">
        <f t="shared" si="170"/>
        <v/>
      </c>
      <c r="DV58" s="33">
        <f t="shared" si="171"/>
        <v>123.10222291097483</v>
      </c>
      <c r="DW58" s="33">
        <f t="shared" si="172"/>
        <v>134.90769326715264</v>
      </c>
      <c r="DX58" s="33">
        <f t="shared" si="173"/>
        <v>25376.552634042731</v>
      </c>
      <c r="DY58" s="33">
        <f t="shared" si="174"/>
        <v>14.335840844864965</v>
      </c>
    </row>
    <row r="59" spans="1:129" x14ac:dyDescent="0.2">
      <c r="A59" s="1">
        <f t="shared" si="117"/>
        <v>58</v>
      </c>
      <c r="B59" s="10" t="str">
        <f t="shared" si="118"/>
        <v>hFB14_2_Normal_Control_21_P25T</v>
      </c>
      <c r="C59" s="10" t="str">
        <f t="shared" si="119"/>
        <v>hFB14_Normal_Control</v>
      </c>
      <c r="D59" s="10" t="s">
        <v>7</v>
      </c>
      <c r="E59" s="10" t="s">
        <v>8</v>
      </c>
      <c r="F59" s="10" t="s">
        <v>9</v>
      </c>
      <c r="G59" s="10" t="s">
        <v>10</v>
      </c>
      <c r="H59" s="10">
        <v>0</v>
      </c>
      <c r="I59" s="10">
        <v>2</v>
      </c>
      <c r="J59" s="13">
        <v>25</v>
      </c>
      <c r="K59" s="20">
        <v>100.29166666666667</v>
      </c>
      <c r="L59" s="16">
        <v>2.5</v>
      </c>
      <c r="M59" s="17">
        <v>4.916666666666667</v>
      </c>
      <c r="N59" s="17">
        <f>IFERROR(INDEX([1]All_Data!$AC:$AC,MATCH(B59,[1]All_Data!$C:$C,0)),"")</f>
        <v>4.2450000000000001</v>
      </c>
      <c r="O59" s="17">
        <v>4.2450000000000001</v>
      </c>
      <c r="P59" s="17">
        <v>1</v>
      </c>
      <c r="Q59" s="17" t="str">
        <f t="shared" si="120"/>
        <v>Control_21</v>
      </c>
      <c r="R59" s="6" t="s">
        <v>6</v>
      </c>
      <c r="S59" s="7">
        <v>21</v>
      </c>
      <c r="T59" s="12">
        <v>50</v>
      </c>
      <c r="U59" s="13"/>
      <c r="V59" s="13">
        <v>52</v>
      </c>
      <c r="W59" s="35">
        <v>27987.6735681258</v>
      </c>
      <c r="X59" s="35">
        <v>54.906340876997298</v>
      </c>
      <c r="Y59" s="35" t="s">
        <v>110</v>
      </c>
      <c r="Z59" s="35">
        <v>22.6205036110278</v>
      </c>
      <c r="AA59" s="35">
        <v>39543.841625985602</v>
      </c>
      <c r="AB59" s="35" t="s">
        <v>110</v>
      </c>
      <c r="AC59" s="35">
        <v>4.7693067981151396</v>
      </c>
      <c r="AD59" s="35">
        <v>2494.9505997444999</v>
      </c>
      <c r="AE59" s="35">
        <v>0.43973258282844102</v>
      </c>
      <c r="AF59" s="35">
        <v>27.677970833832699</v>
      </c>
      <c r="AG59" s="35">
        <v>1197.7527257065201</v>
      </c>
      <c r="AH59" s="35">
        <v>1.68409737180039</v>
      </c>
      <c r="AI59" s="35">
        <v>8.3810633721036698</v>
      </c>
      <c r="AJ59" s="35">
        <v>1459.9184194925299</v>
      </c>
      <c r="AK59" s="35">
        <v>1.46054215305478</v>
      </c>
      <c r="AL59" s="35">
        <v>393.14810465091801</v>
      </c>
      <c r="AM59" s="35">
        <v>21155.525283003299</v>
      </c>
      <c r="AN59" s="35" t="s">
        <v>110</v>
      </c>
      <c r="AO59" s="35">
        <v>1.4248654637868201</v>
      </c>
      <c r="AP59" s="35">
        <v>5.2951086245843504</v>
      </c>
      <c r="AQ59" s="35">
        <v>350.34891439416299</v>
      </c>
      <c r="AR59" s="35">
        <v>4.56625361528911</v>
      </c>
      <c r="AS59" s="35">
        <v>4.2030504866424199</v>
      </c>
      <c r="AT59" s="35">
        <v>2.0200388127911202</v>
      </c>
      <c r="AU59" s="35" t="s">
        <v>110</v>
      </c>
      <c r="AV59" s="35" t="s">
        <v>110</v>
      </c>
      <c r="AW59" s="35">
        <v>22789.383261377101</v>
      </c>
      <c r="AX59" s="35" t="s">
        <v>110</v>
      </c>
      <c r="AY59" s="35">
        <v>18.481423411177602</v>
      </c>
      <c r="AZ59" s="35" t="s">
        <v>110</v>
      </c>
      <c r="BA59" s="35" t="s">
        <v>110</v>
      </c>
      <c r="BB59" s="35">
        <v>187.96041604409999</v>
      </c>
      <c r="BC59" s="35" t="s">
        <v>110</v>
      </c>
      <c r="BD59" s="35">
        <v>193.385285550932</v>
      </c>
      <c r="BE59" s="35">
        <v>1.9711400626965301</v>
      </c>
      <c r="BF59" s="35">
        <v>22.051643332926702</v>
      </c>
      <c r="BG59" s="35" t="s">
        <v>110</v>
      </c>
      <c r="BH59" s="35">
        <v>5.2271044960842099</v>
      </c>
      <c r="BI59" s="35">
        <v>22559.098958447601</v>
      </c>
      <c r="BJ59" s="35">
        <v>28114.589959397301</v>
      </c>
      <c r="BK59" s="35">
        <v>280.67362914282199</v>
      </c>
      <c r="BL59" s="35">
        <v>3479.59306760544</v>
      </c>
      <c r="BM59" s="35">
        <v>0.86535779686677405</v>
      </c>
      <c r="BN59" s="35" t="s">
        <v>110</v>
      </c>
      <c r="BO59" s="35">
        <f t="shared" si="121"/>
        <v>20.166666666666671</v>
      </c>
      <c r="BP59" s="35">
        <v>0.35224146566292902</v>
      </c>
      <c r="BQ59" s="35">
        <v>702.96109546729895</v>
      </c>
      <c r="BR59" s="35">
        <v>198.18066099258999</v>
      </c>
      <c r="BS59" s="35">
        <v>410.66860583987199</v>
      </c>
      <c r="BT59" s="35" t="s">
        <v>110</v>
      </c>
      <c r="BU59" s="35">
        <v>602.11566819282098</v>
      </c>
      <c r="BV59" s="35">
        <v>558.68365642972606</v>
      </c>
      <c r="BW59" s="35">
        <v>65945.848554496901</v>
      </c>
      <c r="BX59" s="35">
        <v>50.520217195328598</v>
      </c>
      <c r="BY59" s="33">
        <f t="shared" si="122"/>
        <v>6593.0915354831095</v>
      </c>
      <c r="BZ59" s="33">
        <f t="shared" si="123"/>
        <v>12.934355919198421</v>
      </c>
      <c r="CA59" s="33" t="str">
        <f t="shared" si="124"/>
        <v/>
      </c>
      <c r="CB59" s="33">
        <f t="shared" si="125"/>
        <v>5.3287405444117315</v>
      </c>
      <c r="CC59" s="33">
        <f t="shared" si="126"/>
        <v>9315.3926091838875</v>
      </c>
      <c r="CD59" s="33" t="str">
        <f t="shared" si="127"/>
        <v/>
      </c>
      <c r="CE59" s="33">
        <f t="shared" si="128"/>
        <v>1.1235116132191141</v>
      </c>
      <c r="CF59" s="33">
        <f t="shared" si="129"/>
        <v>587.73865718362777</v>
      </c>
      <c r="CG59" s="33">
        <f t="shared" si="130"/>
        <v>0.10358835873461508</v>
      </c>
      <c r="CH59" s="33">
        <f t="shared" si="131"/>
        <v>6.5201344720453944</v>
      </c>
      <c r="CI59" s="33">
        <f t="shared" si="132"/>
        <v>282.15611912992227</v>
      </c>
      <c r="CJ59" s="33">
        <f t="shared" si="133"/>
        <v>0.39672494035344874</v>
      </c>
      <c r="CK59" s="33">
        <f t="shared" si="134"/>
        <v>1.9743376612729493</v>
      </c>
      <c r="CL59" s="33">
        <f t="shared" si="135"/>
        <v>343.91482202415307</v>
      </c>
      <c r="CM59" s="33">
        <f t="shared" si="136"/>
        <v>0.34406175572550762</v>
      </c>
      <c r="CN59" s="33">
        <f t="shared" si="137"/>
        <v>92.614394499627323</v>
      </c>
      <c r="CO59" s="33">
        <f t="shared" si="138"/>
        <v>4983.633753357667</v>
      </c>
      <c r="CP59" s="33" t="str">
        <f t="shared" si="139"/>
        <v/>
      </c>
      <c r="CQ59" s="33">
        <f t="shared" si="140"/>
        <v>0.33565735307110012</v>
      </c>
      <c r="CR59" s="33">
        <f t="shared" si="141"/>
        <v>1.2473754121517904</v>
      </c>
      <c r="CS59" s="33">
        <f t="shared" si="142"/>
        <v>82.532135310756885</v>
      </c>
      <c r="CT59" s="33">
        <f t="shared" si="143"/>
        <v>1.0756781190315925</v>
      </c>
      <c r="CU59" s="33">
        <f t="shared" si="144"/>
        <v>0.99011790026912128</v>
      </c>
      <c r="CV59" s="33">
        <f t="shared" si="145"/>
        <v>0.4758630889967303</v>
      </c>
      <c r="CW59" s="33" t="str">
        <f t="shared" si="146"/>
        <v/>
      </c>
      <c r="CX59" s="33" t="str">
        <f t="shared" si="147"/>
        <v/>
      </c>
      <c r="CY59" s="33">
        <f t="shared" si="148"/>
        <v>5368.5237364845934</v>
      </c>
      <c r="CZ59" s="33" t="str">
        <f t="shared" si="149"/>
        <v/>
      </c>
      <c r="DA59" s="33">
        <f t="shared" si="150"/>
        <v>4.3536922052244051</v>
      </c>
      <c r="DB59" s="33" t="str">
        <f t="shared" si="151"/>
        <v/>
      </c>
      <c r="DC59" s="33" t="str">
        <f t="shared" si="152"/>
        <v/>
      </c>
      <c r="DD59" s="33">
        <f t="shared" si="153"/>
        <v>44.278072095194339</v>
      </c>
      <c r="DE59" s="33" t="str">
        <f t="shared" si="154"/>
        <v/>
      </c>
      <c r="DF59" s="33">
        <f t="shared" si="155"/>
        <v>45.556015441915662</v>
      </c>
      <c r="DG59" s="33">
        <f t="shared" si="156"/>
        <v>0.46434394880954771</v>
      </c>
      <c r="DH59" s="33">
        <f t="shared" si="157"/>
        <v>5.1947334117612955</v>
      </c>
      <c r="DI59" s="33" t="str">
        <f t="shared" si="158"/>
        <v/>
      </c>
      <c r="DJ59" s="33">
        <f t="shared" si="159"/>
        <v>1.2313555938949847</v>
      </c>
      <c r="DK59" s="33">
        <f t="shared" si="160"/>
        <v>5314.2753730147469</v>
      </c>
      <c r="DL59" s="33">
        <f t="shared" si="161"/>
        <v>6622.9893897284574</v>
      </c>
      <c r="DM59" s="33">
        <f t="shared" si="162"/>
        <v>66.118640551901535</v>
      </c>
      <c r="DN59" s="33">
        <f t="shared" si="163"/>
        <v>819.69212428867843</v>
      </c>
      <c r="DO59" s="33">
        <f t="shared" si="164"/>
        <v>0.20385342682373947</v>
      </c>
      <c r="DP59" s="33" t="str">
        <f t="shared" si="165"/>
        <v/>
      </c>
      <c r="DQ59" s="33">
        <f t="shared" si="166"/>
        <v>8.2977965998334277E-2</v>
      </c>
      <c r="DR59" s="33">
        <f t="shared" si="167"/>
        <v>165.59743120548856</v>
      </c>
      <c r="DS59" s="33">
        <f t="shared" si="168"/>
        <v>46.685668078348641</v>
      </c>
      <c r="DT59" s="33">
        <f t="shared" si="169"/>
        <v>96.741721045906232</v>
      </c>
      <c r="DU59" s="33" t="str">
        <f t="shared" si="170"/>
        <v/>
      </c>
      <c r="DV59" s="33">
        <f t="shared" si="171"/>
        <v>141.84114680631825</v>
      </c>
      <c r="DW59" s="33">
        <f t="shared" si="172"/>
        <v>131.60981305765043</v>
      </c>
      <c r="DX59" s="33">
        <f t="shared" si="173"/>
        <v>15534.946655947444</v>
      </c>
      <c r="DY59" s="33">
        <f t="shared" si="174"/>
        <v>11.901111235648669</v>
      </c>
    </row>
    <row r="60" spans="1:129" x14ac:dyDescent="0.2">
      <c r="A60" s="1">
        <f t="shared" si="117"/>
        <v>59</v>
      </c>
      <c r="B60" s="10" t="str">
        <f t="shared" si="118"/>
        <v>hFB14_2_Normal_Control_21_P29T</v>
      </c>
      <c r="C60" s="10" t="str">
        <f t="shared" si="119"/>
        <v>hFB14_Normal_Control</v>
      </c>
      <c r="D60" s="10" t="s">
        <v>7</v>
      </c>
      <c r="E60" s="10" t="s">
        <v>8</v>
      </c>
      <c r="F60" s="10" t="s">
        <v>9</v>
      </c>
      <c r="G60" s="10" t="s">
        <v>10</v>
      </c>
      <c r="H60" s="10">
        <v>0</v>
      </c>
      <c r="I60" s="10">
        <v>2</v>
      </c>
      <c r="J60" s="13">
        <v>29</v>
      </c>
      <c r="K60" s="20">
        <v>123.5</v>
      </c>
      <c r="L60" s="16">
        <v>2.36</v>
      </c>
      <c r="M60" s="17">
        <v>6.166666666666667</v>
      </c>
      <c r="N60" s="17">
        <f>IFERROR(INDEX([1]All_Data!$AC:$AC,MATCH(B60,[1]All_Data!$C:$C,0)),"")</f>
        <v>2.6579999999999999</v>
      </c>
      <c r="O60" s="17">
        <v>2.6579999999999999</v>
      </c>
      <c r="P60" s="17">
        <v>1</v>
      </c>
      <c r="Q60" s="17" t="str">
        <f t="shared" si="120"/>
        <v>Control_21</v>
      </c>
      <c r="R60" s="6" t="s">
        <v>6</v>
      </c>
      <c r="S60" s="7">
        <v>21</v>
      </c>
      <c r="T60" s="12">
        <v>51</v>
      </c>
      <c r="U60" s="13"/>
      <c r="V60" s="13">
        <v>53</v>
      </c>
      <c r="W60" s="35">
        <v>31448.7616344452</v>
      </c>
      <c r="X60" s="35">
        <v>59.527184475843598</v>
      </c>
      <c r="Y60" s="35">
        <v>3.3440914657021801</v>
      </c>
      <c r="Z60" s="35">
        <v>92.935141724851704</v>
      </c>
      <c r="AA60" s="35">
        <v>38848.139442453903</v>
      </c>
      <c r="AB60" s="35" t="s">
        <v>110</v>
      </c>
      <c r="AC60" s="35">
        <v>5.5428485097575004</v>
      </c>
      <c r="AD60" s="35">
        <v>2328.4776300223898</v>
      </c>
      <c r="AE60" s="35">
        <v>1.9247789819274099</v>
      </c>
      <c r="AF60" s="35">
        <v>10.935424341462101</v>
      </c>
      <c r="AG60" s="35">
        <v>1616.5600554462501</v>
      </c>
      <c r="AH60" s="35">
        <v>1.68409737180039</v>
      </c>
      <c r="AI60" s="35">
        <v>10.1777906167389</v>
      </c>
      <c r="AJ60" s="35">
        <v>1134.5149532482501</v>
      </c>
      <c r="AK60" s="35">
        <v>1.9974883098584399</v>
      </c>
      <c r="AL60" s="35">
        <v>436.10620267911401</v>
      </c>
      <c r="AM60" s="35">
        <v>21165.732408027001</v>
      </c>
      <c r="AN60" s="35" t="s">
        <v>110</v>
      </c>
      <c r="AO60" s="35">
        <v>1.1168578872044901</v>
      </c>
      <c r="AP60" s="35">
        <v>7.1898988703805404</v>
      </c>
      <c r="AQ60" s="35">
        <v>238.80322018748899</v>
      </c>
      <c r="AR60" s="35">
        <v>4.56625361528911</v>
      </c>
      <c r="AS60" s="35">
        <v>1.9843989973482301</v>
      </c>
      <c r="AT60" s="35">
        <v>2.6831377692809202</v>
      </c>
      <c r="AU60" s="35" t="s">
        <v>110</v>
      </c>
      <c r="AV60" s="35" t="s">
        <v>110</v>
      </c>
      <c r="AW60" s="35">
        <v>19018.8133523375</v>
      </c>
      <c r="AX60" s="35" t="s">
        <v>110</v>
      </c>
      <c r="AY60" s="35">
        <v>20.883148888034398</v>
      </c>
      <c r="AZ60" s="35" t="s">
        <v>110</v>
      </c>
      <c r="BA60" s="35" t="s">
        <v>110</v>
      </c>
      <c r="BB60" s="35">
        <v>187.96041604409999</v>
      </c>
      <c r="BC60" s="35" t="s">
        <v>110</v>
      </c>
      <c r="BD60" s="35">
        <v>242.45115936665499</v>
      </c>
      <c r="BE60" s="35">
        <v>1.9711400626965301</v>
      </c>
      <c r="BF60" s="35">
        <v>23.306267666134001</v>
      </c>
      <c r="BG60" s="35" t="s">
        <v>110</v>
      </c>
      <c r="BH60" s="35">
        <v>6.4047700057700503</v>
      </c>
      <c r="BI60" s="35">
        <v>24960.383924952599</v>
      </c>
      <c r="BJ60" s="35">
        <v>27805.5270327779</v>
      </c>
      <c r="BK60" s="35">
        <v>195.96678431409799</v>
      </c>
      <c r="BL60" s="35">
        <v>2596.2084356720802</v>
      </c>
      <c r="BM60" s="35">
        <v>0.53715250108994705</v>
      </c>
      <c r="BN60" s="35" t="s">
        <v>110</v>
      </c>
      <c r="BO60" s="35">
        <f t="shared" si="121"/>
        <v>23.208333333333329</v>
      </c>
      <c r="BP60" s="35">
        <v>2.1142070811027098</v>
      </c>
      <c r="BQ60" s="35">
        <v>1211.07460287809</v>
      </c>
      <c r="BR60" s="35">
        <v>295.87229612043001</v>
      </c>
      <c r="BS60" s="35">
        <v>417.69321242225698</v>
      </c>
      <c r="BT60" s="35" t="s">
        <v>110</v>
      </c>
      <c r="BU60" s="35">
        <v>723.75134627892805</v>
      </c>
      <c r="BV60" s="35">
        <v>584.69766617830305</v>
      </c>
      <c r="BW60" s="35">
        <v>64322.946120681598</v>
      </c>
      <c r="BX60" s="35">
        <v>75.111764297267399</v>
      </c>
      <c r="BY60" s="33">
        <f t="shared" si="122"/>
        <v>11831.738763899624</v>
      </c>
      <c r="BZ60" s="33">
        <f t="shared" si="123"/>
        <v>22.395479486773365</v>
      </c>
      <c r="CA60" s="33">
        <f t="shared" si="124"/>
        <v>1.2581232000384426</v>
      </c>
      <c r="CB60" s="33">
        <f t="shared" si="125"/>
        <v>34.964312161343756</v>
      </c>
      <c r="CC60" s="33">
        <f t="shared" si="126"/>
        <v>14615.552837642552</v>
      </c>
      <c r="CD60" s="33" t="str">
        <f t="shared" si="127"/>
        <v/>
      </c>
      <c r="CE60" s="33">
        <f t="shared" si="128"/>
        <v>2.0853455642428518</v>
      </c>
      <c r="CF60" s="33">
        <f t="shared" si="129"/>
        <v>876.02619639668546</v>
      </c>
      <c r="CG60" s="33">
        <f t="shared" si="130"/>
        <v>0.72414559139481194</v>
      </c>
      <c r="CH60" s="33">
        <f t="shared" si="131"/>
        <v>4.1141551322280288</v>
      </c>
      <c r="CI60" s="33">
        <f t="shared" si="132"/>
        <v>608.18662733117014</v>
      </c>
      <c r="CJ60" s="33">
        <f t="shared" si="133"/>
        <v>0.63359570045161406</v>
      </c>
      <c r="CK60" s="33">
        <f t="shared" si="134"/>
        <v>3.8291161086301355</v>
      </c>
      <c r="CL60" s="33">
        <f t="shared" si="135"/>
        <v>426.83030596247181</v>
      </c>
      <c r="CM60" s="33">
        <f t="shared" si="136"/>
        <v>0.75150049279851017</v>
      </c>
      <c r="CN60" s="33">
        <f t="shared" si="137"/>
        <v>164.07306346091573</v>
      </c>
      <c r="CO60" s="33">
        <f t="shared" si="138"/>
        <v>7963.0294988814903</v>
      </c>
      <c r="CP60" s="33" t="str">
        <f t="shared" si="139"/>
        <v/>
      </c>
      <c r="CQ60" s="33">
        <f t="shared" si="140"/>
        <v>0.4201873164802446</v>
      </c>
      <c r="CR60" s="33">
        <f t="shared" si="141"/>
        <v>2.7050033372387285</v>
      </c>
      <c r="CS60" s="33">
        <f t="shared" si="142"/>
        <v>89.843197963690372</v>
      </c>
      <c r="CT60" s="33">
        <f t="shared" si="143"/>
        <v>1.7179283729454891</v>
      </c>
      <c r="CU60" s="33">
        <f t="shared" si="144"/>
        <v>0.74657599599256219</v>
      </c>
      <c r="CV60" s="33">
        <f t="shared" si="145"/>
        <v>1.0094574000304442</v>
      </c>
      <c r="CW60" s="33" t="str">
        <f t="shared" si="146"/>
        <v/>
      </c>
      <c r="CX60" s="33" t="str">
        <f t="shared" si="147"/>
        <v/>
      </c>
      <c r="CY60" s="33">
        <f t="shared" si="148"/>
        <v>7155.3097638591044</v>
      </c>
      <c r="CZ60" s="33" t="str">
        <f t="shared" si="149"/>
        <v/>
      </c>
      <c r="DA60" s="33">
        <f t="shared" si="150"/>
        <v>7.8567151572740404</v>
      </c>
      <c r="DB60" s="33" t="str">
        <f t="shared" si="151"/>
        <v/>
      </c>
      <c r="DC60" s="33" t="str">
        <f t="shared" si="152"/>
        <v/>
      </c>
      <c r="DD60" s="33">
        <f t="shared" si="153"/>
        <v>70.714979700564328</v>
      </c>
      <c r="DE60" s="33" t="str">
        <f t="shared" si="154"/>
        <v/>
      </c>
      <c r="DF60" s="33">
        <f t="shared" si="155"/>
        <v>91.215635578124534</v>
      </c>
      <c r="DG60" s="33">
        <f t="shared" si="156"/>
        <v>0.74158768348251702</v>
      </c>
      <c r="DH60" s="33">
        <f t="shared" si="157"/>
        <v>8.7683475041888652</v>
      </c>
      <c r="DI60" s="33" t="str">
        <f t="shared" si="158"/>
        <v/>
      </c>
      <c r="DJ60" s="33">
        <f t="shared" si="159"/>
        <v>2.4096200172197331</v>
      </c>
      <c r="DK60" s="33">
        <f t="shared" si="160"/>
        <v>9390.6636286503381</v>
      </c>
      <c r="DL60" s="33">
        <f t="shared" si="161"/>
        <v>10461.071118426598</v>
      </c>
      <c r="DM60" s="33">
        <f t="shared" si="162"/>
        <v>73.727157379269372</v>
      </c>
      <c r="DN60" s="33">
        <f t="shared" si="163"/>
        <v>976.75260935744177</v>
      </c>
      <c r="DO60" s="33">
        <f t="shared" si="164"/>
        <v>0.20208897708425397</v>
      </c>
      <c r="DP60" s="33" t="str">
        <f t="shared" si="165"/>
        <v/>
      </c>
      <c r="DQ60" s="33">
        <f t="shared" si="166"/>
        <v>0.7954127468407487</v>
      </c>
      <c r="DR60" s="33">
        <f t="shared" si="167"/>
        <v>455.63378588340481</v>
      </c>
      <c r="DS60" s="33">
        <f t="shared" si="168"/>
        <v>111.31388115892777</v>
      </c>
      <c r="DT60" s="33">
        <f t="shared" si="169"/>
        <v>157.14567811221104</v>
      </c>
      <c r="DU60" s="33" t="str">
        <f t="shared" si="170"/>
        <v/>
      </c>
      <c r="DV60" s="33">
        <f t="shared" si="171"/>
        <v>272.29170288898723</v>
      </c>
      <c r="DW60" s="33">
        <f t="shared" si="172"/>
        <v>219.97654859981304</v>
      </c>
      <c r="DX60" s="33">
        <f t="shared" si="173"/>
        <v>24199.753995741761</v>
      </c>
      <c r="DY60" s="33">
        <f t="shared" si="174"/>
        <v>28.258752557286456</v>
      </c>
    </row>
    <row r="61" spans="1:129" x14ac:dyDescent="0.2">
      <c r="A61" s="1">
        <f t="shared" si="117"/>
        <v>60</v>
      </c>
      <c r="B61" s="10" t="str">
        <f t="shared" si="118"/>
        <v>hFB14_2_Normal_Control_21_P31T</v>
      </c>
      <c r="C61" s="10" t="str">
        <f t="shared" si="119"/>
        <v>hFB14_Normal_Control</v>
      </c>
      <c r="D61" s="10" t="s">
        <v>7</v>
      </c>
      <c r="E61" s="10" t="s">
        <v>8</v>
      </c>
      <c r="F61" s="10" t="s">
        <v>9</v>
      </c>
      <c r="G61" s="10" t="s">
        <v>10</v>
      </c>
      <c r="H61" s="10">
        <v>0</v>
      </c>
      <c r="I61" s="10">
        <v>2</v>
      </c>
      <c r="J61" s="13">
        <v>31</v>
      </c>
      <c r="K61" s="20">
        <v>140.375</v>
      </c>
      <c r="L61" s="16">
        <v>2.5</v>
      </c>
      <c r="M61" s="17">
        <v>10.041666666666666</v>
      </c>
      <c r="N61" s="17">
        <f>IFERROR(INDEX([1]All_Data!$AC:$AC,MATCH(B61,[1]All_Data!$C:$C,0)),"")</f>
        <v>2.5395000000000003</v>
      </c>
      <c r="O61" s="17">
        <v>2.5395000000000003</v>
      </c>
      <c r="P61" s="17">
        <v>1</v>
      </c>
      <c r="Q61" s="17" t="str">
        <f t="shared" si="120"/>
        <v>Control_21</v>
      </c>
      <c r="R61" s="6" t="s">
        <v>6</v>
      </c>
      <c r="S61" s="7">
        <v>21</v>
      </c>
      <c r="T61" s="8">
        <v>52</v>
      </c>
      <c r="U61" s="13"/>
      <c r="V61" s="13">
        <v>54</v>
      </c>
      <c r="W61" s="35">
        <v>34443.029225480801</v>
      </c>
      <c r="X61" s="35">
        <v>23.844257400690999</v>
      </c>
      <c r="Y61" s="35">
        <v>1.6171996224034799</v>
      </c>
      <c r="Z61" s="35">
        <v>22.6205036110278</v>
      </c>
      <c r="AA61" s="35">
        <v>39080.780893376701</v>
      </c>
      <c r="AB61" s="35" t="s">
        <v>110</v>
      </c>
      <c r="AC61" s="35">
        <v>3.9961408587744498</v>
      </c>
      <c r="AD61" s="35">
        <v>2068.2735337797899</v>
      </c>
      <c r="AE61" s="35">
        <v>1.2248759306879</v>
      </c>
      <c r="AF61" s="35">
        <v>10.935424341462101</v>
      </c>
      <c r="AG61" s="35">
        <v>2065.6751155136999</v>
      </c>
      <c r="AH61" s="35" t="s">
        <v>110</v>
      </c>
      <c r="AI61" s="35">
        <v>28.222350349190101</v>
      </c>
      <c r="AJ61" s="35">
        <v>519.703853061686</v>
      </c>
      <c r="AK61" s="35">
        <v>0.91647737691672204</v>
      </c>
      <c r="AL61" s="35">
        <v>371.479321291156</v>
      </c>
      <c r="AM61" s="35">
        <v>21053.5959389696</v>
      </c>
      <c r="AN61" s="35" t="s">
        <v>110</v>
      </c>
      <c r="AO61" s="35">
        <v>1.4248654637868201</v>
      </c>
      <c r="AP61" s="35">
        <v>6.2473454408768996</v>
      </c>
      <c r="AQ61" s="35">
        <v>69.187438996628003</v>
      </c>
      <c r="AR61" s="35">
        <v>4.9262655240979001</v>
      </c>
      <c r="AS61" s="35">
        <v>2.9590395123830202</v>
      </c>
      <c r="AT61" s="35">
        <v>1.6748960087481399</v>
      </c>
      <c r="AU61" s="35" t="s">
        <v>110</v>
      </c>
      <c r="AV61" s="35" t="s">
        <v>110</v>
      </c>
      <c r="AW61" s="35">
        <v>16745.146045709302</v>
      </c>
      <c r="AX61" s="35" t="s">
        <v>110</v>
      </c>
      <c r="AY61" s="35">
        <v>20.883148888034398</v>
      </c>
      <c r="AZ61" s="35" t="s">
        <v>110</v>
      </c>
      <c r="BA61" s="35" t="s">
        <v>110</v>
      </c>
      <c r="BB61" s="35">
        <v>172.00776081717501</v>
      </c>
      <c r="BC61" s="35" t="s">
        <v>110</v>
      </c>
      <c r="BD61" s="35">
        <v>83.094196039983302</v>
      </c>
      <c r="BE61" s="35">
        <v>1.9711400626965301</v>
      </c>
      <c r="BF61" s="35">
        <v>13.764421220311201</v>
      </c>
      <c r="BG61" s="35" t="s">
        <v>110</v>
      </c>
      <c r="BH61" s="35">
        <v>6.9802688360206204</v>
      </c>
      <c r="BI61" s="35">
        <v>17412.184256345001</v>
      </c>
      <c r="BJ61" s="35">
        <v>24702.562080382599</v>
      </c>
      <c r="BK61" s="35">
        <v>195.96678431409799</v>
      </c>
      <c r="BL61" s="35">
        <v>5142.0829343270598</v>
      </c>
      <c r="BM61" s="35">
        <v>0.669740263887591</v>
      </c>
      <c r="BN61" s="35" t="s">
        <v>110</v>
      </c>
      <c r="BO61" s="35">
        <f t="shared" si="121"/>
        <v>16.875</v>
      </c>
      <c r="BP61" s="35" t="s">
        <v>110</v>
      </c>
      <c r="BQ61" s="35" t="s">
        <v>110</v>
      </c>
      <c r="BR61" s="35">
        <v>995.95321514966997</v>
      </c>
      <c r="BS61" s="35">
        <v>277.257251712629</v>
      </c>
      <c r="BT61" s="35">
        <v>0.32076675180534903</v>
      </c>
      <c r="BU61" s="35">
        <v>294.57701426925001</v>
      </c>
      <c r="BV61" s="35">
        <v>292.36847095021199</v>
      </c>
      <c r="BW61" s="35">
        <v>67239.703239523107</v>
      </c>
      <c r="BX61" s="35">
        <v>200.193626659638</v>
      </c>
      <c r="BY61" s="33">
        <f t="shared" si="122"/>
        <v>13562.917592235006</v>
      </c>
      <c r="BZ61" s="33">
        <f t="shared" si="123"/>
        <v>9.3893512111403812</v>
      </c>
      <c r="CA61" s="33">
        <f t="shared" si="124"/>
        <v>0.63681812262393378</v>
      </c>
      <c r="CB61" s="33">
        <f t="shared" si="125"/>
        <v>8.9074635207827519</v>
      </c>
      <c r="CC61" s="33">
        <f t="shared" si="126"/>
        <v>15389.163572898877</v>
      </c>
      <c r="CD61" s="33" t="str">
        <f t="shared" si="127"/>
        <v/>
      </c>
      <c r="CE61" s="33">
        <f t="shared" si="128"/>
        <v>1.5735935651799366</v>
      </c>
      <c r="CF61" s="33">
        <f t="shared" si="129"/>
        <v>814.44124189005299</v>
      </c>
      <c r="CG61" s="33">
        <f t="shared" si="130"/>
        <v>0.48232956514585545</v>
      </c>
      <c r="CH61" s="33">
        <f t="shared" si="131"/>
        <v>4.3061328377484145</v>
      </c>
      <c r="CI61" s="33">
        <f t="shared" si="132"/>
        <v>813.41804115522723</v>
      </c>
      <c r="CJ61" s="33" t="str">
        <f t="shared" si="133"/>
        <v/>
      </c>
      <c r="CK61" s="33">
        <f t="shared" si="134"/>
        <v>11.11334922196893</v>
      </c>
      <c r="CL61" s="33">
        <f t="shared" si="135"/>
        <v>204.64810122531441</v>
      </c>
      <c r="CM61" s="33">
        <f t="shared" si="136"/>
        <v>0.3608889060510817</v>
      </c>
      <c r="CN61" s="33">
        <f t="shared" si="137"/>
        <v>146.28049666909075</v>
      </c>
      <c r="CO61" s="33">
        <f t="shared" si="138"/>
        <v>8290.4492770110646</v>
      </c>
      <c r="CP61" s="33" t="str">
        <f t="shared" si="139"/>
        <v/>
      </c>
      <c r="CQ61" s="33">
        <f t="shared" si="140"/>
        <v>0.56108110407041545</v>
      </c>
      <c r="CR61" s="33">
        <f t="shared" si="141"/>
        <v>2.4600690848107498</v>
      </c>
      <c r="CS61" s="33">
        <f t="shared" si="142"/>
        <v>27.24451230424414</v>
      </c>
      <c r="CT61" s="33">
        <f t="shared" si="143"/>
        <v>1.9398564772978537</v>
      </c>
      <c r="CU61" s="33">
        <f t="shared" si="144"/>
        <v>1.1652055571502342</v>
      </c>
      <c r="CV61" s="33">
        <f t="shared" si="145"/>
        <v>0.65953770771732223</v>
      </c>
      <c r="CW61" s="33" t="str">
        <f t="shared" si="146"/>
        <v/>
      </c>
      <c r="CX61" s="33" t="str">
        <f t="shared" si="147"/>
        <v/>
      </c>
      <c r="CY61" s="33">
        <f t="shared" si="148"/>
        <v>6593.8751902773383</v>
      </c>
      <c r="CZ61" s="33" t="str">
        <f t="shared" si="149"/>
        <v/>
      </c>
      <c r="DA61" s="33">
        <f t="shared" si="150"/>
        <v>8.2233309265738903</v>
      </c>
      <c r="DB61" s="33" t="str">
        <f t="shared" si="151"/>
        <v/>
      </c>
      <c r="DC61" s="33" t="str">
        <f t="shared" si="152"/>
        <v/>
      </c>
      <c r="DD61" s="33">
        <f t="shared" si="153"/>
        <v>67.732924125684193</v>
      </c>
      <c r="DE61" s="33" t="str">
        <f t="shared" si="154"/>
        <v/>
      </c>
      <c r="DF61" s="33">
        <f t="shared" si="155"/>
        <v>32.720691490444295</v>
      </c>
      <c r="DG61" s="33">
        <f t="shared" si="156"/>
        <v>0.77619218850030713</v>
      </c>
      <c r="DH61" s="33">
        <f t="shared" si="157"/>
        <v>5.4201304273720021</v>
      </c>
      <c r="DI61" s="33" t="str">
        <f t="shared" si="158"/>
        <v/>
      </c>
      <c r="DJ61" s="33">
        <f t="shared" si="159"/>
        <v>2.7486784154442292</v>
      </c>
      <c r="DK61" s="33">
        <f t="shared" si="160"/>
        <v>6856.5403647745616</v>
      </c>
      <c r="DL61" s="33">
        <f t="shared" si="161"/>
        <v>9727.3329712079521</v>
      </c>
      <c r="DM61" s="33">
        <f t="shared" si="162"/>
        <v>77.167467735419564</v>
      </c>
      <c r="DN61" s="33">
        <f t="shared" si="163"/>
        <v>2024.840690815932</v>
      </c>
      <c r="DO61" s="33">
        <f t="shared" si="164"/>
        <v>0.26372918444087062</v>
      </c>
      <c r="DP61" s="33" t="str">
        <f t="shared" si="165"/>
        <v/>
      </c>
      <c r="DQ61" s="33" t="str">
        <f t="shared" si="166"/>
        <v/>
      </c>
      <c r="DR61" s="33" t="str">
        <f t="shared" si="167"/>
        <v/>
      </c>
      <c r="DS61" s="33">
        <f t="shared" si="168"/>
        <v>392.18476674529234</v>
      </c>
      <c r="DT61" s="33">
        <f t="shared" si="169"/>
        <v>109.17789002269303</v>
      </c>
      <c r="DU61" s="33">
        <f t="shared" si="170"/>
        <v>0.1263109871255558</v>
      </c>
      <c r="DV61" s="33">
        <f t="shared" si="171"/>
        <v>115.99803672740696</v>
      </c>
      <c r="DW61" s="33">
        <f t="shared" si="172"/>
        <v>115.12836028754162</v>
      </c>
      <c r="DX61" s="33">
        <f t="shared" si="173"/>
        <v>26477.536223478284</v>
      </c>
      <c r="DY61" s="33">
        <f t="shared" si="174"/>
        <v>78.83190654051505</v>
      </c>
    </row>
    <row r="62" spans="1:129" x14ac:dyDescent="0.2">
      <c r="A62" s="1">
        <f t="shared" si="117"/>
        <v>61</v>
      </c>
      <c r="B62" s="10" t="str">
        <f t="shared" si="118"/>
        <v>hFB14_2_Normal_Control_21_P32T</v>
      </c>
      <c r="C62" s="10" t="str">
        <f t="shared" si="119"/>
        <v>hFB14_Normal_Control</v>
      </c>
      <c r="D62" s="10" t="s">
        <v>7</v>
      </c>
      <c r="E62" s="10" t="s">
        <v>8</v>
      </c>
      <c r="F62" s="10" t="s">
        <v>9</v>
      </c>
      <c r="G62" s="10" t="s">
        <v>10</v>
      </c>
      <c r="H62" s="10">
        <v>0</v>
      </c>
      <c r="I62" s="10">
        <v>2</v>
      </c>
      <c r="J62" s="13">
        <v>32</v>
      </c>
      <c r="K62" s="20">
        <v>189</v>
      </c>
      <c r="L62" s="16">
        <v>0.5</v>
      </c>
      <c r="M62" s="17">
        <v>42.083333333333336</v>
      </c>
      <c r="N62" s="17">
        <f>IFERROR(INDEX([1]All_Data!$AC:$AC,MATCH(B62,[1]All_Data!$C:$C,0)),"")</f>
        <v>1.54</v>
      </c>
      <c r="O62" s="17">
        <v>1.54</v>
      </c>
      <c r="P62" s="17">
        <v>1</v>
      </c>
      <c r="Q62" s="17" t="str">
        <f t="shared" si="120"/>
        <v>Control_21</v>
      </c>
      <c r="R62" s="6" t="s">
        <v>6</v>
      </c>
      <c r="S62" s="7">
        <v>21</v>
      </c>
      <c r="T62" s="12">
        <v>53</v>
      </c>
      <c r="U62" s="13"/>
      <c r="V62" s="13">
        <v>55</v>
      </c>
      <c r="W62" s="35">
        <v>22632.084856734</v>
      </c>
      <c r="X62" s="35">
        <v>23.844257400690999</v>
      </c>
      <c r="Y62" s="35" t="s">
        <v>110</v>
      </c>
      <c r="Z62" s="35">
        <v>21.8049174948918</v>
      </c>
      <c r="AA62" s="35">
        <v>37673.406928806602</v>
      </c>
      <c r="AB62" s="35" t="s">
        <v>110</v>
      </c>
      <c r="AC62" s="35">
        <v>3.4809401715232502</v>
      </c>
      <c r="AD62" s="35">
        <v>2068.2735337797899</v>
      </c>
      <c r="AE62" s="35">
        <v>0.43973258282844102</v>
      </c>
      <c r="AF62" s="35" t="s">
        <v>110</v>
      </c>
      <c r="AG62" s="35">
        <v>582.21188332628503</v>
      </c>
      <c r="AH62" s="35" t="s">
        <v>110</v>
      </c>
      <c r="AI62" s="35">
        <v>22.5861783613787</v>
      </c>
      <c r="AJ62" s="35">
        <v>503.05636135536503</v>
      </c>
      <c r="AK62" s="35">
        <v>0.91647737691672204</v>
      </c>
      <c r="AL62" s="35">
        <v>364.22504864328801</v>
      </c>
      <c r="AM62" s="35">
        <v>20607.570452283398</v>
      </c>
      <c r="AN62" s="35" t="s">
        <v>110</v>
      </c>
      <c r="AO62" s="35">
        <v>1.7257333374033399</v>
      </c>
      <c r="AP62" s="35">
        <v>3.3501446668105599</v>
      </c>
      <c r="AQ62" s="35">
        <v>72.615671288710999</v>
      </c>
      <c r="AR62" s="35">
        <v>4.9262655240979001</v>
      </c>
      <c r="AS62" s="35">
        <v>1.9843989973482301</v>
      </c>
      <c r="AT62" s="35">
        <v>2.13277842988703</v>
      </c>
      <c r="AU62" s="35" t="s">
        <v>110</v>
      </c>
      <c r="AV62" s="35">
        <v>923.14108369596204</v>
      </c>
      <c r="AW62" s="35">
        <v>10771.3840197995</v>
      </c>
      <c r="AX62" s="35" t="s">
        <v>110</v>
      </c>
      <c r="AY62" s="35">
        <v>16.052029547822698</v>
      </c>
      <c r="AZ62" s="35" t="s">
        <v>110</v>
      </c>
      <c r="BA62" s="35" t="s">
        <v>110</v>
      </c>
      <c r="BB62" s="35">
        <v>172.00776081717501</v>
      </c>
      <c r="BC62" s="35" t="s">
        <v>110</v>
      </c>
      <c r="BD62" s="35">
        <v>66.822433950634505</v>
      </c>
      <c r="BE62" s="35">
        <v>2.5359531412032599</v>
      </c>
      <c r="BF62" s="35">
        <v>11.313439334338799</v>
      </c>
      <c r="BG62" s="35" t="s">
        <v>110</v>
      </c>
      <c r="BH62" s="35">
        <v>4.6213157213062797</v>
      </c>
      <c r="BI62" s="35">
        <v>20051.4763347997</v>
      </c>
      <c r="BJ62" s="35">
        <v>21489.316789497101</v>
      </c>
      <c r="BK62" s="35">
        <v>129.241618241634</v>
      </c>
      <c r="BL62" s="35">
        <v>5636.8827293047398</v>
      </c>
      <c r="BM62" s="35">
        <v>0.669740263887591</v>
      </c>
      <c r="BN62" s="35" t="s">
        <v>110</v>
      </c>
      <c r="BO62" s="35">
        <f t="shared" si="121"/>
        <v>48.625</v>
      </c>
      <c r="BP62" s="35">
        <v>0.633582358576256</v>
      </c>
      <c r="BQ62" s="35">
        <v>124.874704339186</v>
      </c>
      <c r="BR62" s="35">
        <v>2075.0410293991499</v>
      </c>
      <c r="BS62" s="35">
        <v>152.78463535037</v>
      </c>
      <c r="BT62" s="35">
        <v>0.32076675180534903</v>
      </c>
      <c r="BU62" s="35">
        <v>158.98539904296399</v>
      </c>
      <c r="BV62" s="35">
        <v>237.197789704358</v>
      </c>
      <c r="BW62" s="35">
        <v>52700.081181776499</v>
      </c>
      <c r="BX62" s="35">
        <v>329.38512183344602</v>
      </c>
      <c r="BY62" s="33">
        <f t="shared" si="122"/>
        <v>14696.15899787922</v>
      </c>
      <c r="BZ62" s="33">
        <f t="shared" si="123"/>
        <v>15.483284026422726</v>
      </c>
      <c r="CA62" s="33" t="str">
        <f t="shared" si="124"/>
        <v/>
      </c>
      <c r="CB62" s="33">
        <f t="shared" si="125"/>
        <v>14.159037334345324</v>
      </c>
      <c r="CC62" s="33">
        <f t="shared" si="126"/>
        <v>24463.251252471819</v>
      </c>
      <c r="CD62" s="33" t="str">
        <f t="shared" si="127"/>
        <v/>
      </c>
      <c r="CE62" s="33">
        <f t="shared" si="128"/>
        <v>2.2603507607293833</v>
      </c>
      <c r="CF62" s="33">
        <f t="shared" si="129"/>
        <v>1343.0347621946687</v>
      </c>
      <c r="CG62" s="33">
        <f t="shared" si="130"/>
        <v>0.28554063820028636</v>
      </c>
      <c r="CH62" s="33" t="str">
        <f t="shared" si="131"/>
        <v/>
      </c>
      <c r="CI62" s="33">
        <f t="shared" si="132"/>
        <v>378.05966449758768</v>
      </c>
      <c r="CJ62" s="33" t="str">
        <f t="shared" si="133"/>
        <v/>
      </c>
      <c r="CK62" s="33">
        <f t="shared" si="134"/>
        <v>14.666349585310844</v>
      </c>
      <c r="CL62" s="33">
        <f t="shared" si="135"/>
        <v>326.65997490608117</v>
      </c>
      <c r="CM62" s="33">
        <f t="shared" si="136"/>
        <v>0.59511517981605322</v>
      </c>
      <c r="CN62" s="33">
        <f t="shared" si="137"/>
        <v>236.5097718462909</v>
      </c>
      <c r="CO62" s="33">
        <f t="shared" si="138"/>
        <v>13381.53925472948</v>
      </c>
      <c r="CP62" s="33" t="str">
        <f t="shared" si="139"/>
        <v/>
      </c>
      <c r="CQ62" s="33">
        <f t="shared" si="140"/>
        <v>1.1206060632489221</v>
      </c>
      <c r="CR62" s="33">
        <f t="shared" si="141"/>
        <v>2.175418614812052</v>
      </c>
      <c r="CS62" s="33">
        <f t="shared" si="142"/>
        <v>47.153033304357791</v>
      </c>
      <c r="CT62" s="33">
        <f t="shared" si="143"/>
        <v>3.1988737169466881</v>
      </c>
      <c r="CU62" s="33">
        <f t="shared" si="144"/>
        <v>1.2885707774988506</v>
      </c>
      <c r="CV62" s="33">
        <f t="shared" si="145"/>
        <v>1.3849210583682012</v>
      </c>
      <c r="CW62" s="33" t="str">
        <f t="shared" si="146"/>
        <v/>
      </c>
      <c r="CX62" s="33">
        <f t="shared" si="147"/>
        <v>599.44226214023513</v>
      </c>
      <c r="CY62" s="33">
        <f t="shared" si="148"/>
        <v>6994.4052076620128</v>
      </c>
      <c r="CZ62" s="33" t="str">
        <f t="shared" si="149"/>
        <v/>
      </c>
      <c r="DA62" s="33">
        <f t="shared" si="150"/>
        <v>10.42339581027448</v>
      </c>
      <c r="DB62" s="33" t="str">
        <f t="shared" si="151"/>
        <v/>
      </c>
      <c r="DC62" s="33" t="str">
        <f t="shared" si="152"/>
        <v/>
      </c>
      <c r="DD62" s="33">
        <f t="shared" si="153"/>
        <v>111.69335117998376</v>
      </c>
      <c r="DE62" s="33" t="str">
        <f t="shared" si="154"/>
        <v/>
      </c>
      <c r="DF62" s="33">
        <f t="shared" si="155"/>
        <v>43.391190877035392</v>
      </c>
      <c r="DG62" s="33">
        <f t="shared" si="156"/>
        <v>1.6467228189631558</v>
      </c>
      <c r="DH62" s="33">
        <f t="shared" si="157"/>
        <v>7.3463891781420774</v>
      </c>
      <c r="DI62" s="33" t="str">
        <f t="shared" si="158"/>
        <v/>
      </c>
      <c r="DJ62" s="33">
        <f t="shared" si="159"/>
        <v>3.0008543644845971</v>
      </c>
      <c r="DK62" s="33">
        <f t="shared" si="160"/>
        <v>13020.439178441364</v>
      </c>
      <c r="DL62" s="33">
        <f t="shared" si="161"/>
        <v>13954.101811361754</v>
      </c>
      <c r="DM62" s="33">
        <f t="shared" si="162"/>
        <v>83.923128728333765</v>
      </c>
      <c r="DN62" s="33">
        <f t="shared" si="163"/>
        <v>3660.3134605874934</v>
      </c>
      <c r="DO62" s="33">
        <f t="shared" si="164"/>
        <v>0.43489627525168245</v>
      </c>
      <c r="DP62" s="33" t="str">
        <f t="shared" si="165"/>
        <v/>
      </c>
      <c r="DQ62" s="33">
        <f t="shared" si="166"/>
        <v>0.4114171159586078</v>
      </c>
      <c r="DR62" s="33">
        <f t="shared" si="167"/>
        <v>81.087470350120782</v>
      </c>
      <c r="DS62" s="33">
        <f t="shared" si="168"/>
        <v>1347.4292398695779</v>
      </c>
      <c r="DT62" s="33">
        <f t="shared" si="169"/>
        <v>99.210802175564936</v>
      </c>
      <c r="DU62" s="33">
        <f t="shared" si="170"/>
        <v>0.20829009857490197</v>
      </c>
      <c r="DV62" s="33">
        <f t="shared" si="171"/>
        <v>103.23727210582076</v>
      </c>
      <c r="DW62" s="33">
        <f t="shared" si="172"/>
        <v>154.02453876906364</v>
      </c>
      <c r="DX62" s="33">
        <f t="shared" si="173"/>
        <v>34220.831936218507</v>
      </c>
      <c r="DY62" s="33">
        <f t="shared" si="174"/>
        <v>213.88644274899093</v>
      </c>
    </row>
    <row r="63" spans="1:129" x14ac:dyDescent="0.2">
      <c r="A63" s="1">
        <f t="shared" si="117"/>
        <v>62</v>
      </c>
      <c r="B63" s="21" t="str">
        <f t="shared" si="118"/>
        <v>hFB12_2_Normal_DEX_21_P7T</v>
      </c>
      <c r="C63" s="21" t="str">
        <f t="shared" si="119"/>
        <v>hFB12_Normal_DEX</v>
      </c>
      <c r="D63" s="21" t="s">
        <v>17</v>
      </c>
      <c r="E63" s="21" t="s">
        <v>18</v>
      </c>
      <c r="F63" s="21" t="s">
        <v>9</v>
      </c>
      <c r="G63" s="21" t="s">
        <v>10</v>
      </c>
      <c r="H63" s="21">
        <v>18</v>
      </c>
      <c r="I63" s="21">
        <v>2</v>
      </c>
      <c r="J63" s="13">
        <v>7</v>
      </c>
      <c r="K63" s="20">
        <v>27.041666666666668</v>
      </c>
      <c r="L63" s="16">
        <v>0.5</v>
      </c>
      <c r="M63" s="17">
        <v>5.833333333333333</v>
      </c>
      <c r="N63" s="17">
        <f>IFERROR(INDEX([1]All_Data!$AC:$AC,MATCH(B63,[1]All_Data!$C:$C,0)),"")</f>
        <v>6.7350000000000003</v>
      </c>
      <c r="O63" s="17">
        <v>6.7350000000000003</v>
      </c>
      <c r="P63" s="17">
        <v>1</v>
      </c>
      <c r="Q63" s="17" t="str">
        <f t="shared" si="120"/>
        <v>DEX_21</v>
      </c>
      <c r="R63" s="23" t="s">
        <v>20</v>
      </c>
      <c r="S63" s="24">
        <v>21</v>
      </c>
      <c r="T63" s="12">
        <v>54</v>
      </c>
      <c r="U63" s="13"/>
      <c r="V63" s="13">
        <v>56</v>
      </c>
      <c r="W63" s="35">
        <v>7043.6832059793096</v>
      </c>
      <c r="X63" s="35">
        <v>89.536065307850293</v>
      </c>
      <c r="Y63" s="35">
        <v>6.5749646459419804</v>
      </c>
      <c r="Z63" s="35">
        <v>23.433079202731101</v>
      </c>
      <c r="AA63" s="35">
        <v>38145.647880974</v>
      </c>
      <c r="AB63" s="35" t="s">
        <v>110</v>
      </c>
      <c r="AC63" s="35">
        <v>3.9961408587744498</v>
      </c>
      <c r="AD63" s="35">
        <v>3588.8036167697301</v>
      </c>
      <c r="AE63" s="35">
        <v>2.5822014291413602</v>
      </c>
      <c r="AF63" s="35">
        <v>10.935424341462101</v>
      </c>
      <c r="AG63" s="35">
        <v>961.924698639246</v>
      </c>
      <c r="AH63" s="35">
        <v>1.68409737180039</v>
      </c>
      <c r="AI63" s="35">
        <v>0.47169485989988602</v>
      </c>
      <c r="AJ63" s="35">
        <v>3391.7901214254098</v>
      </c>
      <c r="AK63" s="35">
        <v>6.9486668151300197</v>
      </c>
      <c r="AL63" s="35">
        <v>562.63586565861897</v>
      </c>
      <c r="AM63" s="35">
        <v>21151.923384633301</v>
      </c>
      <c r="AN63" s="35">
        <v>155.81295036007299</v>
      </c>
      <c r="AO63" s="35">
        <v>0.79820475029590099</v>
      </c>
      <c r="AP63" s="35">
        <v>3.3501446668105599</v>
      </c>
      <c r="AQ63" s="35">
        <v>106.085310620765</v>
      </c>
      <c r="AR63" s="35">
        <v>1.53158858075917</v>
      </c>
      <c r="AS63" s="35">
        <v>0.68030060709380002</v>
      </c>
      <c r="AT63" s="35">
        <v>2.4653902838312298</v>
      </c>
      <c r="AU63" s="35" t="s">
        <v>110</v>
      </c>
      <c r="AV63" s="35">
        <v>581.68208484875595</v>
      </c>
      <c r="AW63" s="35">
        <v>9528.4875823107905</v>
      </c>
      <c r="AX63" s="35" t="s">
        <v>110</v>
      </c>
      <c r="AY63" s="35">
        <v>16.052029547822698</v>
      </c>
      <c r="AZ63" s="35" t="s">
        <v>110</v>
      </c>
      <c r="BA63" s="35" t="s">
        <v>110</v>
      </c>
      <c r="BB63" s="35">
        <v>172.00776081717501</v>
      </c>
      <c r="BC63" s="35" t="s">
        <v>110</v>
      </c>
      <c r="BD63" s="35">
        <v>27.243655808121598</v>
      </c>
      <c r="BE63" s="35">
        <v>1.3434260272021099</v>
      </c>
      <c r="BF63" s="35">
        <v>16.6680011868592</v>
      </c>
      <c r="BG63" s="35" t="s">
        <v>110</v>
      </c>
      <c r="BH63" s="35">
        <v>5.8208989423347104</v>
      </c>
      <c r="BI63" s="35">
        <v>17412.184256345001</v>
      </c>
      <c r="BJ63" s="35">
        <v>25176.193082480298</v>
      </c>
      <c r="BK63" s="35">
        <v>164.09746029916599</v>
      </c>
      <c r="BL63" s="35">
        <v>7154.8029183644703</v>
      </c>
      <c r="BM63" s="35">
        <v>0.40224055391194202</v>
      </c>
      <c r="BN63" s="35" t="s">
        <v>110</v>
      </c>
      <c r="BO63" s="35"/>
      <c r="BP63" s="35" t="s">
        <v>110</v>
      </c>
      <c r="BQ63" s="35">
        <v>314.57197299783502</v>
      </c>
      <c r="BR63" s="35">
        <v>17.738341248798999</v>
      </c>
      <c r="BS63" s="35">
        <v>342.97637723565998</v>
      </c>
      <c r="BT63" s="35">
        <v>0.32076675180534903</v>
      </c>
      <c r="BU63" s="35">
        <v>179.05770730209699</v>
      </c>
      <c r="BV63" s="35">
        <v>483.61795629190402</v>
      </c>
      <c r="BW63" s="35">
        <v>63997.908916095497</v>
      </c>
      <c r="BX63" s="35">
        <v>17.873930014668499</v>
      </c>
      <c r="BY63" s="33">
        <f t="shared" si="122"/>
        <v>1045.8326957653021</v>
      </c>
      <c r="BZ63" s="33">
        <f t="shared" si="123"/>
        <v>13.29414481185602</v>
      </c>
      <c r="CA63" s="33">
        <f t="shared" si="124"/>
        <v>0.97623825477980397</v>
      </c>
      <c r="CB63" s="33">
        <f t="shared" si="125"/>
        <v>3.4792990649934818</v>
      </c>
      <c r="CC63" s="33">
        <f t="shared" si="126"/>
        <v>5663.7933008127693</v>
      </c>
      <c r="CD63" s="33" t="str">
        <f t="shared" si="127"/>
        <v/>
      </c>
      <c r="CE63" s="33">
        <f t="shared" si="128"/>
        <v>0.59333939996651075</v>
      </c>
      <c r="CF63" s="33">
        <f t="shared" si="129"/>
        <v>532.85874042609203</v>
      </c>
      <c r="CG63" s="33">
        <f t="shared" si="130"/>
        <v>0.38340036067429251</v>
      </c>
      <c r="CH63" s="33">
        <f t="shared" si="131"/>
        <v>1.6236710232311953</v>
      </c>
      <c r="CI63" s="33">
        <f t="shared" si="132"/>
        <v>142.82475109714119</v>
      </c>
      <c r="CJ63" s="33">
        <f t="shared" si="133"/>
        <v>0.25005157710473497</v>
      </c>
      <c r="CK63" s="33">
        <f t="shared" si="134"/>
        <v>7.0036356332574018E-2</v>
      </c>
      <c r="CL63" s="33">
        <f t="shared" si="135"/>
        <v>503.60655106539116</v>
      </c>
      <c r="CM63" s="33">
        <f t="shared" si="136"/>
        <v>1.0317248426325196</v>
      </c>
      <c r="CN63" s="33">
        <f t="shared" si="137"/>
        <v>83.539104032460131</v>
      </c>
      <c r="CO63" s="33">
        <f t="shared" si="138"/>
        <v>3140.5973845038307</v>
      </c>
      <c r="CP63" s="33">
        <f t="shared" si="139"/>
        <v>23.134810743886113</v>
      </c>
      <c r="CQ63" s="33">
        <f t="shared" si="140"/>
        <v>0.11851592432010408</v>
      </c>
      <c r="CR63" s="33">
        <f t="shared" si="141"/>
        <v>0.49742311311218407</v>
      </c>
      <c r="CS63" s="33">
        <f t="shared" si="142"/>
        <v>15.751345303751298</v>
      </c>
      <c r="CT63" s="33">
        <f t="shared" si="143"/>
        <v>0.22740736165689235</v>
      </c>
      <c r="CU63" s="33">
        <f t="shared" si="144"/>
        <v>0.10100974121659985</v>
      </c>
      <c r="CV63" s="33">
        <f t="shared" si="145"/>
        <v>0.36605646382052409</v>
      </c>
      <c r="CW63" s="33" t="str">
        <f t="shared" si="146"/>
        <v/>
      </c>
      <c r="CX63" s="33">
        <f t="shared" si="147"/>
        <v>86.367050460097389</v>
      </c>
      <c r="CY63" s="33">
        <f t="shared" si="148"/>
        <v>1414.7717271433987</v>
      </c>
      <c r="CZ63" s="33" t="str">
        <f t="shared" si="149"/>
        <v/>
      </c>
      <c r="DA63" s="33">
        <f t="shared" si="150"/>
        <v>2.3833748400627615</v>
      </c>
      <c r="DB63" s="33" t="str">
        <f t="shared" si="151"/>
        <v/>
      </c>
      <c r="DC63" s="33" t="str">
        <f t="shared" si="152"/>
        <v/>
      </c>
      <c r="DD63" s="33">
        <f t="shared" si="153"/>
        <v>25.539385422000741</v>
      </c>
      <c r="DE63" s="33" t="str">
        <f t="shared" si="154"/>
        <v/>
      </c>
      <c r="DF63" s="33">
        <f t="shared" si="155"/>
        <v>4.0450862372860579</v>
      </c>
      <c r="DG63" s="33">
        <f t="shared" si="156"/>
        <v>0.19946934331137489</v>
      </c>
      <c r="DH63" s="33">
        <f t="shared" si="157"/>
        <v>2.4748331383606827</v>
      </c>
      <c r="DI63" s="33" t="str">
        <f t="shared" si="158"/>
        <v/>
      </c>
      <c r="DJ63" s="33">
        <f t="shared" si="159"/>
        <v>0.86427601222490125</v>
      </c>
      <c r="DK63" s="33">
        <f t="shared" si="160"/>
        <v>2585.3280261833706</v>
      </c>
      <c r="DL63" s="33">
        <f t="shared" si="161"/>
        <v>3738.1133010364215</v>
      </c>
      <c r="DM63" s="33">
        <f t="shared" si="162"/>
        <v>24.364879034768521</v>
      </c>
      <c r="DN63" s="33">
        <f t="shared" si="163"/>
        <v>1062.3315394750512</v>
      </c>
      <c r="DO63" s="33">
        <f t="shared" si="164"/>
        <v>5.9723912978759022E-2</v>
      </c>
      <c r="DP63" s="33" t="str">
        <f t="shared" si="165"/>
        <v/>
      </c>
      <c r="DQ63" s="33" t="str">
        <f t="shared" si="166"/>
        <v/>
      </c>
      <c r="DR63" s="33">
        <f t="shared" si="167"/>
        <v>46.707048700495172</v>
      </c>
      <c r="DS63" s="33">
        <f t="shared" si="168"/>
        <v>2.6337551965551596</v>
      </c>
      <c r="DT63" s="33">
        <f t="shared" si="169"/>
        <v>50.924480658598362</v>
      </c>
      <c r="DU63" s="33">
        <f t="shared" si="170"/>
        <v>4.7626837684535857E-2</v>
      </c>
      <c r="DV63" s="33">
        <f t="shared" si="171"/>
        <v>26.586148077519965</v>
      </c>
      <c r="DW63" s="33">
        <f t="shared" si="172"/>
        <v>71.806675024781583</v>
      </c>
      <c r="DX63" s="33">
        <f t="shared" si="173"/>
        <v>9502.2878865769108</v>
      </c>
      <c r="DY63" s="33">
        <f t="shared" si="174"/>
        <v>2.6538871588223456</v>
      </c>
    </row>
    <row r="64" spans="1:129" x14ac:dyDescent="0.2">
      <c r="A64" s="1">
        <f t="shared" si="117"/>
        <v>63</v>
      </c>
      <c r="B64" s="21" t="str">
        <f t="shared" si="118"/>
        <v>hFB12_2_Normal_DEX_21_P9T</v>
      </c>
      <c r="C64" s="21" t="str">
        <f t="shared" si="119"/>
        <v>hFB12_Normal_DEX</v>
      </c>
      <c r="D64" s="21" t="s">
        <v>17</v>
      </c>
      <c r="E64" s="21" t="s">
        <v>18</v>
      </c>
      <c r="F64" s="21" t="s">
        <v>9</v>
      </c>
      <c r="G64" s="21" t="s">
        <v>10</v>
      </c>
      <c r="H64" s="21">
        <v>18</v>
      </c>
      <c r="I64" s="21">
        <v>2</v>
      </c>
      <c r="J64" s="13">
        <v>9</v>
      </c>
      <c r="K64" s="20">
        <v>37.333333333333336</v>
      </c>
      <c r="L64" s="16">
        <v>1</v>
      </c>
      <c r="M64" s="17">
        <v>5.125</v>
      </c>
      <c r="N64" s="17">
        <f>IFERROR(INDEX([1]All_Data!$AC:$AC,MATCH(B64,[1]All_Data!$C:$C,0)),"")</f>
        <v>4.7699999999999996</v>
      </c>
      <c r="O64" s="17">
        <v>4.7699999999999996</v>
      </c>
      <c r="P64" s="17">
        <v>1</v>
      </c>
      <c r="Q64" s="17" t="str">
        <f t="shared" si="120"/>
        <v>DEX_21</v>
      </c>
      <c r="R64" s="23" t="s">
        <v>20</v>
      </c>
      <c r="S64" s="24">
        <v>21</v>
      </c>
      <c r="T64" s="8">
        <v>55</v>
      </c>
      <c r="U64" s="13"/>
      <c r="V64" s="13">
        <v>57</v>
      </c>
      <c r="W64" s="35">
        <v>6541.4303315201096</v>
      </c>
      <c r="X64" s="35">
        <v>170.09420775871999</v>
      </c>
      <c r="Y64" s="35">
        <v>1.6171996224034799</v>
      </c>
      <c r="Z64" s="35">
        <v>23.433079202731101</v>
      </c>
      <c r="AA64" s="35">
        <v>37673.406928806602</v>
      </c>
      <c r="AB64" s="35" t="s">
        <v>110</v>
      </c>
      <c r="AC64" s="35">
        <v>3.9961408587744498</v>
      </c>
      <c r="AD64" s="35">
        <v>2735.97702743536</v>
      </c>
      <c r="AE64" s="35">
        <v>1.9247789819274099</v>
      </c>
      <c r="AF64" s="35" t="s">
        <v>110</v>
      </c>
      <c r="AG64" s="35">
        <v>776.94348476703897</v>
      </c>
      <c r="AH64" s="35">
        <v>1.68409737180039</v>
      </c>
      <c r="AI64" s="35">
        <v>3.5884380495398001E-2</v>
      </c>
      <c r="AJ64" s="35">
        <v>2460.4957878342302</v>
      </c>
      <c r="AK64" s="35">
        <v>3.5829399101966399</v>
      </c>
      <c r="AL64" s="35">
        <v>659.28891937211097</v>
      </c>
      <c r="AM64" s="35">
        <v>21143.5202055052</v>
      </c>
      <c r="AN64" s="35">
        <v>996.64248521913703</v>
      </c>
      <c r="AO64" s="35">
        <v>0.79820475029590099</v>
      </c>
      <c r="AP64" s="35">
        <v>4.3306815203443403</v>
      </c>
      <c r="AQ64" s="35">
        <v>338.21588746573798</v>
      </c>
      <c r="AR64" s="35">
        <v>1.73442057692592</v>
      </c>
      <c r="AS64" s="35">
        <v>2.9590395123830202</v>
      </c>
      <c r="AT64" s="35">
        <v>2.4653902838312298</v>
      </c>
      <c r="AU64" s="35" t="s">
        <v>110</v>
      </c>
      <c r="AV64" s="35">
        <v>415.79866161524399</v>
      </c>
      <c r="AW64" s="35">
        <v>9225.4896553387607</v>
      </c>
      <c r="AX64" s="35" t="s">
        <v>110</v>
      </c>
      <c r="AY64" s="35">
        <v>23.2609312583192</v>
      </c>
      <c r="AZ64" s="35" t="s">
        <v>110</v>
      </c>
      <c r="BA64" s="35" t="s">
        <v>110</v>
      </c>
      <c r="BB64" s="35">
        <v>187.96041604409999</v>
      </c>
      <c r="BC64" s="35" t="s">
        <v>110</v>
      </c>
      <c r="BD64" s="35">
        <v>22.8166246309084</v>
      </c>
      <c r="BE64" s="35">
        <v>0.58320513708614896</v>
      </c>
      <c r="BF64" s="35">
        <v>13.3593206649486</v>
      </c>
      <c r="BG64" s="35" t="s">
        <v>110</v>
      </c>
      <c r="BH64" s="35">
        <v>6.69348419122751</v>
      </c>
      <c r="BI64" s="35">
        <v>17412.184256345001</v>
      </c>
      <c r="BJ64" s="35">
        <v>24862.3282707496</v>
      </c>
      <c r="BK64" s="35">
        <v>89.603459449149298</v>
      </c>
      <c r="BL64" s="35">
        <v>3781.4562426257298</v>
      </c>
      <c r="BM64" s="35">
        <v>0.73533549551750499</v>
      </c>
      <c r="BN64" s="35" t="s">
        <v>110</v>
      </c>
      <c r="BO64" s="35">
        <f t="shared" si="121"/>
        <v>10.291666666666668</v>
      </c>
      <c r="BP64" s="35" t="s">
        <v>110</v>
      </c>
      <c r="BQ64" s="35">
        <v>204.20399503115399</v>
      </c>
      <c r="BR64" s="35">
        <v>24.742060839004299</v>
      </c>
      <c r="BS64" s="35">
        <v>299.348347457329</v>
      </c>
      <c r="BT64" s="35">
        <v>0.46099701479405197</v>
      </c>
      <c r="BU64" s="35">
        <v>344.25033535072299</v>
      </c>
      <c r="BV64" s="35">
        <v>391.497562129139</v>
      </c>
      <c r="BW64" s="35">
        <v>59862.207024784599</v>
      </c>
      <c r="BX64" s="35">
        <v>16.144117834706901</v>
      </c>
      <c r="BY64" s="33">
        <f t="shared" si="122"/>
        <v>1371.3690422474026</v>
      </c>
      <c r="BZ64" s="33">
        <f t="shared" si="123"/>
        <v>35.65916305214256</v>
      </c>
      <c r="CA64" s="33">
        <f t="shared" si="124"/>
        <v>0.33903556025230192</v>
      </c>
      <c r="CB64" s="33">
        <f t="shared" si="125"/>
        <v>4.9125952206983445</v>
      </c>
      <c r="CC64" s="33">
        <f t="shared" si="126"/>
        <v>7897.988873963649</v>
      </c>
      <c r="CD64" s="33" t="str">
        <f t="shared" si="127"/>
        <v/>
      </c>
      <c r="CE64" s="33">
        <f t="shared" si="128"/>
        <v>0.83776537919799798</v>
      </c>
      <c r="CF64" s="33">
        <f t="shared" si="129"/>
        <v>573.58008960909024</v>
      </c>
      <c r="CG64" s="33">
        <f t="shared" si="130"/>
        <v>0.40351760627409017</v>
      </c>
      <c r="CH64" s="33" t="str">
        <f t="shared" si="131"/>
        <v/>
      </c>
      <c r="CI64" s="33">
        <f t="shared" si="132"/>
        <v>162.88123370378176</v>
      </c>
      <c r="CJ64" s="33">
        <f t="shared" si="133"/>
        <v>0.35306024566045913</v>
      </c>
      <c r="CK64" s="33">
        <f t="shared" si="134"/>
        <v>7.5229309214670864E-3</v>
      </c>
      <c r="CL64" s="33">
        <f t="shared" si="135"/>
        <v>515.82720918956613</v>
      </c>
      <c r="CM64" s="33">
        <f t="shared" si="136"/>
        <v>0.75114044238923272</v>
      </c>
      <c r="CN64" s="33">
        <f t="shared" si="137"/>
        <v>138.21570636731889</v>
      </c>
      <c r="CO64" s="33">
        <f t="shared" si="138"/>
        <v>4432.6038166677572</v>
      </c>
      <c r="CP64" s="33">
        <f t="shared" si="139"/>
        <v>208.93972436459899</v>
      </c>
      <c r="CQ64" s="33">
        <f t="shared" si="140"/>
        <v>0.16733852207461239</v>
      </c>
      <c r="CR64" s="33">
        <f t="shared" si="141"/>
        <v>0.90789968979965219</v>
      </c>
      <c r="CS64" s="33">
        <f t="shared" si="142"/>
        <v>70.904798210846536</v>
      </c>
      <c r="CT64" s="33">
        <f t="shared" si="143"/>
        <v>0.36361018384191196</v>
      </c>
      <c r="CU64" s="33">
        <f t="shared" si="144"/>
        <v>0.62034371328784499</v>
      </c>
      <c r="CV64" s="33">
        <f t="shared" si="145"/>
        <v>0.51685330897929349</v>
      </c>
      <c r="CW64" s="33" t="str">
        <f t="shared" si="146"/>
        <v/>
      </c>
      <c r="CX64" s="33">
        <f t="shared" si="147"/>
        <v>87.169530736948431</v>
      </c>
      <c r="CY64" s="33">
        <f t="shared" si="148"/>
        <v>1934.0649172617948</v>
      </c>
      <c r="CZ64" s="33" t="str">
        <f t="shared" si="149"/>
        <v/>
      </c>
      <c r="DA64" s="33">
        <f t="shared" si="150"/>
        <v>4.8765055048887218</v>
      </c>
      <c r="DB64" s="33" t="str">
        <f t="shared" si="151"/>
        <v/>
      </c>
      <c r="DC64" s="33" t="str">
        <f t="shared" si="152"/>
        <v/>
      </c>
      <c r="DD64" s="33">
        <f t="shared" si="153"/>
        <v>39.404699380314469</v>
      </c>
      <c r="DE64" s="33" t="str">
        <f t="shared" si="154"/>
        <v/>
      </c>
      <c r="DF64" s="33">
        <f t="shared" si="155"/>
        <v>4.7833594614063735</v>
      </c>
      <c r="DG64" s="33">
        <f t="shared" si="156"/>
        <v>0.12226522790066018</v>
      </c>
      <c r="DH64" s="33">
        <f t="shared" si="157"/>
        <v>2.8006961561737107</v>
      </c>
      <c r="DI64" s="33" t="str">
        <f t="shared" si="158"/>
        <v/>
      </c>
      <c r="DJ64" s="33">
        <f t="shared" si="159"/>
        <v>1.4032461616829164</v>
      </c>
      <c r="DK64" s="33">
        <f t="shared" si="160"/>
        <v>3650.3530935733756</v>
      </c>
      <c r="DL64" s="33">
        <f t="shared" si="161"/>
        <v>5212.2281490041096</v>
      </c>
      <c r="DM64" s="33">
        <f t="shared" si="162"/>
        <v>18.784792337347863</v>
      </c>
      <c r="DN64" s="33">
        <f t="shared" si="163"/>
        <v>792.7581221437589</v>
      </c>
      <c r="DO64" s="33">
        <f t="shared" si="164"/>
        <v>0.15415838480450839</v>
      </c>
      <c r="DP64" s="33" t="str">
        <f t="shared" si="165"/>
        <v/>
      </c>
      <c r="DQ64" s="33" t="str">
        <f t="shared" si="166"/>
        <v/>
      </c>
      <c r="DR64" s="33">
        <f t="shared" si="167"/>
        <v>42.81006185139497</v>
      </c>
      <c r="DS64" s="33">
        <f t="shared" si="168"/>
        <v>5.1870148509442977</v>
      </c>
      <c r="DT64" s="33">
        <f t="shared" si="169"/>
        <v>62.756466972186381</v>
      </c>
      <c r="DU64" s="33">
        <f t="shared" si="170"/>
        <v>9.6645076476740463E-2</v>
      </c>
      <c r="DV64" s="33">
        <f t="shared" si="171"/>
        <v>72.169881624889527</v>
      </c>
      <c r="DW64" s="33">
        <f t="shared" si="172"/>
        <v>82.074960614075266</v>
      </c>
      <c r="DX64" s="33">
        <f t="shared" si="173"/>
        <v>12549.728936013544</v>
      </c>
      <c r="DY64" s="33">
        <f t="shared" si="174"/>
        <v>3.38451107645847</v>
      </c>
    </row>
    <row r="65" spans="1:129" x14ac:dyDescent="0.2">
      <c r="A65" s="1">
        <f t="shared" si="117"/>
        <v>64</v>
      </c>
      <c r="B65" s="21" t="str">
        <f t="shared" si="118"/>
        <v>hFB12_2_Normal_DEX_21_P13T</v>
      </c>
      <c r="C65" s="21" t="str">
        <f t="shared" si="119"/>
        <v>hFB12_Normal_DEX</v>
      </c>
      <c r="D65" s="21" t="s">
        <v>17</v>
      </c>
      <c r="E65" s="21" t="s">
        <v>18</v>
      </c>
      <c r="F65" s="21" t="s">
        <v>9</v>
      </c>
      <c r="G65" s="21" t="s">
        <v>10</v>
      </c>
      <c r="H65" s="21">
        <v>18</v>
      </c>
      <c r="I65" s="21">
        <v>2</v>
      </c>
      <c r="J65" s="13">
        <v>13</v>
      </c>
      <c r="K65" s="20">
        <v>58.041666666666664</v>
      </c>
      <c r="L65" s="16">
        <v>1.5</v>
      </c>
      <c r="M65" s="17">
        <v>5.083333333333333</v>
      </c>
      <c r="N65" s="17">
        <f>IFERROR(INDEX([1]All_Data!$AC:$AC,MATCH(B65,[1]All_Data!$C:$C,0)),"")</f>
        <v>3.2850000000000001</v>
      </c>
      <c r="O65" s="17">
        <v>3.2850000000000001</v>
      </c>
      <c r="P65" s="17">
        <v>1</v>
      </c>
      <c r="Q65" s="17" t="str">
        <f t="shared" si="120"/>
        <v>DEX_21</v>
      </c>
      <c r="R65" s="23" t="s">
        <v>20</v>
      </c>
      <c r="S65" s="24">
        <v>21</v>
      </c>
      <c r="T65" s="12">
        <v>56</v>
      </c>
      <c r="U65" s="13"/>
      <c r="V65" s="13">
        <v>58</v>
      </c>
      <c r="W65" s="35">
        <v>7134.2444475459797</v>
      </c>
      <c r="X65" s="35">
        <v>183.457850040522</v>
      </c>
      <c r="Y65" s="35">
        <v>3.3440914657021801</v>
      </c>
      <c r="Z65" s="35">
        <v>21.8049174948918</v>
      </c>
      <c r="AA65" s="35">
        <v>39543.841625985602</v>
      </c>
      <c r="AB65" s="35" t="s">
        <v>110</v>
      </c>
      <c r="AC65" s="35">
        <v>3.22342302129878</v>
      </c>
      <c r="AD65" s="35">
        <v>2328.4776300223898</v>
      </c>
      <c r="AE65" s="35">
        <v>1.2248759306879</v>
      </c>
      <c r="AF65" s="35">
        <v>10.935424341462101</v>
      </c>
      <c r="AG65" s="35">
        <v>648.44304877997502</v>
      </c>
      <c r="AH65" s="35">
        <v>0.644113315341308</v>
      </c>
      <c r="AI65" s="35">
        <v>3.5884380495398001E-2</v>
      </c>
      <c r="AJ65" s="35">
        <v>2118.2004465745899</v>
      </c>
      <c r="AK65" s="35">
        <v>4.8857870296052504</v>
      </c>
      <c r="AL65" s="35">
        <v>618.01833469471899</v>
      </c>
      <c r="AM65" s="35">
        <v>21152.523678698599</v>
      </c>
      <c r="AN65" s="35" t="s">
        <v>110</v>
      </c>
      <c r="AO65" s="35">
        <v>1.1168578872044901</v>
      </c>
      <c r="AP65" s="35">
        <v>2.34659844215015</v>
      </c>
      <c r="AQ65" s="35">
        <v>421.63713174002999</v>
      </c>
      <c r="AR65" s="35">
        <v>1.53158858075917</v>
      </c>
      <c r="AS65" s="35">
        <v>3.8081059796231198</v>
      </c>
      <c r="AT65" s="35">
        <v>1.5571069846318299</v>
      </c>
      <c r="AU65" s="35" t="s">
        <v>110</v>
      </c>
      <c r="AV65" s="35" t="s">
        <v>110</v>
      </c>
      <c r="AW65" s="35">
        <v>8665.8914923031007</v>
      </c>
      <c r="AX65" s="35" t="s">
        <v>110</v>
      </c>
      <c r="AY65" s="35">
        <v>13.589934635059301</v>
      </c>
      <c r="AZ65" s="35" t="s">
        <v>110</v>
      </c>
      <c r="BA65" s="35" t="s">
        <v>110</v>
      </c>
      <c r="BB65" s="35">
        <v>143.79342360758201</v>
      </c>
      <c r="BC65" s="35" t="s">
        <v>110</v>
      </c>
      <c r="BD65" s="35">
        <v>13.4023694371239</v>
      </c>
      <c r="BE65" s="35">
        <v>1.3434260272021099</v>
      </c>
      <c r="BF65" s="35">
        <v>8.3770930100586298</v>
      </c>
      <c r="BG65" s="35" t="s">
        <v>110</v>
      </c>
      <c r="BH65" s="35">
        <v>5.2271044960842099</v>
      </c>
      <c r="BI65" s="35">
        <v>16031.8845954882</v>
      </c>
      <c r="BJ65" s="35">
        <v>22057.180171211501</v>
      </c>
      <c r="BK65" s="35">
        <v>180.33934416741599</v>
      </c>
      <c r="BL65" s="35">
        <v>2943.5374532456499</v>
      </c>
      <c r="BM65" s="35">
        <v>0.12037939250016801</v>
      </c>
      <c r="BN65" s="35" t="s">
        <v>110</v>
      </c>
      <c r="BO65" s="35">
        <f t="shared" si="121"/>
        <v>20.708333333333329</v>
      </c>
      <c r="BP65" s="35" t="s">
        <v>110</v>
      </c>
      <c r="BQ65" s="35" t="s">
        <v>110</v>
      </c>
      <c r="BR65" s="35">
        <v>21.376311392511401</v>
      </c>
      <c r="BS65" s="35">
        <v>265.62855828461602</v>
      </c>
      <c r="BT65" s="35" t="s">
        <v>110</v>
      </c>
      <c r="BU65" s="35">
        <v>175.17560327715501</v>
      </c>
      <c r="BV65" s="35">
        <v>300.29028359077603</v>
      </c>
      <c r="BW65" s="35">
        <v>58502.450526091998</v>
      </c>
      <c r="BX65" s="35">
        <v>17.873930014668499</v>
      </c>
      <c r="BY65" s="33">
        <f t="shared" si="122"/>
        <v>2171.7639109729007</v>
      </c>
      <c r="BZ65" s="33">
        <f t="shared" si="123"/>
        <v>55.847138520706849</v>
      </c>
      <c r="CA65" s="33">
        <f t="shared" si="124"/>
        <v>1.0179882696201461</v>
      </c>
      <c r="CB65" s="33">
        <f t="shared" si="125"/>
        <v>6.6377222206672144</v>
      </c>
      <c r="CC65" s="33">
        <f t="shared" si="126"/>
        <v>12037.699125109772</v>
      </c>
      <c r="CD65" s="33" t="str">
        <f t="shared" si="127"/>
        <v/>
      </c>
      <c r="CE65" s="33">
        <f t="shared" si="128"/>
        <v>0.98125510541819783</v>
      </c>
      <c r="CF65" s="33">
        <f t="shared" si="129"/>
        <v>708.82119635384765</v>
      </c>
      <c r="CG65" s="33">
        <f t="shared" si="130"/>
        <v>0.37286938529312025</v>
      </c>
      <c r="CH65" s="33">
        <f t="shared" si="131"/>
        <v>3.3288962987708066</v>
      </c>
      <c r="CI65" s="33">
        <f t="shared" si="132"/>
        <v>197.39514422525875</v>
      </c>
      <c r="CJ65" s="33">
        <f t="shared" si="133"/>
        <v>0.19607711273708006</v>
      </c>
      <c r="CK65" s="33">
        <f t="shared" si="134"/>
        <v>1.0923707913363166E-2</v>
      </c>
      <c r="CL65" s="33">
        <f t="shared" si="135"/>
        <v>644.80987719165591</v>
      </c>
      <c r="CM65" s="33">
        <f t="shared" si="136"/>
        <v>1.4873019877032725</v>
      </c>
      <c r="CN65" s="33">
        <f t="shared" si="137"/>
        <v>188.13343521909252</v>
      </c>
      <c r="CO65" s="33">
        <f t="shared" si="138"/>
        <v>6439.1244075185987</v>
      </c>
      <c r="CP65" s="33" t="str">
        <f t="shared" si="139"/>
        <v/>
      </c>
      <c r="CQ65" s="33">
        <f t="shared" si="140"/>
        <v>0.33998718027533942</v>
      </c>
      <c r="CR65" s="33">
        <f t="shared" si="141"/>
        <v>0.71433742531207001</v>
      </c>
      <c r="CS65" s="33">
        <f t="shared" si="142"/>
        <v>128.35224710503195</v>
      </c>
      <c r="CT65" s="33">
        <f t="shared" si="143"/>
        <v>0.46623701088559205</v>
      </c>
      <c r="CU65" s="33">
        <f t="shared" si="144"/>
        <v>1.1592407852734001</v>
      </c>
      <c r="CV65" s="33">
        <f t="shared" si="145"/>
        <v>0.47400517035976558</v>
      </c>
      <c r="CW65" s="33" t="str">
        <f t="shared" si="146"/>
        <v/>
      </c>
      <c r="CX65" s="33" t="str">
        <f t="shared" si="147"/>
        <v/>
      </c>
      <c r="CY65" s="33">
        <f t="shared" si="148"/>
        <v>2638.0187191181431</v>
      </c>
      <c r="CZ65" s="33" t="str">
        <f t="shared" si="149"/>
        <v/>
      </c>
      <c r="DA65" s="33">
        <f t="shared" si="150"/>
        <v>4.136966403366606</v>
      </c>
      <c r="DB65" s="33" t="str">
        <f t="shared" si="151"/>
        <v/>
      </c>
      <c r="DC65" s="33" t="str">
        <f t="shared" si="152"/>
        <v/>
      </c>
      <c r="DD65" s="33">
        <f t="shared" si="153"/>
        <v>43.772731691805788</v>
      </c>
      <c r="DE65" s="33" t="str">
        <f t="shared" si="154"/>
        <v/>
      </c>
      <c r="DF65" s="33">
        <f t="shared" si="155"/>
        <v>4.0798689306313243</v>
      </c>
      <c r="DG65" s="33">
        <f t="shared" si="156"/>
        <v>0.40895769473428001</v>
      </c>
      <c r="DH65" s="33">
        <f t="shared" si="157"/>
        <v>2.550104417065032</v>
      </c>
      <c r="DI65" s="33" t="str">
        <f t="shared" si="158"/>
        <v/>
      </c>
      <c r="DJ65" s="33">
        <f t="shared" si="159"/>
        <v>1.5912038039830168</v>
      </c>
      <c r="DK65" s="33">
        <f t="shared" si="160"/>
        <v>4880.3301660542465</v>
      </c>
      <c r="DL65" s="33">
        <f t="shared" si="161"/>
        <v>6714.5145117843231</v>
      </c>
      <c r="DM65" s="33">
        <f t="shared" si="162"/>
        <v>54.897821664357984</v>
      </c>
      <c r="DN65" s="33">
        <f t="shared" si="163"/>
        <v>896.05401925286139</v>
      </c>
      <c r="DO65" s="33">
        <f t="shared" si="164"/>
        <v>3.6645172754997866E-2</v>
      </c>
      <c r="DP65" s="33" t="str">
        <f t="shared" si="165"/>
        <v/>
      </c>
      <c r="DQ65" s="33" t="str">
        <f t="shared" si="166"/>
        <v/>
      </c>
      <c r="DR65" s="33" t="str">
        <f t="shared" si="167"/>
        <v/>
      </c>
      <c r="DS65" s="33">
        <f t="shared" si="168"/>
        <v>6.5072485213124507</v>
      </c>
      <c r="DT65" s="33">
        <f t="shared" si="169"/>
        <v>80.861052750263624</v>
      </c>
      <c r="DU65" s="33" t="str">
        <f t="shared" si="170"/>
        <v/>
      </c>
      <c r="DV65" s="33">
        <f t="shared" si="171"/>
        <v>53.325906629270925</v>
      </c>
      <c r="DW65" s="33">
        <f t="shared" si="172"/>
        <v>91.412567303128156</v>
      </c>
      <c r="DX65" s="33">
        <f t="shared" si="173"/>
        <v>17808.965152539418</v>
      </c>
      <c r="DY65" s="33">
        <f t="shared" si="174"/>
        <v>5.4410745858960423</v>
      </c>
    </row>
    <row r="66" spans="1:129" x14ac:dyDescent="0.2">
      <c r="A66" s="1">
        <f t="shared" si="117"/>
        <v>65</v>
      </c>
      <c r="B66" s="21" t="str">
        <f t="shared" si="118"/>
        <v>hFB12_2_Normal_DEX_21_P19T</v>
      </c>
      <c r="C66" s="21" t="str">
        <f t="shared" si="119"/>
        <v>hFB12_Normal_DEX</v>
      </c>
      <c r="D66" s="21" t="s">
        <v>17</v>
      </c>
      <c r="E66" s="21" t="s">
        <v>18</v>
      </c>
      <c r="F66" s="21" t="s">
        <v>9</v>
      </c>
      <c r="G66" s="21" t="s">
        <v>10</v>
      </c>
      <c r="H66" s="21">
        <v>18</v>
      </c>
      <c r="I66" s="21">
        <v>2</v>
      </c>
      <c r="J66" s="13">
        <v>19</v>
      </c>
      <c r="K66" s="20">
        <v>88.041666666666671</v>
      </c>
      <c r="L66" s="16">
        <v>2.5</v>
      </c>
      <c r="M66" s="17">
        <v>4.958333333333333</v>
      </c>
      <c r="N66" s="17">
        <f>IFERROR(INDEX([1]All_Data!$AC:$AC,MATCH(B66,[1]All_Data!$C:$C,0)),"")</f>
        <v>5.85</v>
      </c>
      <c r="O66" s="17">
        <v>5.85</v>
      </c>
      <c r="P66" s="17">
        <v>1</v>
      </c>
      <c r="Q66" s="17" t="str">
        <f t="shared" si="120"/>
        <v>DEX_21</v>
      </c>
      <c r="R66" s="23" t="s">
        <v>20</v>
      </c>
      <c r="S66" s="24">
        <v>21</v>
      </c>
      <c r="T66" s="12">
        <v>57</v>
      </c>
      <c r="U66" s="13"/>
      <c r="V66" s="13">
        <v>59</v>
      </c>
      <c r="W66" s="35">
        <v>11460.243876046199</v>
      </c>
      <c r="X66" s="35">
        <v>311.30575853891003</v>
      </c>
      <c r="Y66" s="35">
        <v>3.3440914657021801</v>
      </c>
      <c r="Z66" s="35">
        <v>28.2517179593526</v>
      </c>
      <c r="AA66" s="35">
        <v>41142.2213739828</v>
      </c>
      <c r="AB66" s="35" t="s">
        <v>110</v>
      </c>
      <c r="AC66" s="35">
        <v>4.51154001311345</v>
      </c>
      <c r="AD66" s="35">
        <v>2494.9505997444999</v>
      </c>
      <c r="AE66" s="35">
        <v>1.2248759306879</v>
      </c>
      <c r="AF66" s="35">
        <v>27.677970833832699</v>
      </c>
      <c r="AG66" s="35">
        <v>1396.40941582951</v>
      </c>
      <c r="AH66" s="35">
        <v>1.1804764454375301</v>
      </c>
      <c r="AI66" s="35">
        <v>0.88301833689238296</v>
      </c>
      <c r="AJ66" s="35">
        <v>4913.6044948757999</v>
      </c>
      <c r="AK66" s="35">
        <v>8.2282257268857197</v>
      </c>
      <c r="AL66" s="35">
        <v>624.91158477945498</v>
      </c>
      <c r="AM66" s="35">
        <v>21364.986193670899</v>
      </c>
      <c r="AN66" s="35">
        <v>155.81295036007299</v>
      </c>
      <c r="AO66" s="35">
        <v>0.79820475029590099</v>
      </c>
      <c r="AP66" s="35">
        <v>6.2473454408768996</v>
      </c>
      <c r="AQ66" s="35">
        <v>343.398853641789</v>
      </c>
      <c r="AR66" s="35">
        <v>2.71310267911544</v>
      </c>
      <c r="AS66" s="35">
        <v>1.40724591923389</v>
      </c>
      <c r="AT66" s="35">
        <v>1.9632709423822201</v>
      </c>
      <c r="AU66" s="35" t="s">
        <v>110</v>
      </c>
      <c r="AV66" s="35">
        <v>115.831951360734</v>
      </c>
      <c r="AW66" s="35">
        <v>13215.888275331199</v>
      </c>
      <c r="AX66" s="35" t="s">
        <v>110</v>
      </c>
      <c r="AY66" s="35">
        <v>13.589934635059301</v>
      </c>
      <c r="AZ66" s="35" t="s">
        <v>110</v>
      </c>
      <c r="BA66" s="35" t="s">
        <v>110</v>
      </c>
      <c r="BB66" s="35">
        <v>172.00776081717501</v>
      </c>
      <c r="BC66" s="35" t="s">
        <v>110</v>
      </c>
      <c r="BD66" s="35">
        <v>29.406813975103098</v>
      </c>
      <c r="BE66" s="35">
        <v>1.66747924669297</v>
      </c>
      <c r="BF66" s="35">
        <v>13.054663196711701</v>
      </c>
      <c r="BG66" s="35" t="s">
        <v>110</v>
      </c>
      <c r="BH66" s="35">
        <v>5.2271044960842099</v>
      </c>
      <c r="BI66" s="35">
        <v>20051.4763347997</v>
      </c>
      <c r="BJ66" s="35">
        <v>25330.229210786802</v>
      </c>
      <c r="BK66" s="35">
        <v>225.71452091460901</v>
      </c>
      <c r="BL66" s="35">
        <v>2090.3442181662299</v>
      </c>
      <c r="BM66" s="35">
        <v>0.40224055391194202</v>
      </c>
      <c r="BN66" s="35" t="s">
        <v>110</v>
      </c>
      <c r="BO66" s="35">
        <f t="shared" si="121"/>
        <v>30.000000000000007</v>
      </c>
      <c r="BP66" s="35" t="s">
        <v>110</v>
      </c>
      <c r="BQ66" s="35">
        <v>204.20399503115399</v>
      </c>
      <c r="BR66" s="35">
        <v>80.095839661400603</v>
      </c>
      <c r="BS66" s="35">
        <v>499.46059712666698</v>
      </c>
      <c r="BT66" s="35" t="s">
        <v>110</v>
      </c>
      <c r="BU66" s="35">
        <v>177.924802206995</v>
      </c>
      <c r="BV66" s="35">
        <v>626.54058764223601</v>
      </c>
      <c r="BW66" s="35">
        <v>70208.7018853591</v>
      </c>
      <c r="BX66" s="35">
        <v>29.306327720513199</v>
      </c>
      <c r="BY66" s="33">
        <f t="shared" si="122"/>
        <v>1959.0160471873846</v>
      </c>
      <c r="BZ66" s="33">
        <f t="shared" si="123"/>
        <v>53.214659579300864</v>
      </c>
      <c r="CA66" s="33">
        <f t="shared" si="124"/>
        <v>0.57163956678669747</v>
      </c>
      <c r="CB66" s="33">
        <f t="shared" si="125"/>
        <v>4.829353497325231</v>
      </c>
      <c r="CC66" s="33">
        <f t="shared" si="126"/>
        <v>7032.8583545269748</v>
      </c>
      <c r="CD66" s="33" t="str">
        <f t="shared" si="127"/>
        <v/>
      </c>
      <c r="CE66" s="33">
        <f t="shared" si="128"/>
        <v>0.77120342104503425</v>
      </c>
      <c r="CF66" s="33">
        <f t="shared" si="129"/>
        <v>426.48728200760684</v>
      </c>
      <c r="CG66" s="33">
        <f t="shared" si="130"/>
        <v>0.20938050097229061</v>
      </c>
      <c r="CH66" s="33">
        <f t="shared" si="131"/>
        <v>4.7312770656124279</v>
      </c>
      <c r="CI66" s="33">
        <f t="shared" si="132"/>
        <v>238.7024642443607</v>
      </c>
      <c r="CJ66" s="33">
        <f t="shared" si="133"/>
        <v>0.20179084537393677</v>
      </c>
      <c r="CK66" s="33">
        <f t="shared" si="134"/>
        <v>0.15094330545168941</v>
      </c>
      <c r="CL66" s="33">
        <f t="shared" si="135"/>
        <v>839.93239228646155</v>
      </c>
      <c r="CM66" s="33">
        <f t="shared" si="136"/>
        <v>1.4065343122881573</v>
      </c>
      <c r="CN66" s="33">
        <f t="shared" si="137"/>
        <v>106.82249312469317</v>
      </c>
      <c r="CO66" s="33">
        <f t="shared" si="138"/>
        <v>3652.1343920804957</v>
      </c>
      <c r="CP66" s="33">
        <f t="shared" si="139"/>
        <v>26.634692369243247</v>
      </c>
      <c r="CQ66" s="33">
        <f t="shared" si="140"/>
        <v>0.13644525646083777</v>
      </c>
      <c r="CR66" s="33">
        <f t="shared" si="141"/>
        <v>1.0679222975857949</v>
      </c>
      <c r="CS66" s="33">
        <f t="shared" si="142"/>
        <v>58.700658742186157</v>
      </c>
      <c r="CT66" s="33">
        <f t="shared" si="143"/>
        <v>0.46377823574622906</v>
      </c>
      <c r="CU66" s="33">
        <f t="shared" si="144"/>
        <v>0.24055485798869916</v>
      </c>
      <c r="CV66" s="33">
        <f t="shared" si="145"/>
        <v>0.33560187049268719</v>
      </c>
      <c r="CW66" s="33" t="str">
        <f t="shared" si="146"/>
        <v/>
      </c>
      <c r="CX66" s="33">
        <f t="shared" si="147"/>
        <v>19.800333565937436</v>
      </c>
      <c r="CY66" s="33">
        <f t="shared" si="148"/>
        <v>2259.1262009113161</v>
      </c>
      <c r="CZ66" s="33" t="str">
        <f t="shared" si="149"/>
        <v/>
      </c>
      <c r="DA66" s="33">
        <f t="shared" si="150"/>
        <v>2.3230657495827867</v>
      </c>
      <c r="DB66" s="33" t="str">
        <f t="shared" si="151"/>
        <v/>
      </c>
      <c r="DC66" s="33" t="str">
        <f t="shared" si="152"/>
        <v/>
      </c>
      <c r="DD66" s="33">
        <f t="shared" si="153"/>
        <v>29.403036037123936</v>
      </c>
      <c r="DE66" s="33" t="str">
        <f t="shared" si="154"/>
        <v/>
      </c>
      <c r="DF66" s="33">
        <f t="shared" si="155"/>
        <v>5.0268058077099314</v>
      </c>
      <c r="DG66" s="33">
        <f t="shared" si="156"/>
        <v>0.28503918746888379</v>
      </c>
      <c r="DH66" s="33">
        <f t="shared" si="157"/>
        <v>2.2315663584122567</v>
      </c>
      <c r="DI66" s="33" t="str">
        <f t="shared" si="158"/>
        <v/>
      </c>
      <c r="DJ66" s="33">
        <f t="shared" si="159"/>
        <v>0.89352213608277098</v>
      </c>
      <c r="DK66" s="33">
        <f t="shared" si="160"/>
        <v>3427.6027922734529</v>
      </c>
      <c r="DL66" s="33">
        <f t="shared" si="161"/>
        <v>4329.9537112456073</v>
      </c>
      <c r="DM66" s="33">
        <f t="shared" si="162"/>
        <v>38.583678788822056</v>
      </c>
      <c r="DN66" s="33">
        <f t="shared" si="163"/>
        <v>357.32379797713332</v>
      </c>
      <c r="DO66" s="33">
        <f t="shared" si="164"/>
        <v>6.8759069044776425E-2</v>
      </c>
      <c r="DP66" s="33" t="str">
        <f t="shared" si="165"/>
        <v/>
      </c>
      <c r="DQ66" s="33" t="str">
        <f t="shared" si="166"/>
        <v/>
      </c>
      <c r="DR66" s="33">
        <f t="shared" si="167"/>
        <v>34.906665817291284</v>
      </c>
      <c r="DS66" s="33">
        <f t="shared" si="168"/>
        <v>13.691596523316344</v>
      </c>
      <c r="DT66" s="33">
        <f t="shared" si="169"/>
        <v>85.377879850712304</v>
      </c>
      <c r="DU66" s="33" t="str">
        <f t="shared" si="170"/>
        <v/>
      </c>
      <c r="DV66" s="33">
        <f t="shared" si="171"/>
        <v>30.414496103759831</v>
      </c>
      <c r="DW66" s="33">
        <f t="shared" si="172"/>
        <v>107.10095515251898</v>
      </c>
      <c r="DX66" s="33">
        <f t="shared" si="173"/>
        <v>12001.487501770787</v>
      </c>
      <c r="DY66" s="33">
        <f t="shared" si="174"/>
        <v>5.0096286701731971</v>
      </c>
    </row>
    <row r="67" spans="1:129" x14ac:dyDescent="0.2">
      <c r="A67" s="1">
        <f t="shared" si="117"/>
        <v>66</v>
      </c>
      <c r="B67" s="21" t="str">
        <f t="shared" si="118"/>
        <v>hFB12_2_Normal_DEX_21_P23T</v>
      </c>
      <c r="C67" s="21" t="str">
        <f t="shared" si="119"/>
        <v>hFB12_Normal_DEX</v>
      </c>
      <c r="D67" s="21" t="s">
        <v>17</v>
      </c>
      <c r="E67" s="21" t="s">
        <v>18</v>
      </c>
      <c r="F67" s="21" t="s">
        <v>9</v>
      </c>
      <c r="G67" s="21" t="s">
        <v>10</v>
      </c>
      <c r="H67" s="21">
        <v>18</v>
      </c>
      <c r="I67" s="21">
        <v>2</v>
      </c>
      <c r="J67" s="13">
        <v>23</v>
      </c>
      <c r="K67" s="20">
        <v>108.875</v>
      </c>
      <c r="L67" s="16">
        <v>2.85</v>
      </c>
      <c r="M67" s="17">
        <v>5.916666666666667</v>
      </c>
      <c r="N67" s="17">
        <f>IFERROR(INDEX([1]All_Data!$AC:$AC,MATCH(B67,[1]All_Data!$C:$C,0)),"")</f>
        <v>5.28</v>
      </c>
      <c r="O67" s="17">
        <v>5.28</v>
      </c>
      <c r="P67" s="17">
        <v>1</v>
      </c>
      <c r="Q67" s="17" t="str">
        <f t="shared" si="120"/>
        <v>DEX_21</v>
      </c>
      <c r="R67" s="23" t="s">
        <v>20</v>
      </c>
      <c r="S67" s="24">
        <v>21</v>
      </c>
      <c r="T67" s="8">
        <v>58</v>
      </c>
      <c r="U67" s="13"/>
      <c r="V67" s="13">
        <v>60</v>
      </c>
      <c r="W67" s="35">
        <v>13963.5892033582</v>
      </c>
      <c r="X67" s="35">
        <v>246.695487184885</v>
      </c>
      <c r="Y67" s="35">
        <v>4.9851632342035703</v>
      </c>
      <c r="Z67" s="35">
        <v>171.496297623749</v>
      </c>
      <c r="AA67" s="35">
        <v>40233.023273017803</v>
      </c>
      <c r="AB67" s="35" t="s">
        <v>110</v>
      </c>
      <c r="AC67" s="35">
        <v>5.0271151747181104</v>
      </c>
      <c r="AD67" s="35">
        <v>2412.34608843053</v>
      </c>
      <c r="AE67" s="35">
        <v>0.43973258282844102</v>
      </c>
      <c r="AF67" s="35" t="s">
        <v>110</v>
      </c>
      <c r="AG67" s="35">
        <v>1883.4308783400099</v>
      </c>
      <c r="AH67" s="35">
        <v>2.1675355160905099</v>
      </c>
      <c r="AI67" s="35">
        <v>0.47169485989988602</v>
      </c>
      <c r="AJ67" s="35">
        <v>5181.4227674820204</v>
      </c>
      <c r="AK67" s="35">
        <v>7.71715480455752</v>
      </c>
      <c r="AL67" s="35">
        <v>686.69126978446695</v>
      </c>
      <c r="AM67" s="35">
        <v>21083.548386648599</v>
      </c>
      <c r="AN67" s="35">
        <v>103.31089012449701</v>
      </c>
      <c r="AO67" s="35">
        <v>1.1168578872044901</v>
      </c>
      <c r="AP67" s="35">
        <v>4.3306815203443403</v>
      </c>
      <c r="AQ67" s="35">
        <v>363.50182563769903</v>
      </c>
      <c r="AR67" s="35">
        <v>2.9035263098512898</v>
      </c>
      <c r="AS67" s="35">
        <v>2.4930145676834998</v>
      </c>
      <c r="AT67" s="35">
        <v>2.4653902838312298</v>
      </c>
      <c r="AU67" s="35" t="s">
        <v>110</v>
      </c>
      <c r="AV67" s="35">
        <v>1410.2174774283401</v>
      </c>
      <c r="AW67" s="35">
        <v>18010.422249254101</v>
      </c>
      <c r="AX67" s="35" t="s">
        <v>110</v>
      </c>
      <c r="AY67" s="35">
        <v>18.481423411177602</v>
      </c>
      <c r="AZ67" s="35" t="s">
        <v>110</v>
      </c>
      <c r="BA67" s="35" t="s">
        <v>110</v>
      </c>
      <c r="BB67" s="35">
        <v>180.206281478378</v>
      </c>
      <c r="BC67" s="35" t="s">
        <v>110</v>
      </c>
      <c r="BD67" s="35">
        <v>18.223474671859101</v>
      </c>
      <c r="BE67" s="35">
        <v>2.5359531412032599</v>
      </c>
      <c r="BF67" s="35">
        <v>16.767192259633202</v>
      </c>
      <c r="BG67" s="35" t="s">
        <v>110</v>
      </c>
      <c r="BH67" s="35">
        <v>4.0006522158959497</v>
      </c>
      <c r="BI67" s="35">
        <v>16031.8845954882</v>
      </c>
      <c r="BJ67" s="35">
        <v>26036.935558679099</v>
      </c>
      <c r="BK67" s="35">
        <v>164.09746029916599</v>
      </c>
      <c r="BL67" s="35">
        <v>1165.89029963741</v>
      </c>
      <c r="BM67" s="35">
        <v>0.80052896680713304</v>
      </c>
      <c r="BN67" s="35" t="s">
        <v>110</v>
      </c>
      <c r="BO67" s="35">
        <f t="shared" si="121"/>
        <v>20.833333333333329</v>
      </c>
      <c r="BP67" s="35" t="s">
        <v>110</v>
      </c>
      <c r="BQ67" s="35" t="s">
        <v>110</v>
      </c>
      <c r="BR67" s="35">
        <v>123.761434464806</v>
      </c>
      <c r="BS67" s="35">
        <v>594.69312346980496</v>
      </c>
      <c r="BT67" s="35" t="s">
        <v>110</v>
      </c>
      <c r="BU67" s="35">
        <v>218.86614935907701</v>
      </c>
      <c r="BV67" s="35">
        <v>780.48596953385697</v>
      </c>
      <c r="BW67" s="35">
        <v>82530.954573831899</v>
      </c>
      <c r="BX67" s="35">
        <v>41.307971311053002</v>
      </c>
      <c r="BY67" s="33">
        <f t="shared" si="122"/>
        <v>2644.6191673026892</v>
      </c>
      <c r="BZ67" s="33">
        <f t="shared" si="123"/>
        <v>46.722630148652456</v>
      </c>
      <c r="CA67" s="33">
        <f t="shared" si="124"/>
        <v>0.94415970344764588</v>
      </c>
      <c r="CB67" s="33">
        <f t="shared" si="125"/>
        <v>32.480359398437308</v>
      </c>
      <c r="CC67" s="33">
        <f t="shared" si="126"/>
        <v>7619.8907714048864</v>
      </c>
      <c r="CD67" s="33" t="str">
        <f t="shared" si="127"/>
        <v/>
      </c>
      <c r="CE67" s="33">
        <f t="shared" si="128"/>
        <v>0.95210514672691482</v>
      </c>
      <c r="CF67" s="33">
        <f t="shared" si="129"/>
        <v>456.88372886941852</v>
      </c>
      <c r="CG67" s="33">
        <f t="shared" si="130"/>
        <v>8.328268614175019E-2</v>
      </c>
      <c r="CH67" s="33" t="str">
        <f t="shared" si="131"/>
        <v/>
      </c>
      <c r="CI67" s="33">
        <f t="shared" si="132"/>
        <v>356.71039362500187</v>
      </c>
      <c r="CJ67" s="33">
        <f t="shared" si="133"/>
        <v>0.41051809016865715</v>
      </c>
      <c r="CK67" s="33">
        <f t="shared" si="134"/>
        <v>8.9336147708311747E-2</v>
      </c>
      <c r="CL67" s="33">
        <f t="shared" si="135"/>
        <v>981.33006959886745</v>
      </c>
      <c r="CM67" s="33">
        <f t="shared" si="136"/>
        <v>1.4615823493480151</v>
      </c>
      <c r="CN67" s="33">
        <f t="shared" si="137"/>
        <v>130.05516473190661</v>
      </c>
      <c r="CO67" s="33">
        <f t="shared" si="138"/>
        <v>3993.0962853501132</v>
      </c>
      <c r="CP67" s="33">
        <f t="shared" si="139"/>
        <v>19.566456462972916</v>
      </c>
      <c r="CQ67" s="33">
        <f t="shared" si="140"/>
        <v>0.21152611500085039</v>
      </c>
      <c r="CR67" s="33">
        <f t="shared" si="141"/>
        <v>0.82020483339854922</v>
      </c>
      <c r="CS67" s="33">
        <f t="shared" si="142"/>
        <v>68.845042734412687</v>
      </c>
      <c r="CT67" s="33">
        <f t="shared" si="143"/>
        <v>0.54991028595668368</v>
      </c>
      <c r="CU67" s="33">
        <f t="shared" si="144"/>
        <v>0.47216184994005678</v>
      </c>
      <c r="CV67" s="33">
        <f t="shared" si="145"/>
        <v>0.46692997799833896</v>
      </c>
      <c r="CW67" s="33" t="str">
        <f t="shared" si="146"/>
        <v/>
      </c>
      <c r="CX67" s="33">
        <f t="shared" si="147"/>
        <v>267.08664345233711</v>
      </c>
      <c r="CY67" s="33">
        <f t="shared" si="148"/>
        <v>3411.0648199344887</v>
      </c>
      <c r="CZ67" s="33" t="str">
        <f t="shared" si="149"/>
        <v/>
      </c>
      <c r="DA67" s="33">
        <f t="shared" si="150"/>
        <v>3.5002695854503032</v>
      </c>
      <c r="DB67" s="33" t="str">
        <f t="shared" si="151"/>
        <v/>
      </c>
      <c r="DC67" s="33" t="str">
        <f t="shared" si="152"/>
        <v/>
      </c>
      <c r="DD67" s="33">
        <f t="shared" si="153"/>
        <v>34.129977552723105</v>
      </c>
      <c r="DE67" s="33" t="str">
        <f t="shared" si="154"/>
        <v/>
      </c>
      <c r="DF67" s="33">
        <f t="shared" si="155"/>
        <v>3.451415657549072</v>
      </c>
      <c r="DG67" s="33">
        <f t="shared" si="156"/>
        <v>0.48029415553092042</v>
      </c>
      <c r="DH67" s="33">
        <f t="shared" si="157"/>
        <v>3.1756045946275</v>
      </c>
      <c r="DI67" s="33" t="str">
        <f t="shared" si="158"/>
        <v/>
      </c>
      <c r="DJ67" s="33">
        <f t="shared" si="159"/>
        <v>0.75769928331362679</v>
      </c>
      <c r="DK67" s="33">
        <f t="shared" si="160"/>
        <v>3036.3417794485226</v>
      </c>
      <c r="DL67" s="33">
        <f t="shared" si="161"/>
        <v>4931.2377952043744</v>
      </c>
      <c r="DM67" s="33">
        <f t="shared" si="162"/>
        <v>31.079064450599617</v>
      </c>
      <c r="DN67" s="33">
        <f t="shared" si="163"/>
        <v>220.81255674950944</v>
      </c>
      <c r="DO67" s="33">
        <f t="shared" si="164"/>
        <v>0.15161533462256307</v>
      </c>
      <c r="DP67" s="33" t="str">
        <f t="shared" si="165"/>
        <v/>
      </c>
      <c r="DQ67" s="33" t="str">
        <f t="shared" si="166"/>
        <v/>
      </c>
      <c r="DR67" s="33" t="str">
        <f t="shared" si="167"/>
        <v/>
      </c>
      <c r="DS67" s="33">
        <f t="shared" si="168"/>
        <v>23.43966561833447</v>
      </c>
      <c r="DT67" s="33">
        <f t="shared" si="169"/>
        <v>112.63127338443275</v>
      </c>
      <c r="DU67" s="33" t="str">
        <f t="shared" si="170"/>
        <v/>
      </c>
      <c r="DV67" s="33">
        <f t="shared" si="171"/>
        <v>41.451922227097917</v>
      </c>
      <c r="DW67" s="33">
        <f t="shared" si="172"/>
        <v>147.81931241171532</v>
      </c>
      <c r="DX67" s="33">
        <f t="shared" si="173"/>
        <v>15630.862608680283</v>
      </c>
      <c r="DY67" s="33">
        <f t="shared" si="174"/>
        <v>7.8234794149721587</v>
      </c>
    </row>
    <row r="68" spans="1:129" x14ac:dyDescent="0.2">
      <c r="A68" s="1">
        <f t="shared" si="117"/>
        <v>67</v>
      </c>
      <c r="B68" s="21" t="str">
        <f t="shared" si="118"/>
        <v>hFB12_2_Normal_DEX_21_P27T</v>
      </c>
      <c r="C68" s="21" t="str">
        <f t="shared" si="119"/>
        <v>hFB12_Normal_DEX</v>
      </c>
      <c r="D68" s="21" t="s">
        <v>17</v>
      </c>
      <c r="E68" s="21" t="s">
        <v>18</v>
      </c>
      <c r="F68" s="21" t="s">
        <v>9</v>
      </c>
      <c r="G68" s="21" t="s">
        <v>10</v>
      </c>
      <c r="H68" s="21">
        <v>18</v>
      </c>
      <c r="I68" s="21">
        <v>2</v>
      </c>
      <c r="J68" s="13">
        <v>27</v>
      </c>
      <c r="K68" s="20">
        <v>134.95833333333334</v>
      </c>
      <c r="L68" s="16">
        <v>2.5</v>
      </c>
      <c r="M68" s="17">
        <v>8.1666666666666661</v>
      </c>
      <c r="N68" s="17">
        <f>IFERROR(INDEX([1]All_Data!$AC:$AC,MATCH(B68,[1]All_Data!$C:$C,0)),"")</f>
        <v>3.7199999999999998</v>
      </c>
      <c r="O68" s="17">
        <v>3.7199999999999998</v>
      </c>
      <c r="P68" s="17">
        <v>1</v>
      </c>
      <c r="Q68" s="17" t="str">
        <f t="shared" si="120"/>
        <v>DEX_21</v>
      </c>
      <c r="R68" s="23" t="s">
        <v>20</v>
      </c>
      <c r="S68" s="24">
        <v>21</v>
      </c>
      <c r="T68" s="12">
        <v>59</v>
      </c>
      <c r="U68" s="13"/>
      <c r="V68" s="13">
        <v>61</v>
      </c>
      <c r="W68" s="35">
        <v>17180.896813650899</v>
      </c>
      <c r="X68" s="35">
        <v>316.98431548054498</v>
      </c>
      <c r="Y68" s="35">
        <v>4.9851632342035703</v>
      </c>
      <c r="Z68" s="35">
        <v>322.36982064031201</v>
      </c>
      <c r="AA68" s="35">
        <v>38145.647880974</v>
      </c>
      <c r="AB68" s="35" t="s">
        <v>110</v>
      </c>
      <c r="AC68" s="35">
        <v>5.5428485097575004</v>
      </c>
      <c r="AD68" s="35">
        <v>2735.97702743536</v>
      </c>
      <c r="AE68" s="35" t="s">
        <v>110</v>
      </c>
      <c r="AF68" s="35" t="s">
        <v>110</v>
      </c>
      <c r="AG68" s="35">
        <v>1987.9886604943799</v>
      </c>
      <c r="AH68" s="35">
        <v>0.644113315341308</v>
      </c>
      <c r="AI68" s="35">
        <v>0.47169485989988602</v>
      </c>
      <c r="AJ68" s="35">
        <v>5111.5951176992803</v>
      </c>
      <c r="AK68" s="35">
        <v>6.4349510911756997</v>
      </c>
      <c r="AL68" s="35">
        <v>659.28891937211097</v>
      </c>
      <c r="AM68" s="35">
        <v>21221.617093336299</v>
      </c>
      <c r="AN68" s="35" t="s">
        <v>110</v>
      </c>
      <c r="AO68" s="35">
        <v>1.1168578872044901</v>
      </c>
      <c r="AP68" s="35">
        <v>4.3306815203443403</v>
      </c>
      <c r="AQ68" s="35">
        <v>608.33750616136399</v>
      </c>
      <c r="AR68" s="35">
        <v>3.4669533179544101</v>
      </c>
      <c r="AS68" s="35">
        <v>3.8081059796231198</v>
      </c>
      <c r="AT68" s="35">
        <v>1.90622074753514</v>
      </c>
      <c r="AU68" s="35" t="s">
        <v>110</v>
      </c>
      <c r="AV68" s="35">
        <v>7738.9668815698296</v>
      </c>
      <c r="AW68" s="35">
        <v>11614.4570212543</v>
      </c>
      <c r="AX68" s="35" t="s">
        <v>110</v>
      </c>
      <c r="AY68" s="35">
        <v>16.052029547822698</v>
      </c>
      <c r="AZ68" s="35" t="s">
        <v>110</v>
      </c>
      <c r="BA68" s="35" t="s">
        <v>110</v>
      </c>
      <c r="BB68" s="35">
        <v>172.00776081717501</v>
      </c>
      <c r="BC68" s="35" t="s">
        <v>110</v>
      </c>
      <c r="BD68" s="35">
        <v>31.5409340479337</v>
      </c>
      <c r="BE68" s="35">
        <v>1.9711400626965301</v>
      </c>
      <c r="BF68" s="35">
        <v>22.8244044669493</v>
      </c>
      <c r="BG68" s="35" t="s">
        <v>110</v>
      </c>
      <c r="BH68" s="35">
        <v>5.2271044960842099</v>
      </c>
      <c r="BI68" s="35">
        <v>24960.383924952599</v>
      </c>
      <c r="BJ68" s="35">
        <v>26186.863531359599</v>
      </c>
      <c r="BK68" s="35">
        <v>195.96678431409799</v>
      </c>
      <c r="BL68" s="35">
        <v>3682.2515624397602</v>
      </c>
      <c r="BM68" s="35">
        <v>0.92985297859176996</v>
      </c>
      <c r="BN68" s="35" t="s">
        <v>110</v>
      </c>
      <c r="BO68" s="35">
        <f t="shared" si="121"/>
        <v>26.083333333333343</v>
      </c>
      <c r="BP68" s="35" t="s">
        <v>110</v>
      </c>
      <c r="BQ68" s="35">
        <v>400.02202891183902</v>
      </c>
      <c r="BR68" s="35">
        <v>238.74362660410901</v>
      </c>
      <c r="BS68" s="35">
        <v>590.49818603084395</v>
      </c>
      <c r="BT68" s="35" t="s">
        <v>110</v>
      </c>
      <c r="BU68" s="35">
        <v>343.90579864337099</v>
      </c>
      <c r="BV68" s="35">
        <v>733.99705556652805</v>
      </c>
      <c r="BW68" s="35">
        <v>76045.0932244094</v>
      </c>
      <c r="BX68" s="35">
        <v>72.741690860087502</v>
      </c>
      <c r="BY68" s="33">
        <f t="shared" si="122"/>
        <v>4618.5206488308868</v>
      </c>
      <c r="BZ68" s="33">
        <f t="shared" si="123"/>
        <v>85.210837494770161</v>
      </c>
      <c r="CA68" s="33">
        <f t="shared" si="124"/>
        <v>1.3400976436031105</v>
      </c>
      <c r="CB68" s="33">
        <f t="shared" si="125"/>
        <v>86.658553935567753</v>
      </c>
      <c r="CC68" s="33">
        <f t="shared" si="126"/>
        <v>10254.206419616667</v>
      </c>
      <c r="CD68" s="33" t="str">
        <f t="shared" si="127"/>
        <v/>
      </c>
      <c r="CE68" s="33">
        <f t="shared" si="128"/>
        <v>1.4900130402573928</v>
      </c>
      <c r="CF68" s="33">
        <f t="shared" si="129"/>
        <v>735.47769554713989</v>
      </c>
      <c r="CG68" s="33" t="str">
        <f t="shared" si="130"/>
        <v/>
      </c>
      <c r="CH68" s="33" t="str">
        <f t="shared" si="131"/>
        <v/>
      </c>
      <c r="CI68" s="33">
        <f t="shared" si="132"/>
        <v>534.40555389633869</v>
      </c>
      <c r="CJ68" s="33">
        <f t="shared" si="133"/>
        <v>0.17314874068314731</v>
      </c>
      <c r="CK68" s="33">
        <f t="shared" si="134"/>
        <v>0.12679969352147474</v>
      </c>
      <c r="CL68" s="33">
        <f t="shared" si="135"/>
        <v>1374.0847090589464</v>
      </c>
      <c r="CM68" s="33">
        <f t="shared" si="136"/>
        <v>1.7298255621440055</v>
      </c>
      <c r="CN68" s="33">
        <f t="shared" si="137"/>
        <v>177.22820413228791</v>
      </c>
      <c r="CO68" s="33">
        <f t="shared" si="138"/>
        <v>5704.7357777785755</v>
      </c>
      <c r="CP68" s="33" t="str">
        <f t="shared" si="139"/>
        <v/>
      </c>
      <c r="CQ68" s="33">
        <f t="shared" si="140"/>
        <v>0.3002306148399167</v>
      </c>
      <c r="CR68" s="33">
        <f t="shared" si="141"/>
        <v>1.1641616990172958</v>
      </c>
      <c r="CS68" s="33">
        <f t="shared" si="142"/>
        <v>163.53158767778604</v>
      </c>
      <c r="CT68" s="33">
        <f t="shared" si="143"/>
        <v>0.93197669837484143</v>
      </c>
      <c r="CU68" s="33">
        <f t="shared" si="144"/>
        <v>1.0236844031244947</v>
      </c>
      <c r="CV68" s="33">
        <f t="shared" si="145"/>
        <v>0.51242493213310214</v>
      </c>
      <c r="CW68" s="33" t="str">
        <f t="shared" si="146"/>
        <v/>
      </c>
      <c r="CX68" s="33">
        <f t="shared" si="147"/>
        <v>2080.3674412822124</v>
      </c>
      <c r="CY68" s="33">
        <f t="shared" si="148"/>
        <v>3122.1658659285754</v>
      </c>
      <c r="CZ68" s="33" t="str">
        <f t="shared" si="149"/>
        <v/>
      </c>
      <c r="DA68" s="33">
        <f t="shared" si="150"/>
        <v>4.3150617064039514</v>
      </c>
      <c r="DB68" s="33" t="str">
        <f t="shared" si="151"/>
        <v/>
      </c>
      <c r="DC68" s="33" t="str">
        <f t="shared" si="152"/>
        <v/>
      </c>
      <c r="DD68" s="33">
        <f t="shared" si="153"/>
        <v>46.238645380961025</v>
      </c>
      <c r="DE68" s="33" t="str">
        <f t="shared" si="154"/>
        <v/>
      </c>
      <c r="DF68" s="33">
        <f t="shared" si="155"/>
        <v>8.4787457118101344</v>
      </c>
      <c r="DG68" s="33">
        <f t="shared" si="156"/>
        <v>0.52987636093992752</v>
      </c>
      <c r="DH68" s="33">
        <f t="shared" si="157"/>
        <v>6.135592598642285</v>
      </c>
      <c r="DI68" s="33" t="str">
        <f t="shared" si="158"/>
        <v/>
      </c>
      <c r="DJ68" s="33">
        <f t="shared" si="159"/>
        <v>1.4051356172269382</v>
      </c>
      <c r="DK68" s="33">
        <f t="shared" si="160"/>
        <v>6709.7806249872583</v>
      </c>
      <c r="DL68" s="33">
        <f t="shared" si="161"/>
        <v>7039.4794439138714</v>
      </c>
      <c r="DM68" s="33">
        <f t="shared" si="162"/>
        <v>52.679243095187637</v>
      </c>
      <c r="DN68" s="33">
        <f t="shared" si="163"/>
        <v>989.85257054832266</v>
      </c>
      <c r="DO68" s="33">
        <f t="shared" si="164"/>
        <v>0.2499604781160672</v>
      </c>
      <c r="DP68" s="33" t="str">
        <f t="shared" si="165"/>
        <v/>
      </c>
      <c r="DQ68" s="33" t="str">
        <f t="shared" si="166"/>
        <v/>
      </c>
      <c r="DR68" s="33">
        <f t="shared" si="167"/>
        <v>107.53280347092448</v>
      </c>
      <c r="DS68" s="33">
        <f t="shared" si="168"/>
        <v>64.17839424841641</v>
      </c>
      <c r="DT68" s="33">
        <f t="shared" si="169"/>
        <v>158.73607151366775</v>
      </c>
      <c r="DU68" s="33" t="str">
        <f t="shared" si="170"/>
        <v/>
      </c>
      <c r="DV68" s="33">
        <f t="shared" si="171"/>
        <v>92.447795334239515</v>
      </c>
      <c r="DW68" s="33">
        <f t="shared" si="172"/>
        <v>197.31103644261509</v>
      </c>
      <c r="DX68" s="33">
        <f t="shared" si="173"/>
        <v>20442.229361400379</v>
      </c>
      <c r="DY68" s="33">
        <f t="shared" si="174"/>
        <v>19.554217973141803</v>
      </c>
    </row>
    <row r="69" spans="1:129" x14ac:dyDescent="0.2">
      <c r="A69" s="1">
        <f t="shared" si="117"/>
        <v>68</v>
      </c>
      <c r="B69" s="21" t="str">
        <f t="shared" si="118"/>
        <v>hFB12_2_Normal_DEX_21_P31T</v>
      </c>
      <c r="C69" s="21" t="str">
        <f t="shared" si="119"/>
        <v>hFB12_Normal_DEX</v>
      </c>
      <c r="D69" s="21" t="s">
        <v>17</v>
      </c>
      <c r="E69" s="21" t="s">
        <v>18</v>
      </c>
      <c r="F69" s="21" t="s">
        <v>9</v>
      </c>
      <c r="G69" s="21" t="s">
        <v>10</v>
      </c>
      <c r="H69" s="21">
        <v>18</v>
      </c>
      <c r="I69" s="21">
        <v>2</v>
      </c>
      <c r="J69" s="13">
        <v>31</v>
      </c>
      <c r="K69" s="20">
        <v>165.875</v>
      </c>
      <c r="L69" s="16">
        <v>2</v>
      </c>
      <c r="M69" s="17">
        <v>7.958333333333333</v>
      </c>
      <c r="N69" s="17">
        <f>IFERROR(INDEX([1]All_Data!$AC:$AC,MATCH(B69,[1]All_Data!$C:$C,0)),"")</f>
        <v>3.8249999999999997</v>
      </c>
      <c r="O69" s="17">
        <v>3.8249999999999997</v>
      </c>
      <c r="P69" s="17">
        <v>1</v>
      </c>
      <c r="Q69" s="17" t="str">
        <f t="shared" si="120"/>
        <v>DEX_21</v>
      </c>
      <c r="R69" s="23" t="s">
        <v>20</v>
      </c>
      <c r="S69" s="24">
        <v>21</v>
      </c>
      <c r="T69" s="12">
        <v>60</v>
      </c>
      <c r="U69" s="13"/>
      <c r="V69" s="13">
        <v>62</v>
      </c>
      <c r="W69" s="35">
        <v>12640.677806068399</v>
      </c>
      <c r="X69" s="35">
        <v>328.25720844189402</v>
      </c>
      <c r="Y69" s="35">
        <v>4.1724269232661397</v>
      </c>
      <c r="Z69" s="35">
        <v>106.567439964073</v>
      </c>
      <c r="AA69" s="35">
        <v>40915.935833171599</v>
      </c>
      <c r="AB69" s="35" t="s">
        <v>110</v>
      </c>
      <c r="AC69" s="35">
        <v>3.9961408587744498</v>
      </c>
      <c r="AD69" s="35">
        <v>2412.34608843053</v>
      </c>
      <c r="AE69" s="35">
        <v>1.2248759306879</v>
      </c>
      <c r="AF69" s="35">
        <v>10.935424341462101</v>
      </c>
      <c r="AG69" s="35">
        <v>2370.81605161682</v>
      </c>
      <c r="AH69" s="35">
        <v>1.68409737180039</v>
      </c>
      <c r="AI69" s="35">
        <v>0.47169485989988602</v>
      </c>
      <c r="AJ69" s="35">
        <v>3051.7042782138101</v>
      </c>
      <c r="AK69" s="35">
        <v>4.1056455775350402</v>
      </c>
      <c r="AL69" s="35">
        <v>631.79873797966604</v>
      </c>
      <c r="AM69" s="35">
        <v>21237.254598833199</v>
      </c>
      <c r="AN69" s="35" t="s">
        <v>110</v>
      </c>
      <c r="AO69" s="35">
        <v>1.4248654637868201</v>
      </c>
      <c r="AP69" s="35">
        <v>5.7725708341917104</v>
      </c>
      <c r="AQ69" s="35">
        <v>548.09745110334995</v>
      </c>
      <c r="AR69" s="35">
        <v>1.9344440720113101</v>
      </c>
      <c r="AS69" s="35" t="s">
        <v>110</v>
      </c>
      <c r="AT69" s="35">
        <v>2.13277842988703</v>
      </c>
      <c r="AU69" s="35" t="s">
        <v>110</v>
      </c>
      <c r="AV69" s="35">
        <v>11022.0890152173</v>
      </c>
      <c r="AW69" s="35">
        <v>9117.21435168877</v>
      </c>
      <c r="AX69" s="35" t="s">
        <v>110</v>
      </c>
      <c r="AY69" s="35">
        <v>18.481423411177602</v>
      </c>
      <c r="AZ69" s="35" t="s">
        <v>110</v>
      </c>
      <c r="BA69" s="35" t="s">
        <v>110</v>
      </c>
      <c r="BB69" s="35">
        <v>176.16707829532101</v>
      </c>
      <c r="BC69" s="35" t="s">
        <v>110</v>
      </c>
      <c r="BD69" s="35">
        <v>35.732299106845197</v>
      </c>
      <c r="BE69" s="35">
        <v>0.58320513708614896</v>
      </c>
      <c r="BF69" s="35">
        <v>21.2765765685837</v>
      </c>
      <c r="BG69" s="35" t="s">
        <v>110</v>
      </c>
      <c r="BH69" s="35">
        <v>5.8208989423347104</v>
      </c>
      <c r="BI69" s="35">
        <v>20051.4763347997</v>
      </c>
      <c r="BJ69" s="35">
        <v>24543.5910124703</v>
      </c>
      <c r="BK69" s="35">
        <v>195.96678431409799</v>
      </c>
      <c r="BL69" s="35">
        <v>1507.6712067062899</v>
      </c>
      <c r="BM69" s="35">
        <v>0.40224055391194202</v>
      </c>
      <c r="BN69" s="35" t="s">
        <v>110</v>
      </c>
      <c r="BO69" s="35">
        <f t="shared" si="121"/>
        <v>30.916666666666657</v>
      </c>
      <c r="BP69" s="35" t="s">
        <v>110</v>
      </c>
      <c r="BQ69" s="35">
        <v>596.82601234264496</v>
      </c>
      <c r="BR69" s="35">
        <v>180.91180976780799</v>
      </c>
      <c r="BS69" s="35">
        <v>458.77311044686297</v>
      </c>
      <c r="BT69" s="35" t="s">
        <v>110</v>
      </c>
      <c r="BU69" s="35">
        <v>398.89803256547901</v>
      </c>
      <c r="BV69" s="35">
        <v>515.74506681656305</v>
      </c>
      <c r="BW69" s="35">
        <v>85246.575637646994</v>
      </c>
      <c r="BX69" s="35">
        <v>63.321783462763101</v>
      </c>
      <c r="BY69" s="33">
        <f t="shared" si="122"/>
        <v>3304.7523675995817</v>
      </c>
      <c r="BZ69" s="33">
        <f t="shared" si="123"/>
        <v>85.818878024024585</v>
      </c>
      <c r="CA69" s="33">
        <f t="shared" si="124"/>
        <v>1.0908305681741544</v>
      </c>
      <c r="CB69" s="33">
        <f t="shared" si="125"/>
        <v>27.860768618058302</v>
      </c>
      <c r="CC69" s="33">
        <f t="shared" si="126"/>
        <v>10696.976688410876</v>
      </c>
      <c r="CD69" s="33" t="str">
        <f t="shared" si="127"/>
        <v/>
      </c>
      <c r="CE69" s="33">
        <f t="shared" si="128"/>
        <v>1.0447427081763268</v>
      </c>
      <c r="CF69" s="33">
        <f t="shared" si="129"/>
        <v>630.67871592955032</v>
      </c>
      <c r="CG69" s="33">
        <f t="shared" si="130"/>
        <v>0.32022900148703271</v>
      </c>
      <c r="CH69" s="33">
        <f t="shared" si="131"/>
        <v>2.8589344683561051</v>
      </c>
      <c r="CI69" s="33">
        <f t="shared" si="132"/>
        <v>619.8211899651817</v>
      </c>
      <c r="CJ69" s="33">
        <f t="shared" si="133"/>
        <v>0.44028689458833731</v>
      </c>
      <c r="CK69" s="33">
        <f t="shared" si="134"/>
        <v>0.12331891762088525</v>
      </c>
      <c r="CL69" s="33">
        <f t="shared" si="135"/>
        <v>797.83118384674776</v>
      </c>
      <c r="CM69" s="33">
        <f t="shared" si="136"/>
        <v>1.0733713928196185</v>
      </c>
      <c r="CN69" s="33">
        <f t="shared" si="137"/>
        <v>165.1761406482787</v>
      </c>
      <c r="CO69" s="33">
        <f t="shared" si="138"/>
        <v>5552.2234245315558</v>
      </c>
      <c r="CP69" s="33" t="str">
        <f t="shared" si="139"/>
        <v/>
      </c>
      <c r="CQ69" s="33">
        <f t="shared" si="140"/>
        <v>0.37251384674165233</v>
      </c>
      <c r="CR69" s="33">
        <f t="shared" si="141"/>
        <v>1.5091688455403165</v>
      </c>
      <c r="CS69" s="33">
        <f t="shared" si="142"/>
        <v>143.29345126884968</v>
      </c>
      <c r="CT69" s="33">
        <f t="shared" si="143"/>
        <v>0.50573701229053858</v>
      </c>
      <c r="CU69" s="33" t="str">
        <f t="shared" si="144"/>
        <v/>
      </c>
      <c r="CV69" s="33">
        <f t="shared" si="145"/>
        <v>0.5575891319966092</v>
      </c>
      <c r="CW69" s="33" t="str">
        <f t="shared" si="146"/>
        <v/>
      </c>
      <c r="CX69" s="33">
        <f t="shared" si="147"/>
        <v>2881.5918994032158</v>
      </c>
      <c r="CY69" s="33">
        <f t="shared" si="148"/>
        <v>2383.5854514219009</v>
      </c>
      <c r="CZ69" s="33" t="str">
        <f t="shared" si="149"/>
        <v/>
      </c>
      <c r="DA69" s="33">
        <f t="shared" si="150"/>
        <v>4.831744682660811</v>
      </c>
      <c r="DB69" s="33" t="str">
        <f t="shared" si="151"/>
        <v/>
      </c>
      <c r="DC69" s="33" t="str">
        <f t="shared" si="152"/>
        <v/>
      </c>
      <c r="DD69" s="33">
        <f t="shared" si="153"/>
        <v>46.056752495508761</v>
      </c>
      <c r="DE69" s="33" t="str">
        <f t="shared" si="154"/>
        <v/>
      </c>
      <c r="DF69" s="33">
        <f t="shared" si="155"/>
        <v>9.3417775442732545</v>
      </c>
      <c r="DG69" s="33">
        <f t="shared" si="156"/>
        <v>0.15247193126435268</v>
      </c>
      <c r="DH69" s="33">
        <f t="shared" si="157"/>
        <v>5.5625036780610984</v>
      </c>
      <c r="DI69" s="33" t="str">
        <f t="shared" si="158"/>
        <v/>
      </c>
      <c r="DJ69" s="33">
        <f t="shared" si="159"/>
        <v>1.5218036450548265</v>
      </c>
      <c r="DK69" s="33">
        <f t="shared" si="160"/>
        <v>5242.2160352417523</v>
      </c>
      <c r="DL69" s="33">
        <f t="shared" si="161"/>
        <v>6416.6251012994253</v>
      </c>
      <c r="DM69" s="33">
        <f t="shared" si="162"/>
        <v>51.233146225907973</v>
      </c>
      <c r="DN69" s="33">
        <f t="shared" si="163"/>
        <v>394.1624069820366</v>
      </c>
      <c r="DO69" s="33">
        <f t="shared" si="164"/>
        <v>0.10516092912730511</v>
      </c>
      <c r="DP69" s="33" t="str">
        <f t="shared" si="165"/>
        <v/>
      </c>
      <c r="DQ69" s="33" t="str">
        <f t="shared" si="166"/>
        <v/>
      </c>
      <c r="DR69" s="33">
        <f t="shared" si="167"/>
        <v>156.03294440330589</v>
      </c>
      <c r="DS69" s="33">
        <f t="shared" si="168"/>
        <v>47.297205168054383</v>
      </c>
      <c r="DT69" s="33">
        <f t="shared" si="169"/>
        <v>119.94068246976811</v>
      </c>
      <c r="DU69" s="33" t="str">
        <f t="shared" si="170"/>
        <v/>
      </c>
      <c r="DV69" s="33">
        <f t="shared" si="171"/>
        <v>104.28706733738014</v>
      </c>
      <c r="DW69" s="33">
        <f t="shared" si="172"/>
        <v>134.83531158602958</v>
      </c>
      <c r="DX69" s="33">
        <f t="shared" si="173"/>
        <v>22286.686441214901</v>
      </c>
      <c r="DY69" s="33">
        <f t="shared" si="174"/>
        <v>16.554714630787739</v>
      </c>
    </row>
    <row r="70" spans="1:129" x14ac:dyDescent="0.2">
      <c r="A70" s="1">
        <f t="shared" si="117"/>
        <v>69</v>
      </c>
      <c r="B70" s="21" t="str">
        <f t="shared" si="118"/>
        <v>hFB12_2_Normal_DEX_21_P35T</v>
      </c>
      <c r="C70" s="21" t="str">
        <f t="shared" si="119"/>
        <v>hFB12_Normal_DEX</v>
      </c>
      <c r="D70" s="21" t="s">
        <v>17</v>
      </c>
      <c r="E70" s="21" t="s">
        <v>18</v>
      </c>
      <c r="F70" s="21" t="s">
        <v>9</v>
      </c>
      <c r="G70" s="21" t="s">
        <v>10</v>
      </c>
      <c r="H70" s="21">
        <v>18</v>
      </c>
      <c r="I70" s="21">
        <v>2</v>
      </c>
      <c r="J70" s="13">
        <v>35</v>
      </c>
      <c r="K70" s="20">
        <v>194.91666666666666</v>
      </c>
      <c r="L70" s="16">
        <v>1</v>
      </c>
      <c r="M70" s="17">
        <v>6.625</v>
      </c>
      <c r="N70" s="17">
        <f>IFERROR(INDEX([1]All_Data!$AC:$AC,MATCH(B70,[1]All_Data!$C:$C,0)),"")</f>
        <v>1.44</v>
      </c>
      <c r="O70" s="17">
        <v>1.44</v>
      </c>
      <c r="P70" s="17">
        <v>1</v>
      </c>
      <c r="Q70" s="17" t="str">
        <f t="shared" si="120"/>
        <v>DEX_21</v>
      </c>
      <c r="R70" s="23" t="s">
        <v>20</v>
      </c>
      <c r="S70" s="24">
        <v>21</v>
      </c>
      <c r="T70" s="8">
        <v>61</v>
      </c>
      <c r="U70" s="13"/>
      <c r="V70" s="13">
        <v>63</v>
      </c>
      <c r="W70" s="35">
        <v>9446.3943464044005</v>
      </c>
      <c r="X70" s="35">
        <v>325.449266883809</v>
      </c>
      <c r="Y70" s="35">
        <v>3.3440914657021801</v>
      </c>
      <c r="Z70" s="35">
        <v>156.87762433974399</v>
      </c>
      <c r="AA70" s="35">
        <v>37673.406928806602</v>
      </c>
      <c r="AB70" s="35" t="s">
        <v>110</v>
      </c>
      <c r="AC70" s="35">
        <v>3.7385140732374098</v>
      </c>
      <c r="AD70" s="35">
        <v>2328.4776300223898</v>
      </c>
      <c r="AE70" s="35">
        <v>1.2248759306879</v>
      </c>
      <c r="AF70" s="35">
        <v>10.935424341462101</v>
      </c>
      <c r="AG70" s="35">
        <v>2052.7691865656998</v>
      </c>
      <c r="AH70" s="35">
        <v>0.644113315341308</v>
      </c>
      <c r="AI70" s="35" t="s">
        <v>110</v>
      </c>
      <c r="AJ70" s="35">
        <v>1378.7432050756099</v>
      </c>
      <c r="AK70" s="35">
        <v>3.0577244582888601</v>
      </c>
      <c r="AL70" s="35">
        <v>562.63586565861897</v>
      </c>
      <c r="AM70" s="35">
        <v>21192.162839345299</v>
      </c>
      <c r="AN70" s="35" t="s">
        <v>110</v>
      </c>
      <c r="AO70" s="35">
        <v>0.46083316555104198</v>
      </c>
      <c r="AP70" s="35">
        <v>3.3501446668105599</v>
      </c>
      <c r="AQ70" s="35">
        <v>261.21678251878501</v>
      </c>
      <c r="AR70" s="35">
        <v>2.3275432221539099</v>
      </c>
      <c r="AS70" s="35">
        <v>3.8081059796231198</v>
      </c>
      <c r="AT70" s="35">
        <v>1.7912159172557001</v>
      </c>
      <c r="AU70" s="35" t="s">
        <v>110</v>
      </c>
      <c r="AV70" s="35">
        <v>8545.2679623334898</v>
      </c>
      <c r="AW70" s="35">
        <v>8960.6113009667006</v>
      </c>
      <c r="AX70" s="35" t="s">
        <v>110</v>
      </c>
      <c r="AY70" s="35">
        <v>17.270461823623599</v>
      </c>
      <c r="AZ70" s="35" t="s">
        <v>110</v>
      </c>
      <c r="BA70" s="35" t="s">
        <v>110</v>
      </c>
      <c r="BB70" s="35">
        <v>172.00776081717501</v>
      </c>
      <c r="BC70" s="35" t="s">
        <v>110</v>
      </c>
      <c r="BD70" s="35">
        <v>27.243655808121598</v>
      </c>
      <c r="BE70" s="35">
        <v>0.58320513708614896</v>
      </c>
      <c r="BF70" s="35">
        <v>13.663262267114</v>
      </c>
      <c r="BG70" s="35" t="s">
        <v>110</v>
      </c>
      <c r="BH70" s="35">
        <v>4.0006522158959497</v>
      </c>
      <c r="BI70" s="35">
        <v>20051.4763347997</v>
      </c>
      <c r="BJ70" s="35">
        <v>23490.671893070801</v>
      </c>
      <c r="BK70" s="35">
        <v>195.96678431409799</v>
      </c>
      <c r="BL70" s="35">
        <v>2596.2084356720802</v>
      </c>
      <c r="BM70" s="35">
        <v>0.12037939250016801</v>
      </c>
      <c r="BN70" s="35" t="s">
        <v>110</v>
      </c>
      <c r="BO70" s="35">
        <f t="shared" si="121"/>
        <v>29.041666666666657</v>
      </c>
      <c r="BP70" s="35" t="s">
        <v>110</v>
      </c>
      <c r="BQ70" s="35">
        <v>204.20399503115399</v>
      </c>
      <c r="BR70" s="35">
        <v>114.92188570858301</v>
      </c>
      <c r="BS70" s="35">
        <v>344.14083672869998</v>
      </c>
      <c r="BT70" s="35" t="s">
        <v>110</v>
      </c>
      <c r="BU70" s="35">
        <v>310.52299606404398</v>
      </c>
      <c r="BV70" s="35">
        <v>363.90896043991398</v>
      </c>
      <c r="BW70" s="35">
        <v>73811.002589729993</v>
      </c>
      <c r="BX70" s="35">
        <v>42.455574109608797</v>
      </c>
      <c r="BY70" s="33">
        <f t="shared" si="122"/>
        <v>6559.9960738919453</v>
      </c>
      <c r="BZ70" s="33">
        <f t="shared" si="123"/>
        <v>226.00643533597849</v>
      </c>
      <c r="CA70" s="33">
        <f t="shared" si="124"/>
        <v>2.3222857400709587</v>
      </c>
      <c r="CB70" s="33">
        <f t="shared" si="125"/>
        <v>108.94279468037777</v>
      </c>
      <c r="CC70" s="33">
        <f t="shared" si="126"/>
        <v>26162.088145004585</v>
      </c>
      <c r="CD70" s="33" t="str">
        <f t="shared" si="127"/>
        <v/>
      </c>
      <c r="CE70" s="33">
        <f t="shared" si="128"/>
        <v>2.5961903286370904</v>
      </c>
      <c r="CF70" s="33">
        <f t="shared" si="129"/>
        <v>1616.9983541822153</v>
      </c>
      <c r="CG70" s="33">
        <f t="shared" si="130"/>
        <v>0.85060828519993059</v>
      </c>
      <c r="CH70" s="33">
        <f t="shared" si="131"/>
        <v>7.5940446815709031</v>
      </c>
      <c r="CI70" s="33">
        <f t="shared" si="132"/>
        <v>1425.5341573372916</v>
      </c>
      <c r="CJ70" s="33">
        <f t="shared" si="133"/>
        <v>0.44730091343146389</v>
      </c>
      <c r="CK70" s="33" t="str">
        <f t="shared" si="134"/>
        <v/>
      </c>
      <c r="CL70" s="33">
        <f t="shared" si="135"/>
        <v>957.46055908028472</v>
      </c>
      <c r="CM70" s="33">
        <f t="shared" si="136"/>
        <v>2.1234197627005975</v>
      </c>
      <c r="CN70" s="33">
        <f t="shared" si="137"/>
        <v>390.71935115181873</v>
      </c>
      <c r="CO70" s="33">
        <f t="shared" si="138"/>
        <v>14716.779749545347</v>
      </c>
      <c r="CP70" s="33" t="str">
        <f t="shared" si="139"/>
        <v/>
      </c>
      <c r="CQ70" s="33">
        <f t="shared" si="140"/>
        <v>0.32002303163266804</v>
      </c>
      <c r="CR70" s="33">
        <f t="shared" si="141"/>
        <v>2.326489351951778</v>
      </c>
      <c r="CS70" s="33">
        <f t="shared" si="142"/>
        <v>181.40054341582294</v>
      </c>
      <c r="CT70" s="33">
        <f t="shared" si="143"/>
        <v>1.6163494598291042</v>
      </c>
      <c r="CU70" s="33">
        <f t="shared" si="144"/>
        <v>2.6445180414049445</v>
      </c>
      <c r="CV70" s="33">
        <f t="shared" si="145"/>
        <v>1.2438999425386807</v>
      </c>
      <c r="CW70" s="33" t="str">
        <f t="shared" si="146"/>
        <v/>
      </c>
      <c r="CX70" s="33">
        <f t="shared" si="147"/>
        <v>5934.2138627315908</v>
      </c>
      <c r="CY70" s="33">
        <f t="shared" si="148"/>
        <v>6222.6467367824316</v>
      </c>
      <c r="CZ70" s="33" t="str">
        <f t="shared" si="149"/>
        <v/>
      </c>
      <c r="DA70" s="33">
        <f t="shared" si="150"/>
        <v>11.993376266405278</v>
      </c>
      <c r="DB70" s="33" t="str">
        <f t="shared" si="151"/>
        <v/>
      </c>
      <c r="DC70" s="33" t="str">
        <f t="shared" si="152"/>
        <v/>
      </c>
      <c r="DD70" s="33">
        <f t="shared" si="153"/>
        <v>119.44983390081599</v>
      </c>
      <c r="DE70" s="33" t="str">
        <f t="shared" si="154"/>
        <v/>
      </c>
      <c r="DF70" s="33">
        <f t="shared" si="155"/>
        <v>18.919205422306668</v>
      </c>
      <c r="DG70" s="33">
        <f t="shared" si="156"/>
        <v>0.40500356742093679</v>
      </c>
      <c r="DH70" s="33">
        <f t="shared" si="157"/>
        <v>9.4883765743847217</v>
      </c>
      <c r="DI70" s="33" t="str">
        <f t="shared" si="158"/>
        <v/>
      </c>
      <c r="DJ70" s="33">
        <f t="shared" si="159"/>
        <v>2.7782307054832986</v>
      </c>
      <c r="DK70" s="33">
        <f t="shared" si="160"/>
        <v>13924.636343610902</v>
      </c>
      <c r="DL70" s="33">
        <f t="shared" si="161"/>
        <v>16312.966592410279</v>
      </c>
      <c r="DM70" s="33">
        <f t="shared" si="162"/>
        <v>136.08804466256805</v>
      </c>
      <c r="DN70" s="33">
        <f t="shared" si="163"/>
        <v>1802.9225247722779</v>
      </c>
      <c r="DO70" s="33">
        <f t="shared" si="164"/>
        <v>8.3596800347338893E-2</v>
      </c>
      <c r="DP70" s="33" t="str">
        <f t="shared" si="165"/>
        <v/>
      </c>
      <c r="DQ70" s="33" t="str">
        <f t="shared" si="166"/>
        <v/>
      </c>
      <c r="DR70" s="33">
        <f t="shared" si="167"/>
        <v>141.80832988274582</v>
      </c>
      <c r="DS70" s="33">
        <f t="shared" si="168"/>
        <v>79.806865075404872</v>
      </c>
      <c r="DT70" s="33">
        <f t="shared" si="169"/>
        <v>238.98669217270833</v>
      </c>
      <c r="DU70" s="33" t="str">
        <f t="shared" si="170"/>
        <v/>
      </c>
      <c r="DV70" s="33">
        <f t="shared" si="171"/>
        <v>215.64096948891944</v>
      </c>
      <c r="DW70" s="33">
        <f t="shared" si="172"/>
        <v>252.71455586105139</v>
      </c>
      <c r="DX70" s="33">
        <f t="shared" si="173"/>
        <v>51257.640687312494</v>
      </c>
      <c r="DY70" s="33">
        <f t="shared" si="174"/>
        <v>29.483037576117223</v>
      </c>
    </row>
    <row r="71" spans="1:129" x14ac:dyDescent="0.2">
      <c r="A71" s="1">
        <f t="shared" si="117"/>
        <v>70</v>
      </c>
      <c r="B71" s="21" t="str">
        <f t="shared" si="118"/>
        <v>hFB12_2_Normal_DEX_21_P39T</v>
      </c>
      <c r="C71" s="21" t="str">
        <f t="shared" si="119"/>
        <v>hFB12_Normal_DEX</v>
      </c>
      <c r="D71" s="21" t="s">
        <v>17</v>
      </c>
      <c r="E71" s="21" t="s">
        <v>18</v>
      </c>
      <c r="F71" s="21" t="s">
        <v>9</v>
      </c>
      <c r="G71" s="21" t="s">
        <v>10</v>
      </c>
      <c r="H71" s="21">
        <v>18</v>
      </c>
      <c r="I71" s="21">
        <v>2</v>
      </c>
      <c r="J71" s="13">
        <v>39</v>
      </c>
      <c r="K71" s="20">
        <v>229.75</v>
      </c>
      <c r="L71" s="16">
        <v>0.19</v>
      </c>
      <c r="M71" s="17">
        <v>8.9166666666666661</v>
      </c>
      <c r="N71" s="17">
        <f>IFERROR(INDEX([1]All_Data!$AC:$AC,MATCH(B71,[1]All_Data!$C:$C,0)),"")</f>
        <v>0.40800000000000003</v>
      </c>
      <c r="O71" s="17">
        <v>0.40800000000000003</v>
      </c>
      <c r="P71" s="17">
        <v>1</v>
      </c>
      <c r="Q71" s="17" t="str">
        <f t="shared" si="120"/>
        <v>DEX_21</v>
      </c>
      <c r="R71" s="23" t="s">
        <v>20</v>
      </c>
      <c r="S71" s="24">
        <v>21</v>
      </c>
      <c r="T71" s="12">
        <v>62</v>
      </c>
      <c r="U71" s="13"/>
      <c r="V71" s="13">
        <v>64</v>
      </c>
      <c r="W71" s="35">
        <v>5754.6857650599304</v>
      </c>
      <c r="X71" s="35">
        <v>113.059162124506</v>
      </c>
      <c r="Y71" s="35">
        <v>4.9851632342035703</v>
      </c>
      <c r="Z71" s="35">
        <v>153.53636734258399</v>
      </c>
      <c r="AA71" s="35">
        <v>36478.440253578403</v>
      </c>
      <c r="AB71" s="35">
        <v>644591.78297396004</v>
      </c>
      <c r="AC71" s="35">
        <v>3.9961408587744498</v>
      </c>
      <c r="AD71" s="35">
        <v>2156.5567263861499</v>
      </c>
      <c r="AE71" s="35">
        <v>1.2248759306879</v>
      </c>
      <c r="AF71" s="35" t="s">
        <v>110</v>
      </c>
      <c r="AG71" s="35">
        <v>870.45477580208797</v>
      </c>
      <c r="AH71" s="35">
        <v>0.644113315341308</v>
      </c>
      <c r="AI71" s="35">
        <v>0.47169485989988602</v>
      </c>
      <c r="AJ71" s="35">
        <v>653.74889790959105</v>
      </c>
      <c r="AK71" s="35">
        <v>2.5294884712772001</v>
      </c>
      <c r="AL71" s="35">
        <v>631.79873797966604</v>
      </c>
      <c r="AM71" s="35">
        <v>20867.1958104552</v>
      </c>
      <c r="AN71" s="35" t="s">
        <v>110</v>
      </c>
      <c r="AO71" s="35">
        <v>1.1168578872044901</v>
      </c>
      <c r="AP71" s="35">
        <v>4.3306815203443403</v>
      </c>
      <c r="AQ71" s="35">
        <v>81.234771744086899</v>
      </c>
      <c r="AR71" s="35">
        <v>1.53158858075917</v>
      </c>
      <c r="AS71" s="35">
        <v>1.40724591923389</v>
      </c>
      <c r="AT71" s="35">
        <v>2.3553795716122998</v>
      </c>
      <c r="AU71" s="35" t="s">
        <v>110</v>
      </c>
      <c r="AV71" s="35">
        <v>7209.4498019729599</v>
      </c>
      <c r="AW71" s="35">
        <v>8447.7557311209603</v>
      </c>
      <c r="AX71" s="35" t="s">
        <v>110</v>
      </c>
      <c r="AY71" s="35">
        <v>18.481423411177602</v>
      </c>
      <c r="AZ71" s="35" t="s">
        <v>110</v>
      </c>
      <c r="BA71" s="35" t="s">
        <v>110</v>
      </c>
      <c r="BB71" s="35">
        <v>172.00776081717501</v>
      </c>
      <c r="BC71" s="35" t="s">
        <v>110</v>
      </c>
      <c r="BD71" s="35">
        <v>25.048243255072698</v>
      </c>
      <c r="BE71" s="35">
        <v>0.58320513708614896</v>
      </c>
      <c r="BF71" s="35">
        <v>4.6300745719367198</v>
      </c>
      <c r="BG71" s="35" t="s">
        <v>110</v>
      </c>
      <c r="BH71" s="35">
        <v>4.3130670724156497</v>
      </c>
      <c r="BI71" s="35">
        <v>20051.4763347997</v>
      </c>
      <c r="BJ71" s="35">
        <v>17062.657805095201</v>
      </c>
      <c r="BK71" s="35">
        <v>129.241618241634</v>
      </c>
      <c r="BL71" s="35" t="s">
        <v>110</v>
      </c>
      <c r="BM71" s="35">
        <v>0.40224055391194202</v>
      </c>
      <c r="BN71" s="35" t="s">
        <v>110</v>
      </c>
      <c r="BO71" s="35">
        <f t="shared" si="121"/>
        <v>34.833333333333343</v>
      </c>
      <c r="BP71" s="35" t="s">
        <v>110</v>
      </c>
      <c r="BQ71" s="35">
        <v>204.20399503115399</v>
      </c>
      <c r="BR71" s="35">
        <v>37.506536708272598</v>
      </c>
      <c r="BS71" s="35">
        <v>168.11398727668399</v>
      </c>
      <c r="BT71" s="35" t="s">
        <v>110</v>
      </c>
      <c r="BU71" s="35">
        <v>193.50643228361599</v>
      </c>
      <c r="BV71" s="35">
        <v>175.092856212621</v>
      </c>
      <c r="BW71" s="35">
        <v>75329.343467946601</v>
      </c>
      <c r="BX71" s="35">
        <v>21.887734752134602</v>
      </c>
      <c r="BY71" s="33">
        <f t="shared" si="122"/>
        <v>14104.621973186104</v>
      </c>
      <c r="BZ71" s="33">
        <f t="shared" si="123"/>
        <v>277.10578952084802</v>
      </c>
      <c r="CA71" s="33">
        <f t="shared" si="124"/>
        <v>12.21853733873424</v>
      </c>
      <c r="CB71" s="33">
        <f t="shared" si="125"/>
        <v>376.31462583966663</v>
      </c>
      <c r="CC71" s="33">
        <f t="shared" si="126"/>
        <v>89407.941797986277</v>
      </c>
      <c r="CD71" s="33">
        <f t="shared" si="127"/>
        <v>1579881.8210146078</v>
      </c>
      <c r="CE71" s="33">
        <f t="shared" si="128"/>
        <v>9.7944628891530634</v>
      </c>
      <c r="CF71" s="33">
        <f t="shared" si="129"/>
        <v>5285.6782509464456</v>
      </c>
      <c r="CG71" s="33">
        <f t="shared" si="130"/>
        <v>3.0021468889409313</v>
      </c>
      <c r="CH71" s="33" t="str">
        <f t="shared" si="131"/>
        <v/>
      </c>
      <c r="CI71" s="33">
        <f t="shared" si="132"/>
        <v>2133.4675877502154</v>
      </c>
      <c r="CJ71" s="33">
        <f t="shared" si="133"/>
        <v>1.578709106228696</v>
      </c>
      <c r="CK71" s="33">
        <f t="shared" si="134"/>
        <v>1.1561148526957989</v>
      </c>
      <c r="CL71" s="33">
        <f t="shared" si="135"/>
        <v>1602.3257301705662</v>
      </c>
      <c r="CM71" s="33">
        <f t="shared" si="136"/>
        <v>6.1997266452872548</v>
      </c>
      <c r="CN71" s="33">
        <f t="shared" si="137"/>
        <v>1548.5263185776128</v>
      </c>
      <c r="CO71" s="33">
        <f t="shared" si="138"/>
        <v>51145.087770723527</v>
      </c>
      <c r="CP71" s="33" t="str">
        <f t="shared" si="139"/>
        <v/>
      </c>
      <c r="CQ71" s="33">
        <f t="shared" si="140"/>
        <v>2.737396782363946</v>
      </c>
      <c r="CR71" s="33">
        <f t="shared" si="141"/>
        <v>10.614415491040049</v>
      </c>
      <c r="CS71" s="33">
        <f t="shared" si="142"/>
        <v>199.10483270609532</v>
      </c>
      <c r="CT71" s="33">
        <f t="shared" si="143"/>
        <v>3.753893580292083</v>
      </c>
      <c r="CU71" s="33">
        <f t="shared" si="144"/>
        <v>3.449132154985024</v>
      </c>
      <c r="CV71" s="33">
        <f t="shared" si="145"/>
        <v>5.7729891461085776</v>
      </c>
      <c r="CW71" s="33" t="str">
        <f t="shared" si="146"/>
        <v/>
      </c>
      <c r="CX71" s="33">
        <f t="shared" si="147"/>
        <v>17670.2201028749</v>
      </c>
      <c r="CY71" s="33">
        <f t="shared" si="148"/>
        <v>20705.283654708233</v>
      </c>
      <c r="CZ71" s="33" t="str">
        <f t="shared" si="149"/>
        <v/>
      </c>
      <c r="DA71" s="33">
        <f t="shared" si="150"/>
        <v>45.297606399945096</v>
      </c>
      <c r="DB71" s="33" t="str">
        <f t="shared" si="151"/>
        <v/>
      </c>
      <c r="DC71" s="33" t="str">
        <f t="shared" si="152"/>
        <v/>
      </c>
      <c r="DD71" s="33">
        <f t="shared" si="153"/>
        <v>421.58764906170342</v>
      </c>
      <c r="DE71" s="33" t="str">
        <f t="shared" si="154"/>
        <v/>
      </c>
      <c r="DF71" s="33">
        <f t="shared" si="155"/>
        <v>61.39275307615857</v>
      </c>
      <c r="DG71" s="33">
        <f t="shared" si="156"/>
        <v>1.4294243556033062</v>
      </c>
      <c r="DH71" s="33">
        <f t="shared" si="157"/>
        <v>11.34822199004098</v>
      </c>
      <c r="DI71" s="33" t="str">
        <f t="shared" si="158"/>
        <v/>
      </c>
      <c r="DJ71" s="33">
        <f t="shared" si="159"/>
        <v>10.571242824548161</v>
      </c>
      <c r="DK71" s="33">
        <f t="shared" si="160"/>
        <v>49145.775330391414</v>
      </c>
      <c r="DL71" s="33">
        <f t="shared" si="161"/>
        <v>41820.239718370591</v>
      </c>
      <c r="DM71" s="33">
        <f t="shared" si="162"/>
        <v>316.76867216086765</v>
      </c>
      <c r="DN71" s="33" t="str">
        <f t="shared" si="163"/>
        <v/>
      </c>
      <c r="DO71" s="33">
        <f t="shared" si="164"/>
        <v>0.98588371056848523</v>
      </c>
      <c r="DP71" s="33" t="str">
        <f t="shared" si="165"/>
        <v/>
      </c>
      <c r="DQ71" s="33" t="str">
        <f t="shared" si="166"/>
        <v/>
      </c>
      <c r="DR71" s="33">
        <f t="shared" si="167"/>
        <v>500.49998782145582</v>
      </c>
      <c r="DS71" s="33">
        <f t="shared" si="168"/>
        <v>91.927786049687739</v>
      </c>
      <c r="DT71" s="33">
        <f t="shared" si="169"/>
        <v>412.04408646246071</v>
      </c>
      <c r="DU71" s="33" t="str">
        <f t="shared" si="170"/>
        <v/>
      </c>
      <c r="DV71" s="33">
        <f t="shared" si="171"/>
        <v>474.28047128337249</v>
      </c>
      <c r="DW71" s="33">
        <f t="shared" si="172"/>
        <v>429.14915738387498</v>
      </c>
      <c r="DX71" s="33">
        <f t="shared" si="173"/>
        <v>184630.74379398677</v>
      </c>
      <c r="DY71" s="33">
        <f t="shared" si="174"/>
        <v>53.646408706212256</v>
      </c>
    </row>
    <row r="72" spans="1:129" x14ac:dyDescent="0.2">
      <c r="A72" s="1">
        <f t="shared" si="117"/>
        <v>71</v>
      </c>
      <c r="B72" s="21" t="str">
        <f t="shared" si="118"/>
        <v>hFB12_2_Normal_DEX_21_P41T</v>
      </c>
      <c r="C72" s="21" t="str">
        <f t="shared" si="119"/>
        <v>hFB12_Normal_DEX</v>
      </c>
      <c r="D72" s="21" t="s">
        <v>17</v>
      </c>
      <c r="E72" s="21" t="s">
        <v>18</v>
      </c>
      <c r="F72" s="21" t="s">
        <v>9</v>
      </c>
      <c r="G72" s="21" t="s">
        <v>10</v>
      </c>
      <c r="H72" s="21">
        <v>18</v>
      </c>
      <c r="I72" s="21">
        <v>2</v>
      </c>
      <c r="J72" s="13">
        <v>41</v>
      </c>
      <c r="K72" s="20">
        <v>257.91666666666669</v>
      </c>
      <c r="L72" s="16">
        <v>0.56999999999999995</v>
      </c>
      <c r="M72" s="17">
        <v>14.125</v>
      </c>
      <c r="N72" s="17">
        <f>IFERROR(INDEX([1]All_Data!$AC:$AC,MATCH(B72,[1]All_Data!$C:$C,0)),"")</f>
        <v>0.66</v>
      </c>
      <c r="O72" s="17">
        <v>0.66</v>
      </c>
      <c r="P72" s="17">
        <v>1</v>
      </c>
      <c r="Q72" s="17" t="str">
        <f t="shared" si="120"/>
        <v>DEX_21</v>
      </c>
      <c r="R72" s="23" t="s">
        <v>20</v>
      </c>
      <c r="S72" s="24">
        <v>21</v>
      </c>
      <c r="T72" s="12">
        <v>63</v>
      </c>
      <c r="U72" s="13"/>
      <c r="V72" s="13">
        <v>65</v>
      </c>
      <c r="W72" s="35">
        <v>9621.4356515704803</v>
      </c>
      <c r="X72" s="35">
        <v>166.70686941385301</v>
      </c>
      <c r="Y72" s="35">
        <v>1.6171996224034799</v>
      </c>
      <c r="Z72" s="35">
        <v>270.91844270787698</v>
      </c>
      <c r="AA72" s="35">
        <v>37197.930462093798</v>
      </c>
      <c r="AB72" s="35" t="s">
        <v>110</v>
      </c>
      <c r="AC72" s="35">
        <v>5.5428485097575004</v>
      </c>
      <c r="AD72" s="35">
        <v>2494.9505997444999</v>
      </c>
      <c r="AE72" s="35">
        <v>0.43973258282844102</v>
      </c>
      <c r="AF72" s="35">
        <v>10.935424341462101</v>
      </c>
      <c r="AG72" s="35">
        <v>1051.6256333419999</v>
      </c>
      <c r="AH72" s="35" t="s">
        <v>110</v>
      </c>
      <c r="AI72" s="35">
        <v>0.47169485989988602</v>
      </c>
      <c r="AJ72" s="35">
        <v>3460.6812957060802</v>
      </c>
      <c r="AK72" s="35">
        <v>1.9974883098584399</v>
      </c>
      <c r="AL72" s="35">
        <v>645.55526874322697</v>
      </c>
      <c r="AM72" s="35">
        <v>21123.719636975999</v>
      </c>
      <c r="AN72" s="35">
        <v>103.31089012449701</v>
      </c>
      <c r="AO72" s="35">
        <v>1.4248654637868201</v>
      </c>
      <c r="AP72" s="35">
        <v>5.7725708341917104</v>
      </c>
      <c r="AQ72" s="35">
        <v>566.18756656391599</v>
      </c>
      <c r="AR72" s="35">
        <v>2.13205070126513</v>
      </c>
      <c r="AS72" s="35">
        <v>2.9590395123830202</v>
      </c>
      <c r="AT72" s="35">
        <v>1.9632709423822201</v>
      </c>
      <c r="AU72" s="35" t="s">
        <v>110</v>
      </c>
      <c r="AV72" s="35">
        <v>29630.683599929002</v>
      </c>
      <c r="AW72" s="35">
        <v>12567.0065544724</v>
      </c>
      <c r="AX72" s="35" t="s">
        <v>110</v>
      </c>
      <c r="AY72" s="35">
        <v>27.955535586510301</v>
      </c>
      <c r="AZ72" s="35" t="s">
        <v>110</v>
      </c>
      <c r="BA72" s="35" t="s">
        <v>110</v>
      </c>
      <c r="BB72" s="35">
        <v>187.96041604409999</v>
      </c>
      <c r="BC72" s="35" t="s">
        <v>110</v>
      </c>
      <c r="BD72" s="35">
        <v>22.8166246309084</v>
      </c>
      <c r="BE72" s="35">
        <v>2.5359531412032599</v>
      </c>
      <c r="BF72" s="35">
        <v>12.7492645935271</v>
      </c>
      <c r="BG72" s="35" t="s">
        <v>110</v>
      </c>
      <c r="BH72" s="35">
        <v>6.5493777148178198</v>
      </c>
      <c r="BI72" s="35">
        <v>24960.383924952599</v>
      </c>
      <c r="BJ72" s="35">
        <v>23010.835949272401</v>
      </c>
      <c r="BK72" s="35">
        <v>225.71452091460901</v>
      </c>
      <c r="BL72" s="35">
        <v>3879.3480731664199</v>
      </c>
      <c r="BM72" s="35">
        <v>0.47003170501126901</v>
      </c>
      <c r="BN72" s="35" t="s">
        <v>110</v>
      </c>
      <c r="BO72" s="35">
        <f t="shared" si="121"/>
        <v>28.166666666666686</v>
      </c>
      <c r="BP72" s="35" t="s">
        <v>110</v>
      </c>
      <c r="BQ72" s="35">
        <v>314.57197299783502</v>
      </c>
      <c r="BR72" s="35">
        <v>269.08113887424901</v>
      </c>
      <c r="BS72" s="35">
        <v>306.32515336558902</v>
      </c>
      <c r="BT72" s="35" t="s">
        <v>110</v>
      </c>
      <c r="BU72" s="35">
        <v>289.42322425971599</v>
      </c>
      <c r="BV72" s="35">
        <v>330.05216143393199</v>
      </c>
      <c r="BW72" s="35">
        <v>69642.248212905804</v>
      </c>
      <c r="BX72" s="35">
        <v>90.668015306690407</v>
      </c>
      <c r="BY72" s="33">
        <f t="shared" ref="BY72:BY89" si="175">IFERROR(W72/$N72,"")</f>
        <v>14577.932805409819</v>
      </c>
      <c r="BZ72" s="33">
        <f t="shared" ref="BZ72:BZ89" si="176">IFERROR(X72/$N72,"")</f>
        <v>252.58616577856515</v>
      </c>
      <c r="CA72" s="33">
        <f t="shared" ref="CA72:CA89" si="177">IFERROR(Y72/$N72,"")</f>
        <v>2.4503024581870907</v>
      </c>
      <c r="CB72" s="33">
        <f t="shared" ref="CB72:CB89" si="178">IFERROR(Z72/$N72,"")</f>
        <v>410.48248895132872</v>
      </c>
      <c r="CC72" s="33">
        <f t="shared" ref="CC72:CC89" si="179">IFERROR(AA72/$N72,"")</f>
        <v>56360.500700142118</v>
      </c>
      <c r="CD72" s="33" t="str">
        <f t="shared" ref="CD72:CD89" si="180">IFERROR(AB72/$N72,"")</f>
        <v/>
      </c>
      <c r="CE72" s="33">
        <f t="shared" ref="CE72:CE89" si="181">IFERROR(AC72/$N72,"")</f>
        <v>8.3982553178143942</v>
      </c>
      <c r="CF72" s="33">
        <f t="shared" ref="CF72:CF89" si="182">IFERROR(AD72/$N72,"")</f>
        <v>3780.2281814310604</v>
      </c>
      <c r="CG72" s="33">
        <f t="shared" ref="CG72:CG89" si="183">IFERROR(AE72/$N72,"")</f>
        <v>0.66626148913400152</v>
      </c>
      <c r="CH72" s="33">
        <f t="shared" ref="CH72:CH89" si="184">IFERROR(AF72/$N72,"")</f>
        <v>16.56882475979106</v>
      </c>
      <c r="CI72" s="33">
        <f t="shared" ref="CI72:CI89" si="185">IFERROR(AG72/$N72,"")</f>
        <v>1593.3721717303029</v>
      </c>
      <c r="CJ72" s="33" t="str">
        <f t="shared" ref="CJ72:CJ89" si="186">IFERROR(AH72/$N72,"")</f>
        <v/>
      </c>
      <c r="CK72" s="33">
        <f t="shared" ref="CK72:CK89" si="187">IFERROR(AI72/$N72,"")</f>
        <v>0.71468918166649398</v>
      </c>
      <c r="CL72" s="33">
        <f t="shared" ref="CL72:CL89" si="188">IFERROR(AJ72/$N72,"")</f>
        <v>5243.4565086455759</v>
      </c>
      <c r="CM72" s="33">
        <f t="shared" ref="CM72:CM89" si="189">IFERROR(AK72/$N72,"")</f>
        <v>3.0264974391794541</v>
      </c>
      <c r="CN72" s="33">
        <f t="shared" ref="CN72:CN89" si="190">IFERROR(AL72/$N72,"")</f>
        <v>978.11404355034381</v>
      </c>
      <c r="CO72" s="33">
        <f t="shared" ref="CO72:CO89" si="191">IFERROR(AM72/$N72,"")</f>
        <v>32005.635813599998</v>
      </c>
      <c r="CP72" s="33">
        <f t="shared" ref="CP72:CP89" si="192">IFERROR(AN72/$N72,"")</f>
        <v>156.53165170378333</v>
      </c>
      <c r="CQ72" s="33">
        <f t="shared" ref="CQ72:CQ89" si="193">IFERROR(AO72/$N72,"")</f>
        <v>2.1588870663436666</v>
      </c>
      <c r="CR72" s="33">
        <f t="shared" ref="CR72:CR89" si="194">IFERROR(AP72/$N72,"")</f>
        <v>8.7463194457450157</v>
      </c>
      <c r="CS72" s="33">
        <f t="shared" ref="CS72:CS89" si="195">IFERROR(AQ72/$N72,"")</f>
        <v>857.85994933926656</v>
      </c>
      <c r="CT72" s="33">
        <f t="shared" ref="CT72:CT89" si="196">IFERROR(AR72/$N72,"")</f>
        <v>3.2303798504017118</v>
      </c>
      <c r="CU72" s="33">
        <f t="shared" ref="CU72:CU89" si="197">IFERROR(AS72/$N72,"")</f>
        <v>4.4833932005803332</v>
      </c>
      <c r="CV72" s="33">
        <f t="shared" ref="CV72:CV89" si="198">IFERROR(AT72/$N72,"")</f>
        <v>2.9746529430033637</v>
      </c>
      <c r="CW72" s="33" t="str">
        <f t="shared" ref="CW72:CW89" si="199">IFERROR(AU72/$N72,"")</f>
        <v/>
      </c>
      <c r="CX72" s="33">
        <f t="shared" ref="CX72:CX89" si="200">IFERROR(AV72/$N72,"")</f>
        <v>44894.975151407576</v>
      </c>
      <c r="CY72" s="33">
        <f t="shared" ref="CY72:CY89" si="201">IFERROR(AW72/$N72,"")</f>
        <v>19040.919021927879</v>
      </c>
      <c r="CZ72" s="33" t="str">
        <f t="shared" ref="CZ72:CZ89" si="202">IFERROR(AX72/$N72,"")</f>
        <v/>
      </c>
      <c r="DA72" s="33">
        <f t="shared" ref="DA72:DA89" si="203">IFERROR(AY72/$N72,"")</f>
        <v>42.356872100773181</v>
      </c>
      <c r="DB72" s="33" t="str">
        <f t="shared" ref="DB72:DB89" si="204">IFERROR(AZ72/$N72,"")</f>
        <v/>
      </c>
      <c r="DC72" s="33" t="str">
        <f t="shared" ref="DC72:DC89" si="205">IFERROR(BA72/$N72,"")</f>
        <v/>
      </c>
      <c r="DD72" s="33">
        <f t="shared" ref="DD72:DD89" si="206">IFERROR(BB72/$N72,"")</f>
        <v>284.78850915772722</v>
      </c>
      <c r="DE72" s="33" t="str">
        <f t="shared" ref="DE72:DE89" si="207">IFERROR(BC72/$N72,"")</f>
        <v/>
      </c>
      <c r="DF72" s="33">
        <f t="shared" ref="DF72:DF89" si="208">IFERROR(BD72/$N72,"")</f>
        <v>34.570643380164242</v>
      </c>
      <c r="DG72" s="33">
        <f t="shared" ref="DG72:DG89" si="209">IFERROR(BE72/$N72,"")</f>
        <v>3.8423532442473634</v>
      </c>
      <c r="DH72" s="33">
        <f t="shared" ref="DH72:DH89" si="210">IFERROR(BF72/$N72,"")</f>
        <v>19.317067565950151</v>
      </c>
      <c r="DI72" s="33" t="str">
        <f t="shared" ref="DI72:DI89" si="211">IFERROR(BG72/$N72,"")</f>
        <v/>
      </c>
      <c r="DJ72" s="33">
        <f t="shared" ref="DJ72:DJ89" si="212">IFERROR(BH72/$N72,"")</f>
        <v>9.9232995679057865</v>
      </c>
      <c r="DK72" s="33">
        <f t="shared" ref="DK72:DK89" si="213">IFERROR(BI72/$N72,"")</f>
        <v>37818.763522655448</v>
      </c>
      <c r="DL72" s="33">
        <f t="shared" ref="DL72:DL89" si="214">IFERROR(BJ72/$N72,"")</f>
        <v>34864.90295344303</v>
      </c>
      <c r="DM72" s="33">
        <f t="shared" ref="DM72:DM89" si="215">IFERROR(BK72/$N72,"")</f>
        <v>341.9916983554682</v>
      </c>
      <c r="DN72" s="33">
        <f t="shared" ref="DN72:DN89" si="216">IFERROR(BL72/$N72,"")</f>
        <v>5877.8001108582121</v>
      </c>
      <c r="DO72" s="33">
        <f t="shared" ref="DO72:DO89" si="217">IFERROR(BM72/$N72,"")</f>
        <v>0.71216925001707421</v>
      </c>
      <c r="DP72" s="33" t="str">
        <f t="shared" ref="DP72:DP89" si="218">IFERROR(BN72/$N72,"")</f>
        <v/>
      </c>
      <c r="DQ72" s="33" t="str">
        <f t="shared" ref="DQ72:DQ89" si="219">IFERROR(BP72/$N72,"")</f>
        <v/>
      </c>
      <c r="DR72" s="33">
        <f t="shared" ref="DR72:DR89" si="220">IFERROR(BQ72/$N72,"")</f>
        <v>476.62420151187121</v>
      </c>
      <c r="DS72" s="33">
        <f t="shared" ref="DS72:DS89" si="221">IFERROR(BR72/$N72,"")</f>
        <v>407.69869526401362</v>
      </c>
      <c r="DT72" s="33">
        <f t="shared" ref="DT72:DT89" si="222">IFERROR(BS72/$N72,"")</f>
        <v>464.12902025089244</v>
      </c>
      <c r="DU72" s="33" t="str">
        <f t="shared" ref="DU72:DU89" si="223">IFERROR(BT72/$N72,"")</f>
        <v/>
      </c>
      <c r="DV72" s="33">
        <f t="shared" ref="DV72:DV89" si="224">IFERROR(BU72/$N72,"")</f>
        <v>438.52003675714542</v>
      </c>
      <c r="DW72" s="33">
        <f t="shared" ref="DW72:DW89" si="225">IFERROR(BV72/$N72,"")</f>
        <v>500.07903247565451</v>
      </c>
      <c r="DX72" s="33">
        <f t="shared" ref="DX72:DX89" si="226">IFERROR(BW72/$N72,"")</f>
        <v>105518.55789834213</v>
      </c>
      <c r="DY72" s="33">
        <f t="shared" ref="DY72:DY89" si="227">IFERROR(BX72/$N72,"")</f>
        <v>137.37578076771274</v>
      </c>
    </row>
    <row r="73" spans="1:129" x14ac:dyDescent="0.2">
      <c r="A73" s="1">
        <f t="shared" si="117"/>
        <v>72</v>
      </c>
      <c r="B73" s="22" t="str">
        <f t="shared" si="118"/>
        <v>hFB13_2_Normal_DEX_21_P7T</v>
      </c>
      <c r="C73" s="22" t="str">
        <f t="shared" si="119"/>
        <v>hFB13_Normal_DEX</v>
      </c>
      <c r="D73" s="22" t="s">
        <v>19</v>
      </c>
      <c r="E73" s="22" t="s">
        <v>18</v>
      </c>
      <c r="F73" s="22" t="s">
        <v>15</v>
      </c>
      <c r="G73" s="22" t="s">
        <v>10</v>
      </c>
      <c r="H73" s="22">
        <v>18</v>
      </c>
      <c r="I73" s="22">
        <v>2</v>
      </c>
      <c r="J73" s="13">
        <v>7</v>
      </c>
      <c r="K73" s="20">
        <v>27.916666666666668</v>
      </c>
      <c r="L73" s="16">
        <v>0.5</v>
      </c>
      <c r="M73" s="17">
        <v>5.833333333333333</v>
      </c>
      <c r="N73" s="17">
        <f>IFERROR(INDEX([1]All_Data!$AC:$AC,MATCH(B73,[1]All_Data!$C:$C,0)),"")</f>
        <v>10.544999999999998</v>
      </c>
      <c r="O73" s="17">
        <v>10.544999999999998</v>
      </c>
      <c r="P73" s="17">
        <v>1</v>
      </c>
      <c r="Q73" s="17" t="str">
        <f t="shared" si="120"/>
        <v>DEX_21</v>
      </c>
      <c r="R73" s="23" t="s">
        <v>20</v>
      </c>
      <c r="S73" s="24">
        <v>21</v>
      </c>
      <c r="T73" s="8">
        <v>64</v>
      </c>
      <c r="U73" s="13"/>
      <c r="V73" s="13">
        <v>66</v>
      </c>
      <c r="W73" s="35">
        <v>5275.5322791585104</v>
      </c>
      <c r="X73" s="35">
        <v>89.536065307850293</v>
      </c>
      <c r="Y73" s="35">
        <v>4.9851632342035703</v>
      </c>
      <c r="Z73" s="35">
        <v>53.567629772619497</v>
      </c>
      <c r="AA73" s="35">
        <v>41367.845005318901</v>
      </c>
      <c r="AB73" s="35" t="s">
        <v>110</v>
      </c>
      <c r="AC73" s="35">
        <v>5.0271151747181104</v>
      </c>
      <c r="AD73" s="35">
        <v>4967.6569686978301</v>
      </c>
      <c r="AE73" s="35">
        <v>1.5815936831914501</v>
      </c>
      <c r="AF73" s="35">
        <v>10.935424341462101</v>
      </c>
      <c r="AG73" s="35">
        <v>1534.7714685553501</v>
      </c>
      <c r="AH73" s="35">
        <v>1.68409737180039</v>
      </c>
      <c r="AI73" s="35">
        <v>1.2843245379780199</v>
      </c>
      <c r="AJ73" s="35">
        <v>7459.3887149115499</v>
      </c>
      <c r="AK73" s="35">
        <v>13.297927230857301</v>
      </c>
      <c r="AL73" s="35">
        <v>930.29666170866699</v>
      </c>
      <c r="AM73" s="35">
        <v>21156.125630660601</v>
      </c>
      <c r="AN73" s="35">
        <v>401.23361601735297</v>
      </c>
      <c r="AO73" s="35">
        <v>0.63276067287430104</v>
      </c>
      <c r="AP73" s="35">
        <v>5.2951086245843504</v>
      </c>
      <c r="AQ73" s="35">
        <v>154.23424454242601</v>
      </c>
      <c r="AR73" s="35">
        <v>3.0925685160872298</v>
      </c>
      <c r="AS73" s="35" t="s">
        <v>110</v>
      </c>
      <c r="AT73" s="35">
        <v>1.90622074753514</v>
      </c>
      <c r="AU73" s="35" t="s">
        <v>110</v>
      </c>
      <c r="AV73" s="35">
        <v>2277.2373636986299</v>
      </c>
      <c r="AW73" s="35">
        <v>11376.697597714599</v>
      </c>
      <c r="AX73" s="35" t="s">
        <v>110</v>
      </c>
      <c r="AY73" s="35">
        <v>18.481423411177602</v>
      </c>
      <c r="AZ73" s="35" t="s">
        <v>110</v>
      </c>
      <c r="BA73" s="35" t="s">
        <v>110</v>
      </c>
      <c r="BB73" s="35">
        <v>180.206281478378</v>
      </c>
      <c r="BC73" s="35" t="s">
        <v>110</v>
      </c>
      <c r="BD73" s="35">
        <v>13.4023694371239</v>
      </c>
      <c r="BE73" s="35">
        <v>1.3434260272021099</v>
      </c>
      <c r="BF73" s="35">
        <v>26.657842906196901</v>
      </c>
      <c r="BG73" s="35" t="s">
        <v>110</v>
      </c>
      <c r="BH73" s="35">
        <v>5.2271044960842099</v>
      </c>
      <c r="BI73" s="35">
        <v>14602.616130378399</v>
      </c>
      <c r="BJ73" s="35">
        <v>26211.920610781199</v>
      </c>
      <c r="BK73" s="35">
        <v>129.241618241634</v>
      </c>
      <c r="BL73" s="35">
        <v>4442.6028753999399</v>
      </c>
      <c r="BM73" s="35">
        <v>0.669740263887591</v>
      </c>
      <c r="BN73" s="35" t="s">
        <v>110</v>
      </c>
      <c r="BO73" s="35"/>
      <c r="BP73" s="35" t="s">
        <v>110</v>
      </c>
      <c r="BQ73" s="35" t="s">
        <v>110</v>
      </c>
      <c r="BR73" s="35">
        <v>23.005182807635901</v>
      </c>
      <c r="BS73" s="35">
        <v>432.930209462768</v>
      </c>
      <c r="BT73" s="35" t="s">
        <v>110</v>
      </c>
      <c r="BU73" s="35">
        <v>83.923893188918697</v>
      </c>
      <c r="BV73" s="35">
        <v>649.918921958846</v>
      </c>
      <c r="BW73" s="35">
        <v>60788.114740044999</v>
      </c>
      <c r="BX73" s="35">
        <v>16.721580639752101</v>
      </c>
      <c r="BY73" s="33">
        <f t="shared" si="175"/>
        <v>500.28755610796691</v>
      </c>
      <c r="BZ73" s="33">
        <f t="shared" si="176"/>
        <v>8.4908549367330775</v>
      </c>
      <c r="CA73" s="33">
        <f t="shared" si="177"/>
        <v>0.47275137356126801</v>
      </c>
      <c r="CB73" s="33">
        <f t="shared" si="178"/>
        <v>5.0799079917135614</v>
      </c>
      <c r="CC73" s="33">
        <f t="shared" si="179"/>
        <v>3922.981982486383</v>
      </c>
      <c r="CD73" s="33" t="str">
        <f t="shared" si="180"/>
        <v/>
      </c>
      <c r="CE73" s="33">
        <f t="shared" si="181"/>
        <v>0.47672974629854065</v>
      </c>
      <c r="CF73" s="33">
        <f t="shared" si="182"/>
        <v>471.09122510173836</v>
      </c>
      <c r="CG73" s="33">
        <f t="shared" si="183"/>
        <v>0.14998517621540544</v>
      </c>
      <c r="CH73" s="33">
        <f t="shared" si="184"/>
        <v>1.0370245937849314</v>
      </c>
      <c r="CI73" s="33">
        <f t="shared" si="185"/>
        <v>145.5449472314225</v>
      </c>
      <c r="CJ73" s="33">
        <f t="shared" si="186"/>
        <v>0.15970577257471696</v>
      </c>
      <c r="CK73" s="33">
        <f t="shared" si="187"/>
        <v>0.12179464561195071</v>
      </c>
      <c r="CL73" s="33">
        <f t="shared" si="188"/>
        <v>707.38631720356102</v>
      </c>
      <c r="CM73" s="33">
        <f t="shared" si="189"/>
        <v>1.2610646970941017</v>
      </c>
      <c r="CN73" s="33">
        <f t="shared" si="190"/>
        <v>88.221589540888303</v>
      </c>
      <c r="CO73" s="33">
        <f t="shared" si="191"/>
        <v>2006.2708042352399</v>
      </c>
      <c r="CP73" s="33">
        <f t="shared" si="192"/>
        <v>38.049655383343108</v>
      </c>
      <c r="CQ73" s="33">
        <f t="shared" si="193"/>
        <v>6.0005753710222966E-2</v>
      </c>
      <c r="CR73" s="33">
        <f t="shared" si="194"/>
        <v>0.50214401371117601</v>
      </c>
      <c r="CS73" s="33">
        <f t="shared" si="195"/>
        <v>14.626291564004365</v>
      </c>
      <c r="CT73" s="33">
        <f t="shared" si="196"/>
        <v>0.29327344865692084</v>
      </c>
      <c r="CU73" s="33" t="str">
        <f t="shared" si="197"/>
        <v/>
      </c>
      <c r="CV73" s="33">
        <f t="shared" si="198"/>
        <v>0.1807701040810944</v>
      </c>
      <c r="CW73" s="33" t="str">
        <f t="shared" si="199"/>
        <v/>
      </c>
      <c r="CX73" s="33">
        <f t="shared" si="200"/>
        <v>215.95423079171459</v>
      </c>
      <c r="CY73" s="33">
        <f t="shared" si="201"/>
        <v>1078.8712752692841</v>
      </c>
      <c r="CZ73" s="33" t="str">
        <f t="shared" si="202"/>
        <v/>
      </c>
      <c r="DA73" s="33">
        <f t="shared" si="203"/>
        <v>1.7526243159011479</v>
      </c>
      <c r="DB73" s="33" t="str">
        <f t="shared" si="204"/>
        <v/>
      </c>
      <c r="DC73" s="33" t="str">
        <f t="shared" si="205"/>
        <v/>
      </c>
      <c r="DD73" s="33">
        <f t="shared" si="206"/>
        <v>17.089263298091801</v>
      </c>
      <c r="DE73" s="33" t="str">
        <f t="shared" si="207"/>
        <v/>
      </c>
      <c r="DF73" s="33">
        <f t="shared" si="208"/>
        <v>1.2709691263275393</v>
      </c>
      <c r="DG73" s="33">
        <f t="shared" si="209"/>
        <v>0.12739933875790518</v>
      </c>
      <c r="DH73" s="33">
        <f t="shared" si="210"/>
        <v>2.5280078621334194</v>
      </c>
      <c r="DI73" s="33" t="str">
        <f t="shared" si="211"/>
        <v/>
      </c>
      <c r="DJ73" s="33">
        <f t="shared" si="212"/>
        <v>0.49569506838162264</v>
      </c>
      <c r="DK73" s="33">
        <f t="shared" si="213"/>
        <v>1384.7905291966242</v>
      </c>
      <c r="DL73" s="33">
        <f t="shared" si="214"/>
        <v>2485.7203044837556</v>
      </c>
      <c r="DM73" s="33">
        <f t="shared" si="215"/>
        <v>12.256198979766147</v>
      </c>
      <c r="DN73" s="33">
        <f t="shared" si="216"/>
        <v>421.29946660976202</v>
      </c>
      <c r="DO73" s="33">
        <f t="shared" si="217"/>
        <v>6.3512590221677684E-2</v>
      </c>
      <c r="DP73" s="33" t="str">
        <f t="shared" si="218"/>
        <v/>
      </c>
      <c r="DQ73" s="33" t="str">
        <f t="shared" si="219"/>
        <v/>
      </c>
      <c r="DR73" s="33" t="str">
        <f t="shared" si="220"/>
        <v/>
      </c>
      <c r="DS73" s="33">
        <f t="shared" si="221"/>
        <v>2.1816199912409582</v>
      </c>
      <c r="DT73" s="33">
        <f t="shared" si="222"/>
        <v>41.055496392865628</v>
      </c>
      <c r="DU73" s="33" t="str">
        <f t="shared" si="223"/>
        <v/>
      </c>
      <c r="DV73" s="33">
        <f t="shared" si="224"/>
        <v>7.9586432611587208</v>
      </c>
      <c r="DW73" s="33">
        <f t="shared" si="225"/>
        <v>61.632899190028084</v>
      </c>
      <c r="DX73" s="33">
        <f t="shared" si="226"/>
        <v>5764.638666670935</v>
      </c>
      <c r="DY73" s="33">
        <f t="shared" si="227"/>
        <v>1.5857354802989194</v>
      </c>
    </row>
    <row r="74" spans="1:129" x14ac:dyDescent="0.2">
      <c r="A74" s="1">
        <f t="shared" ref="A74:A89" si="228">ROW(A74)-1</f>
        <v>73</v>
      </c>
      <c r="B74" s="22" t="str">
        <f t="shared" si="118"/>
        <v>hFB13_2_Normal_DEX_21_P9T</v>
      </c>
      <c r="C74" s="22" t="str">
        <f t="shared" si="119"/>
        <v>hFB13_Normal_DEX</v>
      </c>
      <c r="D74" s="22" t="s">
        <v>19</v>
      </c>
      <c r="E74" s="22" t="s">
        <v>18</v>
      </c>
      <c r="F74" s="22" t="s">
        <v>15</v>
      </c>
      <c r="G74" s="22" t="s">
        <v>10</v>
      </c>
      <c r="H74" s="22">
        <v>18</v>
      </c>
      <c r="I74" s="22">
        <v>2</v>
      </c>
      <c r="J74" s="13">
        <v>9</v>
      </c>
      <c r="K74" s="20">
        <v>38.041666666666664</v>
      </c>
      <c r="L74" s="16">
        <v>1</v>
      </c>
      <c r="M74" s="17">
        <v>5.041666666666667</v>
      </c>
      <c r="N74" s="17">
        <f>IFERROR(INDEX([1]All_Data!$AC:$AC,MATCH(B74,[1]All_Data!$C:$C,0)),"")</f>
        <v>5.6550000000000002</v>
      </c>
      <c r="O74" s="17">
        <v>5.6550000000000002</v>
      </c>
      <c r="P74" s="17">
        <v>1</v>
      </c>
      <c r="Q74" s="17" t="str">
        <f t="shared" si="120"/>
        <v>DEX_21</v>
      </c>
      <c r="R74" s="23" t="s">
        <v>20</v>
      </c>
      <c r="S74" s="24">
        <v>21</v>
      </c>
      <c r="T74" s="12">
        <v>65</v>
      </c>
      <c r="U74" s="13"/>
      <c r="V74" s="13">
        <v>67</v>
      </c>
      <c r="W74" s="35">
        <v>3439.8492299526501</v>
      </c>
      <c r="X74" s="35">
        <v>81.303699166672601</v>
      </c>
      <c r="Y74" s="35">
        <v>4.9851632342035703</v>
      </c>
      <c r="Z74" s="35">
        <v>60.232213495738698</v>
      </c>
      <c r="AA74" s="35">
        <v>39312.678304583504</v>
      </c>
      <c r="AB74" s="35" t="s">
        <v>110</v>
      </c>
      <c r="AC74" s="35">
        <v>3.7385140732374098</v>
      </c>
      <c r="AD74" s="35">
        <v>2535.8055210037401</v>
      </c>
      <c r="AE74" s="35">
        <v>0.43973258282844102</v>
      </c>
      <c r="AF74" s="35">
        <v>10.935424341462101</v>
      </c>
      <c r="AG74" s="35">
        <v>808.360785420414</v>
      </c>
      <c r="AH74" s="35">
        <v>0.644113315341308</v>
      </c>
      <c r="AI74" s="35">
        <v>3.5884380495398001E-2</v>
      </c>
      <c r="AJ74" s="35">
        <v>3713.4686848204801</v>
      </c>
      <c r="AK74" s="35">
        <v>6.6919566854015304</v>
      </c>
      <c r="AL74" s="35">
        <v>782.00089874688297</v>
      </c>
      <c r="AM74" s="35">
        <v>21071.564731689701</v>
      </c>
      <c r="AN74" s="35" t="s">
        <v>110</v>
      </c>
      <c r="AO74" s="35">
        <v>6.5977190892434201E-2</v>
      </c>
      <c r="AP74" s="35">
        <v>2.85188303521026</v>
      </c>
      <c r="AQ74" s="35">
        <v>133.921593757746</v>
      </c>
      <c r="AR74" s="35">
        <v>1.11519080176392</v>
      </c>
      <c r="AS74" s="35">
        <v>0.68030060709380002</v>
      </c>
      <c r="AT74" s="35">
        <v>2.3000645465156899</v>
      </c>
      <c r="AU74" s="35" t="s">
        <v>110</v>
      </c>
      <c r="AV74" s="35">
        <v>984.35414787108198</v>
      </c>
      <c r="AW74" s="35">
        <v>10155.125758300799</v>
      </c>
      <c r="AX74" s="35" t="s">
        <v>110</v>
      </c>
      <c r="AY74" s="35">
        <v>16.052029547822698</v>
      </c>
      <c r="AZ74" s="35" t="s">
        <v>110</v>
      </c>
      <c r="BA74" s="35" t="s">
        <v>110</v>
      </c>
      <c r="BB74" s="35">
        <v>172.00776081717501</v>
      </c>
      <c r="BC74" s="35" t="s">
        <v>110</v>
      </c>
      <c r="BD74" s="35">
        <v>18.223474671859101</v>
      </c>
      <c r="BE74" s="35" t="s">
        <v>110</v>
      </c>
      <c r="BF74" s="35">
        <v>15.173026016037101</v>
      </c>
      <c r="BG74" s="35" t="s">
        <v>110</v>
      </c>
      <c r="BH74" s="35">
        <v>4.0006522158959497</v>
      </c>
      <c r="BI74" s="35">
        <v>17412.184256345001</v>
      </c>
      <c r="BJ74" s="35">
        <v>23652.212489239198</v>
      </c>
      <c r="BK74" s="35">
        <v>129.241618241634</v>
      </c>
      <c r="BL74" s="35">
        <v>3054.5911268381201</v>
      </c>
      <c r="BM74" s="35">
        <v>0.264059948220429</v>
      </c>
      <c r="BN74" s="35" t="s">
        <v>110</v>
      </c>
      <c r="BO74" s="35">
        <f t="shared" si="121"/>
        <v>10.124999999999996</v>
      </c>
      <c r="BP74" s="35" t="s">
        <v>110</v>
      </c>
      <c r="BQ74" s="35" t="s">
        <v>110</v>
      </c>
      <c r="BR74" s="35">
        <v>16.435395922062298</v>
      </c>
      <c r="BS74" s="35">
        <v>297.89493287515302</v>
      </c>
      <c r="BT74" s="35" t="s">
        <v>110</v>
      </c>
      <c r="BU74" s="35">
        <v>108.87969238690199</v>
      </c>
      <c r="BV74" s="35">
        <v>382.03174972923898</v>
      </c>
      <c r="BW74" s="35">
        <v>56591.259000108599</v>
      </c>
      <c r="BX74" s="35">
        <v>13.823316388553801</v>
      </c>
      <c r="BY74" s="33">
        <f t="shared" si="175"/>
        <v>608.28456763088423</v>
      </c>
      <c r="BZ74" s="33">
        <f t="shared" si="176"/>
        <v>14.377311965813014</v>
      </c>
      <c r="CA74" s="33">
        <f t="shared" si="177"/>
        <v>0.88154964353732446</v>
      </c>
      <c r="CB74" s="33">
        <f t="shared" si="178"/>
        <v>10.651142970068735</v>
      </c>
      <c r="CC74" s="33">
        <f t="shared" si="179"/>
        <v>6951.8440856911584</v>
      </c>
      <c r="CD74" s="33" t="str">
        <f t="shared" si="180"/>
        <v/>
      </c>
      <c r="CE74" s="33">
        <f t="shared" si="181"/>
        <v>0.66109886352562508</v>
      </c>
      <c r="CF74" s="33">
        <f t="shared" si="182"/>
        <v>448.41830610145712</v>
      </c>
      <c r="CG74" s="33">
        <f t="shared" si="183"/>
        <v>7.7759961596541291E-2</v>
      </c>
      <c r="CH74" s="33">
        <f t="shared" si="184"/>
        <v>1.9337620409305216</v>
      </c>
      <c r="CI74" s="33">
        <f t="shared" si="185"/>
        <v>142.94620431837558</v>
      </c>
      <c r="CJ74" s="33">
        <f t="shared" si="186"/>
        <v>0.11390155885787939</v>
      </c>
      <c r="CK74" s="33">
        <f t="shared" si="187"/>
        <v>6.3456022096194517E-3</v>
      </c>
      <c r="CL74" s="33">
        <f t="shared" si="188"/>
        <v>656.66997079053579</v>
      </c>
      <c r="CM74" s="33">
        <f t="shared" si="189"/>
        <v>1.1833698824759558</v>
      </c>
      <c r="CN74" s="33">
        <f t="shared" si="190"/>
        <v>138.28486273154428</v>
      </c>
      <c r="CO74" s="33">
        <f t="shared" si="191"/>
        <v>3726.1829764261183</v>
      </c>
      <c r="CP74" s="33" t="str">
        <f t="shared" si="192"/>
        <v/>
      </c>
      <c r="CQ74" s="33">
        <f t="shared" si="193"/>
        <v>1.1667054092384473E-2</v>
      </c>
      <c r="CR74" s="33">
        <f t="shared" si="194"/>
        <v>0.50431176573125724</v>
      </c>
      <c r="CS74" s="33">
        <f t="shared" si="195"/>
        <v>23.68197944434058</v>
      </c>
      <c r="CT74" s="33">
        <f t="shared" si="196"/>
        <v>0.19720438581148012</v>
      </c>
      <c r="CU74" s="33">
        <f t="shared" si="197"/>
        <v>0.12030072627653404</v>
      </c>
      <c r="CV74" s="33">
        <f t="shared" si="198"/>
        <v>0.40673113112567461</v>
      </c>
      <c r="CW74" s="33" t="str">
        <f t="shared" si="199"/>
        <v/>
      </c>
      <c r="CX74" s="33">
        <f t="shared" si="200"/>
        <v>174.06793065801625</v>
      </c>
      <c r="CY74" s="33">
        <f t="shared" si="201"/>
        <v>1795.7782065960741</v>
      </c>
      <c r="CZ74" s="33" t="str">
        <f t="shared" si="202"/>
        <v/>
      </c>
      <c r="DA74" s="33">
        <f t="shared" si="203"/>
        <v>2.8385551808705034</v>
      </c>
      <c r="DB74" s="33" t="str">
        <f t="shared" si="204"/>
        <v/>
      </c>
      <c r="DC74" s="33" t="str">
        <f t="shared" si="205"/>
        <v/>
      </c>
      <c r="DD74" s="33">
        <f t="shared" si="206"/>
        <v>30.416933831507517</v>
      </c>
      <c r="DE74" s="33" t="str">
        <f t="shared" si="207"/>
        <v/>
      </c>
      <c r="DF74" s="33">
        <f t="shared" si="208"/>
        <v>3.2225419402049691</v>
      </c>
      <c r="DG74" s="33" t="str">
        <f t="shared" si="209"/>
        <v/>
      </c>
      <c r="DH74" s="33">
        <f t="shared" si="210"/>
        <v>2.6831168905459064</v>
      </c>
      <c r="DI74" s="33" t="str">
        <f t="shared" si="211"/>
        <v/>
      </c>
      <c r="DJ74" s="33">
        <f t="shared" si="212"/>
        <v>0.70745397274906263</v>
      </c>
      <c r="DK74" s="33">
        <f t="shared" si="213"/>
        <v>3079.0776757462422</v>
      </c>
      <c r="DL74" s="33">
        <f t="shared" si="214"/>
        <v>4182.5309441625459</v>
      </c>
      <c r="DM74" s="33">
        <f t="shared" si="215"/>
        <v>22.854397567044032</v>
      </c>
      <c r="DN74" s="33">
        <f t="shared" si="216"/>
        <v>540.15758211107334</v>
      </c>
      <c r="DO74" s="33">
        <f t="shared" si="217"/>
        <v>4.6694951055778776E-2</v>
      </c>
      <c r="DP74" s="33" t="str">
        <f t="shared" si="218"/>
        <v/>
      </c>
      <c r="DQ74" s="33" t="str">
        <f t="shared" si="219"/>
        <v/>
      </c>
      <c r="DR74" s="33" t="str">
        <f t="shared" si="220"/>
        <v/>
      </c>
      <c r="DS74" s="33">
        <f t="shared" si="221"/>
        <v>2.9063476431586732</v>
      </c>
      <c r="DT74" s="33">
        <f t="shared" si="222"/>
        <v>52.678149049540764</v>
      </c>
      <c r="DU74" s="33" t="str">
        <f t="shared" si="223"/>
        <v/>
      </c>
      <c r="DV74" s="33">
        <f t="shared" si="224"/>
        <v>19.253703339858884</v>
      </c>
      <c r="DW74" s="33">
        <f t="shared" si="225"/>
        <v>67.556454417195212</v>
      </c>
      <c r="DX74" s="33">
        <f t="shared" si="226"/>
        <v>10007.296021239363</v>
      </c>
      <c r="DY74" s="33">
        <f t="shared" si="227"/>
        <v>2.444441448020124</v>
      </c>
    </row>
    <row r="75" spans="1:129" x14ac:dyDescent="0.2">
      <c r="A75" s="1">
        <f t="shared" si="228"/>
        <v>74</v>
      </c>
      <c r="B75" s="22" t="str">
        <f t="shared" si="118"/>
        <v>hFB13_2_Normal_DEX_21_P13T</v>
      </c>
      <c r="C75" s="22" t="str">
        <f t="shared" si="119"/>
        <v>hFB13_Normal_DEX</v>
      </c>
      <c r="D75" s="22" t="s">
        <v>19</v>
      </c>
      <c r="E75" s="22" t="s">
        <v>18</v>
      </c>
      <c r="F75" s="22" t="s">
        <v>15</v>
      </c>
      <c r="G75" s="22" t="s">
        <v>10</v>
      </c>
      <c r="H75" s="22">
        <v>18</v>
      </c>
      <c r="I75" s="22">
        <v>2</v>
      </c>
      <c r="J75" s="13">
        <v>13</v>
      </c>
      <c r="K75" s="20">
        <v>58.125</v>
      </c>
      <c r="L75" s="16">
        <v>1</v>
      </c>
      <c r="M75" s="17">
        <v>5.083333333333333</v>
      </c>
      <c r="N75" s="17">
        <f>IFERROR(INDEX([1]All_Data!$AC:$AC,MATCH(B75,[1]All_Data!$C:$C,0)),"")</f>
        <v>3.2699999999999996</v>
      </c>
      <c r="O75" s="17">
        <v>3.2699999999999996</v>
      </c>
      <c r="P75" s="17">
        <v>1</v>
      </c>
      <c r="Q75" s="17" t="str">
        <f t="shared" si="120"/>
        <v>DEX_21</v>
      </c>
      <c r="R75" s="23" t="s">
        <v>20</v>
      </c>
      <c r="S75" s="24">
        <v>21</v>
      </c>
      <c r="T75" s="12">
        <v>66</v>
      </c>
      <c r="U75" s="13"/>
      <c r="V75" s="13">
        <v>68</v>
      </c>
      <c r="W75" s="35">
        <v>4099.6031257322202</v>
      </c>
      <c r="X75" s="35">
        <v>54.906340876997298</v>
      </c>
      <c r="Y75" s="35">
        <v>3.3440914657021801</v>
      </c>
      <c r="Z75" s="35">
        <v>69.003209017287404</v>
      </c>
      <c r="AA75" s="35">
        <v>38145.647880974</v>
      </c>
      <c r="AB75" s="35" t="s">
        <v>110</v>
      </c>
      <c r="AC75" s="35">
        <v>3.9961408587744498</v>
      </c>
      <c r="AD75" s="35">
        <v>2412.34608843053</v>
      </c>
      <c r="AE75" s="35">
        <v>0.43973258282844102</v>
      </c>
      <c r="AF75" s="35">
        <v>27.677970833832699</v>
      </c>
      <c r="AG75" s="35">
        <v>514.37166304740595</v>
      </c>
      <c r="AH75" s="35">
        <v>0.644113315341308</v>
      </c>
      <c r="AI75" s="35">
        <v>3.5884380495398001E-2</v>
      </c>
      <c r="AJ75" s="35">
        <v>2161.0203928723899</v>
      </c>
      <c r="AK75" s="35">
        <v>4.1056455775350402</v>
      </c>
      <c r="AL75" s="35">
        <v>700.36168720373098</v>
      </c>
      <c r="AM75" s="35">
        <v>21155.525283003299</v>
      </c>
      <c r="AN75" s="35" t="s">
        <v>110</v>
      </c>
      <c r="AO75" s="35">
        <v>0.79820475029590099</v>
      </c>
      <c r="AP75" s="35">
        <v>4.3306815203443403</v>
      </c>
      <c r="AQ75" s="35">
        <v>266.50860827612502</v>
      </c>
      <c r="AR75" s="35">
        <v>1.11519080176392</v>
      </c>
      <c r="AS75" s="35">
        <v>0.68030060709380002</v>
      </c>
      <c r="AT75" s="35">
        <v>2.13277842988703</v>
      </c>
      <c r="AU75" s="35" t="s">
        <v>110</v>
      </c>
      <c r="AV75" s="35">
        <v>954.186306560292</v>
      </c>
      <c r="AW75" s="35">
        <v>9806.7604147405891</v>
      </c>
      <c r="AX75" s="35" t="s">
        <v>110</v>
      </c>
      <c r="AY75" s="35">
        <v>11.087975770270999</v>
      </c>
      <c r="AZ75" s="35" t="s">
        <v>110</v>
      </c>
      <c r="BA75" s="35" t="s">
        <v>110</v>
      </c>
      <c r="BB75" s="35">
        <v>153.92933802648199</v>
      </c>
      <c r="BC75" s="35" t="s">
        <v>110</v>
      </c>
      <c r="BD75" s="35">
        <v>13.4023694371239</v>
      </c>
      <c r="BE75" s="35">
        <v>1.3434260272021099</v>
      </c>
      <c r="BF75" s="35">
        <v>10.5882495827664</v>
      </c>
      <c r="BG75" s="35" t="s">
        <v>110</v>
      </c>
      <c r="BH75" s="35">
        <v>4.0006522158959497</v>
      </c>
      <c r="BI75" s="35">
        <v>17412.184256345001</v>
      </c>
      <c r="BJ75" s="35">
        <v>22337.409422069399</v>
      </c>
      <c r="BK75" s="35">
        <v>164.09746029916599</v>
      </c>
      <c r="BL75" s="35">
        <v>2350.4905852238799</v>
      </c>
      <c r="BM75" s="35">
        <v>0.264059948220429</v>
      </c>
      <c r="BN75" s="35" t="s">
        <v>110</v>
      </c>
      <c r="BO75" s="35">
        <f t="shared" si="121"/>
        <v>20.083333333333336</v>
      </c>
      <c r="BP75" s="35" t="s">
        <v>110</v>
      </c>
      <c r="BQ75" s="35" t="s">
        <v>110</v>
      </c>
      <c r="BR75" s="35">
        <v>15.005533829076899</v>
      </c>
      <c r="BS75" s="35">
        <v>227.796303451304</v>
      </c>
      <c r="BT75" s="35" t="s">
        <v>110</v>
      </c>
      <c r="BU75" s="35">
        <v>107.781065387524</v>
      </c>
      <c r="BV75" s="35">
        <v>266.70201814867602</v>
      </c>
      <c r="BW75" s="35">
        <v>54674.447378486198</v>
      </c>
      <c r="BX75" s="35">
        <v>12.6545334579104</v>
      </c>
      <c r="BY75" s="33">
        <f t="shared" si="175"/>
        <v>1253.7012616918107</v>
      </c>
      <c r="BZ75" s="33">
        <f t="shared" si="176"/>
        <v>16.790929931803458</v>
      </c>
      <c r="CA75" s="33">
        <f t="shared" si="177"/>
        <v>1.0226579405817067</v>
      </c>
      <c r="CB75" s="33">
        <f t="shared" si="178"/>
        <v>21.10189878204508</v>
      </c>
      <c r="CC75" s="33">
        <f t="shared" si="179"/>
        <v>11665.335743417127</v>
      </c>
      <c r="CD75" s="33" t="str">
        <f t="shared" si="180"/>
        <v/>
      </c>
      <c r="CE75" s="33">
        <f t="shared" si="181"/>
        <v>1.2220614247016668</v>
      </c>
      <c r="CF75" s="33">
        <f t="shared" si="182"/>
        <v>737.72051633961178</v>
      </c>
      <c r="CG75" s="33">
        <f t="shared" si="183"/>
        <v>0.13447479597200032</v>
      </c>
      <c r="CH75" s="33">
        <f t="shared" si="184"/>
        <v>8.4642112641690215</v>
      </c>
      <c r="CI75" s="33">
        <f t="shared" si="185"/>
        <v>157.30020276679082</v>
      </c>
      <c r="CJ75" s="33">
        <f t="shared" si="186"/>
        <v>0.19697654903403916</v>
      </c>
      <c r="CK75" s="33">
        <f t="shared" si="187"/>
        <v>1.0973816665259329E-2</v>
      </c>
      <c r="CL75" s="33">
        <f t="shared" si="188"/>
        <v>660.86250546556278</v>
      </c>
      <c r="CM75" s="33">
        <f t="shared" si="189"/>
        <v>1.255549106279829</v>
      </c>
      <c r="CN75" s="33">
        <f t="shared" si="190"/>
        <v>214.17788599502478</v>
      </c>
      <c r="CO75" s="33">
        <f t="shared" si="191"/>
        <v>6469.5795972487158</v>
      </c>
      <c r="CP75" s="33" t="str">
        <f t="shared" si="192"/>
        <v/>
      </c>
      <c r="CQ75" s="33">
        <f t="shared" si="193"/>
        <v>0.24409931201709514</v>
      </c>
      <c r="CR75" s="33">
        <f t="shared" si="194"/>
        <v>1.3243674374141716</v>
      </c>
      <c r="CS75" s="33">
        <f t="shared" si="195"/>
        <v>81.50110344835629</v>
      </c>
      <c r="CT75" s="33">
        <f t="shared" si="196"/>
        <v>0.34103694243544957</v>
      </c>
      <c r="CU75" s="33">
        <f t="shared" si="197"/>
        <v>0.20804299911125385</v>
      </c>
      <c r="CV75" s="33">
        <f t="shared" si="198"/>
        <v>0.65222581953731817</v>
      </c>
      <c r="CW75" s="33" t="str">
        <f t="shared" si="199"/>
        <v/>
      </c>
      <c r="CX75" s="33">
        <f t="shared" si="200"/>
        <v>291.80009374932479</v>
      </c>
      <c r="CY75" s="33">
        <f t="shared" si="201"/>
        <v>2999.0093011439112</v>
      </c>
      <c r="CZ75" s="33" t="str">
        <f t="shared" si="202"/>
        <v/>
      </c>
      <c r="DA75" s="33">
        <f t="shared" si="203"/>
        <v>3.3908182783703364</v>
      </c>
      <c r="DB75" s="33" t="str">
        <f t="shared" si="204"/>
        <v/>
      </c>
      <c r="DC75" s="33" t="str">
        <f t="shared" si="205"/>
        <v/>
      </c>
      <c r="DD75" s="33">
        <f t="shared" si="206"/>
        <v>47.073192057028137</v>
      </c>
      <c r="DE75" s="33" t="str">
        <f t="shared" si="207"/>
        <v/>
      </c>
      <c r="DF75" s="33">
        <f t="shared" si="208"/>
        <v>4.098583925725964</v>
      </c>
      <c r="DG75" s="33">
        <f t="shared" si="209"/>
        <v>0.41083364746241896</v>
      </c>
      <c r="DH75" s="33">
        <f t="shared" si="210"/>
        <v>3.2379968143016518</v>
      </c>
      <c r="DI75" s="33" t="str">
        <f t="shared" si="211"/>
        <v/>
      </c>
      <c r="DJ75" s="33">
        <f t="shared" si="212"/>
        <v>1.2234410446164985</v>
      </c>
      <c r="DK75" s="33">
        <f t="shared" si="213"/>
        <v>5324.8269897079517</v>
      </c>
      <c r="DL75" s="33">
        <f t="shared" si="214"/>
        <v>6831.012055678716</v>
      </c>
      <c r="DM75" s="33">
        <f t="shared" si="215"/>
        <v>50.182709571610403</v>
      </c>
      <c r="DN75" s="33">
        <f t="shared" si="216"/>
        <v>718.80446031311317</v>
      </c>
      <c r="DO75" s="33">
        <f t="shared" si="217"/>
        <v>8.0752277743250472E-2</v>
      </c>
      <c r="DP75" s="33" t="str">
        <f t="shared" si="218"/>
        <v/>
      </c>
      <c r="DQ75" s="33" t="str">
        <f t="shared" si="219"/>
        <v/>
      </c>
      <c r="DR75" s="33" t="str">
        <f t="shared" si="220"/>
        <v/>
      </c>
      <c r="DS75" s="33">
        <f t="shared" si="221"/>
        <v>4.5888482657727527</v>
      </c>
      <c r="DT75" s="33">
        <f t="shared" si="222"/>
        <v>69.66247811966484</v>
      </c>
      <c r="DU75" s="33" t="str">
        <f t="shared" si="223"/>
        <v/>
      </c>
      <c r="DV75" s="33">
        <f t="shared" si="224"/>
        <v>32.960570454900306</v>
      </c>
      <c r="DW75" s="33">
        <f t="shared" si="225"/>
        <v>81.560250198371875</v>
      </c>
      <c r="DX75" s="33">
        <f t="shared" si="226"/>
        <v>16720.014488833702</v>
      </c>
      <c r="DY75" s="33">
        <f t="shared" si="227"/>
        <v>3.8698879076178598</v>
      </c>
    </row>
    <row r="76" spans="1:129" x14ac:dyDescent="0.2">
      <c r="A76" s="1">
        <f t="shared" si="228"/>
        <v>75</v>
      </c>
      <c r="B76" s="22" t="str">
        <f t="shared" si="118"/>
        <v>hFB13_2_Normal_DEX_21_P17T</v>
      </c>
      <c r="C76" s="22" t="str">
        <f t="shared" si="119"/>
        <v>hFB13_Normal_DEX</v>
      </c>
      <c r="D76" s="22" t="s">
        <v>19</v>
      </c>
      <c r="E76" s="22" t="s">
        <v>18</v>
      </c>
      <c r="F76" s="22" t="s">
        <v>15</v>
      </c>
      <c r="G76" s="22" t="s">
        <v>10</v>
      </c>
      <c r="H76" s="22">
        <v>18</v>
      </c>
      <c r="I76" s="22">
        <v>2</v>
      </c>
      <c r="J76" s="13">
        <v>17</v>
      </c>
      <c r="K76" s="20">
        <v>78.291666666666671</v>
      </c>
      <c r="L76" s="16">
        <v>2</v>
      </c>
      <c r="M76" s="17">
        <v>5.166666666666667</v>
      </c>
      <c r="N76" s="17">
        <f>IFERROR(INDEX([1]All_Data!$AC:$AC,MATCH(B76,[1]All_Data!$C:$C,0)),"")</f>
        <v>8.1000000000000014</v>
      </c>
      <c r="O76" s="17">
        <v>8.1000000000000014</v>
      </c>
      <c r="P76" s="17">
        <v>1</v>
      </c>
      <c r="Q76" s="17" t="str">
        <f t="shared" si="120"/>
        <v>DEX_21</v>
      </c>
      <c r="R76" s="23" t="s">
        <v>20</v>
      </c>
      <c r="S76" s="24">
        <v>21</v>
      </c>
      <c r="T76" s="8">
        <v>67</v>
      </c>
      <c r="U76" s="13"/>
      <c r="V76" s="13">
        <v>69</v>
      </c>
      <c r="W76" s="35">
        <v>8728.7706162072409</v>
      </c>
      <c r="X76" s="35">
        <v>156.42357077464499</v>
      </c>
      <c r="Y76" s="35">
        <v>1.6171996224034799</v>
      </c>
      <c r="Z76" s="35">
        <v>638.00963692324399</v>
      </c>
      <c r="AA76" s="35">
        <v>40004.0046997401</v>
      </c>
      <c r="AB76" s="35" t="s">
        <v>110</v>
      </c>
      <c r="AC76" s="35">
        <v>4.51154001311345</v>
      </c>
      <c r="AD76" s="35">
        <v>3266.3403533250898</v>
      </c>
      <c r="AE76" s="35">
        <v>1.2248759306879</v>
      </c>
      <c r="AF76" s="35">
        <v>10.935424341462101</v>
      </c>
      <c r="AG76" s="35">
        <v>1226.52665473353</v>
      </c>
      <c r="AH76" s="35">
        <v>1.68409737180039</v>
      </c>
      <c r="AI76" s="35">
        <v>0.88301833689238296</v>
      </c>
      <c r="AJ76" s="35">
        <v>5973.8251135896598</v>
      </c>
      <c r="AK76" s="35">
        <v>9.7562367077338603</v>
      </c>
      <c r="AL76" s="35">
        <v>970.49667374219302</v>
      </c>
      <c r="AM76" s="35">
        <v>21293.840651910901</v>
      </c>
      <c r="AN76" s="35">
        <v>195.99822055331299</v>
      </c>
      <c r="AO76" s="35">
        <v>0.79820475029590099</v>
      </c>
      <c r="AP76" s="35">
        <v>6.2473454408768996</v>
      </c>
      <c r="AQ76" s="35">
        <v>2713.7127196812698</v>
      </c>
      <c r="AR76" s="35">
        <v>2.3275432221539099</v>
      </c>
      <c r="AS76" s="35">
        <v>0.68030060709380002</v>
      </c>
      <c r="AT76" s="35">
        <v>2.52010116659237</v>
      </c>
      <c r="AU76" s="35" t="s">
        <v>110</v>
      </c>
      <c r="AV76" s="35">
        <v>3014.8630369561401</v>
      </c>
      <c r="AW76" s="35">
        <v>13562.8312621562</v>
      </c>
      <c r="AX76" s="35" t="s">
        <v>110</v>
      </c>
      <c r="AY76" s="35">
        <v>20.883148888034398</v>
      </c>
      <c r="AZ76" s="35" t="s">
        <v>110</v>
      </c>
      <c r="BA76" s="35" t="s">
        <v>110</v>
      </c>
      <c r="BB76" s="35">
        <v>195.33210825656499</v>
      </c>
      <c r="BC76" s="35" t="s">
        <v>110</v>
      </c>
      <c r="BD76" s="35">
        <v>43.860026284943302</v>
      </c>
      <c r="BE76" s="35">
        <v>1.9711400626965301</v>
      </c>
      <c r="BF76" s="35">
        <v>34.582885545097497</v>
      </c>
      <c r="BG76" s="35" t="s">
        <v>110</v>
      </c>
      <c r="BH76" s="35">
        <v>4.9258658160327196</v>
      </c>
      <c r="BI76" s="35">
        <v>20051.4763347997</v>
      </c>
      <c r="BJ76" s="35">
        <v>26691.810027969001</v>
      </c>
      <c r="BK76" s="35">
        <v>164.09746029916599</v>
      </c>
      <c r="BL76" s="35">
        <v>3879.3480731664199</v>
      </c>
      <c r="BM76" s="35">
        <v>0.80052896680713304</v>
      </c>
      <c r="BN76" s="35" t="s">
        <v>110</v>
      </c>
      <c r="BO76" s="35">
        <f t="shared" si="121"/>
        <v>20.166666666666671</v>
      </c>
      <c r="BP76" s="35" t="s">
        <v>110</v>
      </c>
      <c r="BQ76" s="35" t="s">
        <v>110</v>
      </c>
      <c r="BR76" s="35">
        <v>68.804774932451906</v>
      </c>
      <c r="BS76" s="35">
        <v>536.2072268718</v>
      </c>
      <c r="BT76" s="35">
        <v>29.542715993449399</v>
      </c>
      <c r="BU76" s="35">
        <v>652.06734409452099</v>
      </c>
      <c r="BV76" s="35">
        <v>628.211658431312</v>
      </c>
      <c r="BW76" s="35">
        <v>58185.968688846297</v>
      </c>
      <c r="BX76" s="35">
        <v>25.314295794050601</v>
      </c>
      <c r="BY76" s="33">
        <f t="shared" si="175"/>
        <v>1077.6260020008938</v>
      </c>
      <c r="BZ76" s="33">
        <f t="shared" si="176"/>
        <v>19.311551947487033</v>
      </c>
      <c r="CA76" s="33">
        <f t="shared" si="177"/>
        <v>0.19965427437079997</v>
      </c>
      <c r="CB76" s="33">
        <f t="shared" si="178"/>
        <v>78.766621842375784</v>
      </c>
      <c r="CC76" s="33">
        <f t="shared" si="179"/>
        <v>4938.766012313592</v>
      </c>
      <c r="CD76" s="33" t="str">
        <f t="shared" si="180"/>
        <v/>
      </c>
      <c r="CE76" s="33">
        <f t="shared" si="181"/>
        <v>0.55698024853252459</v>
      </c>
      <c r="CF76" s="33">
        <f t="shared" si="182"/>
        <v>403.25189547223323</v>
      </c>
      <c r="CG76" s="33">
        <f t="shared" si="183"/>
        <v>0.15121925070220985</v>
      </c>
      <c r="CH76" s="33">
        <f t="shared" si="184"/>
        <v>1.350052387834827</v>
      </c>
      <c r="CI76" s="33">
        <f t="shared" si="185"/>
        <v>151.42304379426292</v>
      </c>
      <c r="CJ76" s="33">
        <f t="shared" si="186"/>
        <v>0.20791325577782588</v>
      </c>
      <c r="CK76" s="33">
        <f t="shared" si="187"/>
        <v>0.10901460949288677</v>
      </c>
      <c r="CL76" s="33">
        <f t="shared" si="188"/>
        <v>737.50927328267392</v>
      </c>
      <c r="CM76" s="33">
        <f t="shared" si="189"/>
        <v>1.204473667621464</v>
      </c>
      <c r="CN76" s="33">
        <f t="shared" si="190"/>
        <v>119.81440416570283</v>
      </c>
      <c r="CO76" s="33">
        <f t="shared" si="191"/>
        <v>2628.8692162852958</v>
      </c>
      <c r="CP76" s="33">
        <f t="shared" si="192"/>
        <v>24.197311179421352</v>
      </c>
      <c r="CQ76" s="33">
        <f t="shared" si="193"/>
        <v>9.8543796332827269E-2</v>
      </c>
      <c r="CR76" s="33">
        <f t="shared" si="194"/>
        <v>0.77127721492307388</v>
      </c>
      <c r="CS76" s="33">
        <f t="shared" si="195"/>
        <v>335.02626168904561</v>
      </c>
      <c r="CT76" s="33">
        <f t="shared" si="196"/>
        <v>0.28735101508072958</v>
      </c>
      <c r="CU76" s="33">
        <f t="shared" si="197"/>
        <v>8.3987729270839501E-2</v>
      </c>
      <c r="CV76" s="33">
        <f t="shared" si="198"/>
        <v>0.3111236008138728</v>
      </c>
      <c r="CW76" s="33" t="str">
        <f t="shared" si="199"/>
        <v/>
      </c>
      <c r="CX76" s="33">
        <f t="shared" si="200"/>
        <v>372.20531320446167</v>
      </c>
      <c r="CY76" s="33">
        <f t="shared" si="201"/>
        <v>1674.4236126118763</v>
      </c>
      <c r="CZ76" s="33" t="str">
        <f t="shared" si="202"/>
        <v/>
      </c>
      <c r="DA76" s="33">
        <f t="shared" si="203"/>
        <v>2.5781665293869622</v>
      </c>
      <c r="DB76" s="33" t="str">
        <f t="shared" si="204"/>
        <v/>
      </c>
      <c r="DC76" s="33" t="str">
        <f t="shared" si="205"/>
        <v/>
      </c>
      <c r="DD76" s="33">
        <f t="shared" si="206"/>
        <v>24.115075093403082</v>
      </c>
      <c r="DE76" s="33" t="str">
        <f t="shared" si="207"/>
        <v/>
      </c>
      <c r="DF76" s="33">
        <f t="shared" si="208"/>
        <v>5.4148180598695426</v>
      </c>
      <c r="DG76" s="33">
        <f t="shared" si="209"/>
        <v>0.24335062502426294</v>
      </c>
      <c r="DH76" s="33">
        <f t="shared" si="210"/>
        <v>4.2694920426046288</v>
      </c>
      <c r="DI76" s="33" t="str">
        <f t="shared" si="211"/>
        <v/>
      </c>
      <c r="DJ76" s="33">
        <f t="shared" si="212"/>
        <v>0.60813158222626151</v>
      </c>
      <c r="DK76" s="33">
        <f t="shared" si="213"/>
        <v>2475.4909055308267</v>
      </c>
      <c r="DL76" s="33">
        <f t="shared" si="214"/>
        <v>3295.2851886381477</v>
      </c>
      <c r="DM76" s="33">
        <f t="shared" si="215"/>
        <v>20.258945715946414</v>
      </c>
      <c r="DN76" s="33">
        <f t="shared" si="216"/>
        <v>478.93186088474312</v>
      </c>
      <c r="DO76" s="33">
        <f t="shared" si="217"/>
        <v>9.883073664285591E-2</v>
      </c>
      <c r="DP76" s="33" t="str">
        <f t="shared" si="218"/>
        <v/>
      </c>
      <c r="DQ76" s="33" t="str">
        <f t="shared" si="219"/>
        <v/>
      </c>
      <c r="DR76" s="33" t="str">
        <f t="shared" si="220"/>
        <v/>
      </c>
      <c r="DS76" s="33">
        <f t="shared" si="221"/>
        <v>8.4944166583273937</v>
      </c>
      <c r="DT76" s="33">
        <f t="shared" si="222"/>
        <v>66.198423070592582</v>
      </c>
      <c r="DU76" s="33">
        <f t="shared" si="223"/>
        <v>3.6472488880801719</v>
      </c>
      <c r="DV76" s="33">
        <f t="shared" si="224"/>
        <v>80.502141246237144</v>
      </c>
      <c r="DW76" s="33">
        <f t="shared" si="225"/>
        <v>77.5569948680632</v>
      </c>
      <c r="DX76" s="33">
        <f t="shared" si="226"/>
        <v>7183.4529245489239</v>
      </c>
      <c r="DY76" s="33">
        <f t="shared" si="227"/>
        <v>3.1252217029692093</v>
      </c>
    </row>
    <row r="77" spans="1:129" x14ac:dyDescent="0.2">
      <c r="A77" s="1">
        <f t="shared" si="228"/>
        <v>76</v>
      </c>
      <c r="B77" s="22" t="str">
        <f t="shared" si="118"/>
        <v>hFB13_2_Normal_DEX_21_P21T</v>
      </c>
      <c r="C77" s="22" t="str">
        <f t="shared" si="119"/>
        <v>hFB13_Normal_DEX</v>
      </c>
      <c r="D77" s="22" t="s">
        <v>19</v>
      </c>
      <c r="E77" s="22" t="s">
        <v>18</v>
      </c>
      <c r="F77" s="22" t="s">
        <v>15</v>
      </c>
      <c r="G77" s="22" t="s">
        <v>10</v>
      </c>
      <c r="H77" s="22">
        <v>18</v>
      </c>
      <c r="I77" s="22">
        <v>2</v>
      </c>
      <c r="J77" s="13">
        <v>21</v>
      </c>
      <c r="K77" s="20">
        <v>98.125</v>
      </c>
      <c r="L77" s="16">
        <v>2.5</v>
      </c>
      <c r="M77" s="17">
        <v>4.958333333333333</v>
      </c>
      <c r="N77" s="17">
        <f>IFERROR(INDEX([1]All_Data!$AC:$AC,MATCH(B77,[1]All_Data!$C:$C,0)),"")</f>
        <v>8.9700000000000006</v>
      </c>
      <c r="O77" s="17">
        <v>8.9700000000000006</v>
      </c>
      <c r="P77" s="17">
        <v>1</v>
      </c>
      <c r="Q77" s="17" t="str">
        <f t="shared" si="120"/>
        <v>DEX_21</v>
      </c>
      <c r="R77" s="23" t="s">
        <v>20</v>
      </c>
      <c r="S77" s="24">
        <v>21</v>
      </c>
      <c r="T77" s="12">
        <v>68</v>
      </c>
      <c r="U77" s="13"/>
      <c r="V77" s="13">
        <v>70</v>
      </c>
      <c r="W77" s="35">
        <v>9066.9605647701192</v>
      </c>
      <c r="X77" s="35">
        <v>173.46240223554301</v>
      </c>
      <c r="Y77" s="35">
        <v>1.6171996224034799</v>
      </c>
      <c r="Z77" s="35">
        <v>875.72317505655803</v>
      </c>
      <c r="AA77" s="35">
        <v>39080.780893376701</v>
      </c>
      <c r="AB77" s="35" t="s">
        <v>110</v>
      </c>
      <c r="AC77" s="35">
        <v>5.0271151747181104</v>
      </c>
      <c r="AD77" s="35">
        <v>3043.85710701371</v>
      </c>
      <c r="AE77" s="35" t="s">
        <v>110</v>
      </c>
      <c r="AF77" s="35">
        <v>10.935424341462101</v>
      </c>
      <c r="AG77" s="35">
        <v>1354.35740521092</v>
      </c>
      <c r="AH77" s="35">
        <v>1.68409737180039</v>
      </c>
      <c r="AI77" s="35">
        <v>0.47169485989988602</v>
      </c>
      <c r="AJ77" s="35">
        <v>6168.2317462942601</v>
      </c>
      <c r="AK77" s="35">
        <v>9.2477025572627305</v>
      </c>
      <c r="AL77" s="35">
        <v>977.18805583009998</v>
      </c>
      <c r="AM77" s="35">
        <v>20799.304077846598</v>
      </c>
      <c r="AN77" s="35">
        <v>195.99822055331299</v>
      </c>
      <c r="AO77" s="35">
        <v>1.4248654637868201</v>
      </c>
      <c r="AP77" s="35">
        <v>4.3306815203443403</v>
      </c>
      <c r="AQ77" s="35">
        <v>388.59125970752598</v>
      </c>
      <c r="AR77" s="35">
        <v>2.71310267911544</v>
      </c>
      <c r="AS77" s="35" t="s">
        <v>110</v>
      </c>
      <c r="AT77" s="35">
        <v>2.52010116659237</v>
      </c>
      <c r="AU77" s="35" t="s">
        <v>110</v>
      </c>
      <c r="AV77" s="35">
        <v>4341.9310866491496</v>
      </c>
      <c r="AW77" s="35">
        <v>13754.257652881301</v>
      </c>
      <c r="AX77" s="35" t="s">
        <v>110</v>
      </c>
      <c r="AY77" s="35">
        <v>22.074837425418799</v>
      </c>
      <c r="AZ77" s="35" t="s">
        <v>110</v>
      </c>
      <c r="BA77" s="35" t="s">
        <v>110</v>
      </c>
      <c r="BB77" s="35">
        <v>187.96041604409999</v>
      </c>
      <c r="BC77" s="35" t="s">
        <v>110</v>
      </c>
      <c r="BD77" s="35">
        <v>27.243655808121598</v>
      </c>
      <c r="BE77" s="35">
        <v>1.3434260272021099</v>
      </c>
      <c r="BF77" s="35">
        <v>27.894206820955201</v>
      </c>
      <c r="BG77" s="35" t="s">
        <v>110</v>
      </c>
      <c r="BH77" s="35">
        <v>4.9258658160327196</v>
      </c>
      <c r="BI77" s="35">
        <v>22559.098958447601</v>
      </c>
      <c r="BJ77" s="35">
        <v>26921.690346294301</v>
      </c>
      <c r="BK77" s="35">
        <v>195.96678431409799</v>
      </c>
      <c r="BL77" s="35">
        <v>1165.89029963741</v>
      </c>
      <c r="BM77" s="35">
        <v>0.53715250108994705</v>
      </c>
      <c r="BN77" s="35" t="s">
        <v>110</v>
      </c>
      <c r="BO77" s="35">
        <f t="shared" si="121"/>
        <v>19.833333333333329</v>
      </c>
      <c r="BP77" s="35" t="s">
        <v>110</v>
      </c>
      <c r="BQ77" s="35" t="s">
        <v>110</v>
      </c>
      <c r="BR77" s="35">
        <v>126.818569113404</v>
      </c>
      <c r="BS77" s="35">
        <v>577.63086864366198</v>
      </c>
      <c r="BT77" s="35" t="s">
        <v>110</v>
      </c>
      <c r="BU77" s="35">
        <v>139.47752037199399</v>
      </c>
      <c r="BV77" s="35">
        <v>712.38541396631695</v>
      </c>
      <c r="BW77" s="35">
        <v>60770.454149856901</v>
      </c>
      <c r="BX77" s="35">
        <v>40.1613674897999</v>
      </c>
      <c r="BY77" s="33">
        <f t="shared" si="175"/>
        <v>1010.8094275106041</v>
      </c>
      <c r="BZ77" s="33">
        <f t="shared" si="176"/>
        <v>19.338060449893312</v>
      </c>
      <c r="CA77" s="33">
        <f t="shared" si="177"/>
        <v>0.18028981297697658</v>
      </c>
      <c r="CB77" s="33">
        <f t="shared" si="178"/>
        <v>97.628001678546042</v>
      </c>
      <c r="CC77" s="33">
        <f t="shared" si="179"/>
        <v>4356.8317606885948</v>
      </c>
      <c r="CD77" s="33" t="str">
        <f t="shared" si="180"/>
        <v/>
      </c>
      <c r="CE77" s="33">
        <f t="shared" si="181"/>
        <v>0.56043647432754851</v>
      </c>
      <c r="CF77" s="33">
        <f t="shared" si="182"/>
        <v>339.33747012415938</v>
      </c>
      <c r="CG77" s="33" t="str">
        <f t="shared" si="183"/>
        <v/>
      </c>
      <c r="CH77" s="33">
        <f t="shared" si="184"/>
        <v>1.219110851890981</v>
      </c>
      <c r="CI77" s="33">
        <f t="shared" si="185"/>
        <v>150.98744762663543</v>
      </c>
      <c r="CJ77" s="33">
        <f t="shared" si="186"/>
        <v>0.18774775605355518</v>
      </c>
      <c r="CK77" s="33">
        <f t="shared" si="187"/>
        <v>5.2585826075795539E-2</v>
      </c>
      <c r="CL77" s="33">
        <f t="shared" si="188"/>
        <v>687.65125376747596</v>
      </c>
      <c r="CM77" s="33">
        <f t="shared" si="189"/>
        <v>1.0309590364841392</v>
      </c>
      <c r="CN77" s="33">
        <f t="shared" si="190"/>
        <v>108.93958258975474</v>
      </c>
      <c r="CO77" s="33">
        <f t="shared" si="191"/>
        <v>2318.7629964154512</v>
      </c>
      <c r="CP77" s="33">
        <f t="shared" si="192"/>
        <v>21.850414777403898</v>
      </c>
      <c r="CQ77" s="33">
        <f t="shared" si="193"/>
        <v>0.15884787779117279</v>
      </c>
      <c r="CR77" s="33">
        <f t="shared" si="194"/>
        <v>0.48279615611419618</v>
      </c>
      <c r="CS77" s="33">
        <f t="shared" si="195"/>
        <v>43.321210669735336</v>
      </c>
      <c r="CT77" s="33">
        <f t="shared" si="196"/>
        <v>0.30246406679101895</v>
      </c>
      <c r="CU77" s="33" t="str">
        <f t="shared" si="197"/>
        <v/>
      </c>
      <c r="CV77" s="33">
        <f t="shared" si="198"/>
        <v>0.28094773317640692</v>
      </c>
      <c r="CW77" s="33" t="str">
        <f t="shared" si="199"/>
        <v/>
      </c>
      <c r="CX77" s="33">
        <f t="shared" si="200"/>
        <v>484.05028836668333</v>
      </c>
      <c r="CY77" s="33">
        <f t="shared" si="201"/>
        <v>1533.3620571774024</v>
      </c>
      <c r="CZ77" s="33" t="str">
        <f t="shared" si="202"/>
        <v/>
      </c>
      <c r="DA77" s="33">
        <f t="shared" si="203"/>
        <v>2.4609629236810253</v>
      </c>
      <c r="DB77" s="33" t="str">
        <f t="shared" si="204"/>
        <v/>
      </c>
      <c r="DC77" s="33" t="str">
        <f t="shared" si="205"/>
        <v/>
      </c>
      <c r="DD77" s="33">
        <f t="shared" si="206"/>
        <v>20.954338466454846</v>
      </c>
      <c r="DE77" s="33" t="str">
        <f t="shared" si="207"/>
        <v/>
      </c>
      <c r="DF77" s="33">
        <f t="shared" si="208"/>
        <v>3.0371968570927086</v>
      </c>
      <c r="DG77" s="33">
        <f t="shared" si="209"/>
        <v>0.14976878787091524</v>
      </c>
      <c r="DH77" s="33">
        <f t="shared" si="210"/>
        <v>3.109722053618194</v>
      </c>
      <c r="DI77" s="33" t="str">
        <f t="shared" si="211"/>
        <v/>
      </c>
      <c r="DJ77" s="33">
        <f t="shared" si="212"/>
        <v>0.54914892040498542</v>
      </c>
      <c r="DK77" s="33">
        <f t="shared" si="213"/>
        <v>2514.9497166608248</v>
      </c>
      <c r="DL77" s="33">
        <f t="shared" si="214"/>
        <v>3001.3032716047155</v>
      </c>
      <c r="DM77" s="33">
        <f t="shared" si="215"/>
        <v>21.846910179944032</v>
      </c>
      <c r="DN77" s="33">
        <f t="shared" si="216"/>
        <v>129.97662203315605</v>
      </c>
      <c r="DO77" s="33">
        <f t="shared" si="217"/>
        <v>5.988322197212341E-2</v>
      </c>
      <c r="DP77" s="33" t="str">
        <f t="shared" si="218"/>
        <v/>
      </c>
      <c r="DQ77" s="33" t="str">
        <f t="shared" si="219"/>
        <v/>
      </c>
      <c r="DR77" s="33" t="str">
        <f t="shared" si="220"/>
        <v/>
      </c>
      <c r="DS77" s="33">
        <f t="shared" si="221"/>
        <v>14.138079053891191</v>
      </c>
      <c r="DT77" s="33">
        <f t="shared" si="222"/>
        <v>64.395860495391517</v>
      </c>
      <c r="DU77" s="33" t="str">
        <f t="shared" si="223"/>
        <v/>
      </c>
      <c r="DV77" s="33">
        <f t="shared" si="224"/>
        <v>15.549333374804235</v>
      </c>
      <c r="DW77" s="33">
        <f t="shared" si="225"/>
        <v>79.418663764360858</v>
      </c>
      <c r="DX77" s="33">
        <f t="shared" si="226"/>
        <v>6774.8555351011037</v>
      </c>
      <c r="DY77" s="33">
        <f t="shared" si="227"/>
        <v>4.4772984938461429</v>
      </c>
    </row>
    <row r="78" spans="1:129" x14ac:dyDescent="0.2">
      <c r="A78" s="1">
        <f t="shared" si="228"/>
        <v>77</v>
      </c>
      <c r="B78" s="22" t="str">
        <f t="shared" si="118"/>
        <v>hFB13_2_Normal_DEX_21_P25T</v>
      </c>
      <c r="C78" s="22" t="str">
        <f t="shared" si="119"/>
        <v>hFB13_Normal_DEX</v>
      </c>
      <c r="D78" s="22" t="s">
        <v>19</v>
      </c>
      <c r="E78" s="22" t="s">
        <v>18</v>
      </c>
      <c r="F78" s="22" t="s">
        <v>15</v>
      </c>
      <c r="G78" s="22" t="s">
        <v>10</v>
      </c>
      <c r="H78" s="22">
        <v>18</v>
      </c>
      <c r="I78" s="22">
        <v>2</v>
      </c>
      <c r="J78" s="13">
        <v>25</v>
      </c>
      <c r="K78" s="20">
        <v>122.04166666666667</v>
      </c>
      <c r="L78" s="16">
        <v>2.5</v>
      </c>
      <c r="M78" s="17">
        <v>6.708333333333333</v>
      </c>
      <c r="N78" s="17">
        <f>IFERROR(INDEX([1]All_Data!$AC:$AC,MATCH(B78,[1]All_Data!$C:$C,0)),"")</f>
        <v>5.16</v>
      </c>
      <c r="O78" s="17">
        <v>5.16</v>
      </c>
      <c r="P78" s="17">
        <v>1</v>
      </c>
      <c r="Q78" s="17" t="str">
        <f t="shared" si="120"/>
        <v>DEX_21</v>
      </c>
      <c r="R78" s="23" t="s">
        <v>20</v>
      </c>
      <c r="S78" s="24">
        <v>21</v>
      </c>
      <c r="T78" s="12">
        <v>69</v>
      </c>
      <c r="U78" s="13"/>
      <c r="V78" s="13">
        <v>71</v>
      </c>
      <c r="W78" s="35">
        <v>10120.1013561289</v>
      </c>
      <c r="X78" s="35">
        <v>196.54944167201</v>
      </c>
      <c r="Y78" s="35">
        <v>4.1724269232661397</v>
      </c>
      <c r="Z78" s="35">
        <v>785.70065374387798</v>
      </c>
      <c r="AA78" s="35">
        <v>38614.743773496397</v>
      </c>
      <c r="AB78" s="35" t="s">
        <v>110</v>
      </c>
      <c r="AC78" s="35">
        <v>3.7385140732374098</v>
      </c>
      <c r="AD78" s="35">
        <v>3623.8912526095301</v>
      </c>
      <c r="AE78" s="35" t="s">
        <v>110</v>
      </c>
      <c r="AF78" s="35">
        <v>10.935424341462101</v>
      </c>
      <c r="AG78" s="35">
        <v>1255.1620287763899</v>
      </c>
      <c r="AH78" s="35">
        <v>1.68409737180039</v>
      </c>
      <c r="AI78" s="35">
        <v>0.88301833689238296</v>
      </c>
      <c r="AJ78" s="35">
        <v>5665.8371029886202</v>
      </c>
      <c r="AK78" s="35">
        <v>6.1776353354984899</v>
      </c>
      <c r="AL78" s="35">
        <v>782.00089874688297</v>
      </c>
      <c r="AM78" s="35">
        <v>21090.140917976001</v>
      </c>
      <c r="AN78" s="35">
        <v>103.31089012449701</v>
      </c>
      <c r="AO78" s="35">
        <v>0.95919201603556403</v>
      </c>
      <c r="AP78" s="35">
        <v>6.7197107827246301</v>
      </c>
      <c r="AQ78" s="35">
        <v>332.09403406303602</v>
      </c>
      <c r="AR78" s="35">
        <v>2.71310267911544</v>
      </c>
      <c r="AS78" s="35">
        <v>0.68030060709380002</v>
      </c>
      <c r="AT78" s="35">
        <v>2.2445320913712301</v>
      </c>
      <c r="AU78" s="35" t="s">
        <v>110</v>
      </c>
      <c r="AV78" s="35">
        <v>8375.7439240324293</v>
      </c>
      <c r="AW78" s="35">
        <v>12469.592530022301</v>
      </c>
      <c r="AX78" s="35" t="s">
        <v>110</v>
      </c>
      <c r="AY78" s="35">
        <v>13.589934635059301</v>
      </c>
      <c r="AZ78" s="35" t="s">
        <v>110</v>
      </c>
      <c r="BA78" s="35" t="s">
        <v>110</v>
      </c>
      <c r="BB78" s="35">
        <v>187.96041604409999</v>
      </c>
      <c r="BC78" s="35" t="s">
        <v>110</v>
      </c>
      <c r="BD78" s="35">
        <v>31.5409340479337</v>
      </c>
      <c r="BE78" s="35">
        <v>2.5359531412032599</v>
      </c>
      <c r="BF78" s="35">
        <v>29.126532387912999</v>
      </c>
      <c r="BG78" s="35" t="s">
        <v>110</v>
      </c>
      <c r="BH78" s="35">
        <v>4.3130670724156497</v>
      </c>
      <c r="BI78" s="35">
        <v>22559.098958447601</v>
      </c>
      <c r="BJ78" s="35">
        <v>26624.0167925081</v>
      </c>
      <c r="BK78" s="35">
        <v>195.96678431409799</v>
      </c>
      <c r="BL78" s="35">
        <v>3375.96315202701</v>
      </c>
      <c r="BM78" s="35">
        <v>0.53715250108994705</v>
      </c>
      <c r="BN78" s="35" t="s">
        <v>110</v>
      </c>
      <c r="BO78" s="35">
        <f t="shared" si="121"/>
        <v>23.916666666666671</v>
      </c>
      <c r="BP78" s="35" t="s">
        <v>110</v>
      </c>
      <c r="BQ78" s="35">
        <v>314.57197299783502</v>
      </c>
      <c r="BR78" s="35">
        <v>196.51627051667501</v>
      </c>
      <c r="BS78" s="35">
        <v>595.89218554267597</v>
      </c>
      <c r="BT78" s="35" t="s">
        <v>110</v>
      </c>
      <c r="BU78" s="35">
        <v>101.202018922242</v>
      </c>
      <c r="BV78" s="35">
        <v>672.43071306859895</v>
      </c>
      <c r="BW78" s="35">
        <v>65019.429501393497</v>
      </c>
      <c r="BX78" s="35">
        <v>62.150962987277801</v>
      </c>
      <c r="BY78" s="33">
        <f t="shared" si="175"/>
        <v>1961.259952738159</v>
      </c>
      <c r="BZ78" s="33">
        <f t="shared" si="176"/>
        <v>38.09097706821899</v>
      </c>
      <c r="CA78" s="33">
        <f t="shared" si="177"/>
        <v>0.80860986885002706</v>
      </c>
      <c r="CB78" s="33">
        <f t="shared" si="178"/>
        <v>152.26756855501512</v>
      </c>
      <c r="CC78" s="33">
        <f t="shared" si="179"/>
        <v>7483.4774754837972</v>
      </c>
      <c r="CD78" s="33" t="str">
        <f t="shared" si="180"/>
        <v/>
      </c>
      <c r="CE78" s="33">
        <f t="shared" si="181"/>
        <v>0.72451823124755999</v>
      </c>
      <c r="CF78" s="33">
        <f t="shared" si="182"/>
        <v>702.30450631967631</v>
      </c>
      <c r="CG78" s="33" t="str">
        <f t="shared" si="183"/>
        <v/>
      </c>
      <c r="CH78" s="33">
        <f t="shared" si="184"/>
        <v>2.119268283229089</v>
      </c>
      <c r="CI78" s="33">
        <f t="shared" si="185"/>
        <v>243.24845518922285</v>
      </c>
      <c r="CJ78" s="33">
        <f t="shared" si="186"/>
        <v>0.32637545965123838</v>
      </c>
      <c r="CK78" s="33">
        <f t="shared" si="187"/>
        <v>0.17112758466906647</v>
      </c>
      <c r="CL78" s="33">
        <f t="shared" si="188"/>
        <v>1098.030446315624</v>
      </c>
      <c r="CM78" s="33">
        <f t="shared" si="189"/>
        <v>1.1972161502904051</v>
      </c>
      <c r="CN78" s="33">
        <f t="shared" si="190"/>
        <v>151.55056177265175</v>
      </c>
      <c r="CO78" s="33">
        <f t="shared" si="191"/>
        <v>4087.2366120108527</v>
      </c>
      <c r="CP78" s="33">
        <f t="shared" si="192"/>
        <v>20.021490334204845</v>
      </c>
      <c r="CQ78" s="33">
        <f t="shared" si="193"/>
        <v>0.1858899255882876</v>
      </c>
      <c r="CR78" s="33">
        <f t="shared" si="194"/>
        <v>1.3022695315357811</v>
      </c>
      <c r="CS78" s="33">
        <f t="shared" si="195"/>
        <v>64.359308926944962</v>
      </c>
      <c r="CT78" s="33">
        <f t="shared" si="196"/>
        <v>0.52579509285182946</v>
      </c>
      <c r="CU78" s="33">
        <f t="shared" si="197"/>
        <v>0.13184120292515503</v>
      </c>
      <c r="CV78" s="33">
        <f t="shared" si="198"/>
        <v>0.43498683941302907</v>
      </c>
      <c r="CW78" s="33" t="str">
        <f t="shared" si="199"/>
        <v/>
      </c>
      <c r="CX78" s="33">
        <f t="shared" si="200"/>
        <v>1623.2061868279902</v>
      </c>
      <c r="CY78" s="33">
        <f t="shared" si="201"/>
        <v>2416.5876996167249</v>
      </c>
      <c r="CZ78" s="33" t="str">
        <f t="shared" si="202"/>
        <v/>
      </c>
      <c r="DA78" s="33">
        <f t="shared" si="203"/>
        <v>2.6337082626083914</v>
      </c>
      <c r="DB78" s="33" t="str">
        <f t="shared" si="204"/>
        <v/>
      </c>
      <c r="DC78" s="33" t="str">
        <f t="shared" si="205"/>
        <v/>
      </c>
      <c r="DD78" s="33">
        <f t="shared" si="206"/>
        <v>36.426437217848836</v>
      </c>
      <c r="DE78" s="33" t="str">
        <f t="shared" si="207"/>
        <v/>
      </c>
      <c r="DF78" s="33">
        <f t="shared" si="208"/>
        <v>6.112584117816608</v>
      </c>
      <c r="DG78" s="33">
        <f t="shared" si="209"/>
        <v>0.4914637870548953</v>
      </c>
      <c r="DH78" s="33">
        <f t="shared" si="210"/>
        <v>5.6446768193629842</v>
      </c>
      <c r="DI78" s="33" t="str">
        <f t="shared" si="211"/>
        <v/>
      </c>
      <c r="DJ78" s="33">
        <f t="shared" si="212"/>
        <v>0.83586571170845925</v>
      </c>
      <c r="DK78" s="33">
        <f t="shared" si="213"/>
        <v>4371.9184027999227</v>
      </c>
      <c r="DL78" s="33">
        <f t="shared" si="214"/>
        <v>5159.6931768426548</v>
      </c>
      <c r="DM78" s="33">
        <f t="shared" si="215"/>
        <v>37.978058975600383</v>
      </c>
      <c r="DN78" s="33">
        <f t="shared" si="216"/>
        <v>654.25642481143598</v>
      </c>
      <c r="DO78" s="33">
        <f t="shared" si="217"/>
        <v>0.1040993219166564</v>
      </c>
      <c r="DP78" s="33" t="str">
        <f t="shared" si="218"/>
        <v/>
      </c>
      <c r="DQ78" s="33" t="str">
        <f t="shared" si="219"/>
        <v/>
      </c>
      <c r="DR78" s="33">
        <f t="shared" si="220"/>
        <v>60.963560658495155</v>
      </c>
      <c r="DS78" s="33">
        <f t="shared" si="221"/>
        <v>38.084548549743218</v>
      </c>
      <c r="DT78" s="33">
        <f t="shared" si="222"/>
        <v>115.48298169431705</v>
      </c>
      <c r="DU78" s="33" t="str">
        <f t="shared" si="223"/>
        <v/>
      </c>
      <c r="DV78" s="33">
        <f t="shared" si="224"/>
        <v>19.612794364775581</v>
      </c>
      <c r="DW78" s="33">
        <f t="shared" si="225"/>
        <v>130.31602966445715</v>
      </c>
      <c r="DX78" s="33">
        <f t="shared" si="226"/>
        <v>12600.664632053004</v>
      </c>
      <c r="DY78" s="33">
        <f t="shared" si="227"/>
        <v>12.044760268852286</v>
      </c>
    </row>
    <row r="79" spans="1:129" x14ac:dyDescent="0.2">
      <c r="A79" s="1">
        <f t="shared" si="228"/>
        <v>78</v>
      </c>
      <c r="B79" s="22" t="str">
        <f t="shared" ref="B79:B89" si="229">_xlfn.CONCAT(D79,"_",I79,"_",G79,"_",Q79,"_P",J79,"T")</f>
        <v>hFB13_2_Normal_DEX_21_P29T</v>
      </c>
      <c r="C79" s="22" t="str">
        <f t="shared" ref="C79:C89" si="230">_xlfn.CONCAT(D79,"_",G79,"_",R79)</f>
        <v>hFB13_Normal_DEX</v>
      </c>
      <c r="D79" s="22" t="s">
        <v>19</v>
      </c>
      <c r="E79" s="22" t="s">
        <v>18</v>
      </c>
      <c r="F79" s="22" t="s">
        <v>15</v>
      </c>
      <c r="G79" s="22" t="s">
        <v>10</v>
      </c>
      <c r="H79" s="22">
        <v>18</v>
      </c>
      <c r="I79" s="22">
        <v>2</v>
      </c>
      <c r="J79" s="13">
        <v>29</v>
      </c>
      <c r="K79" s="20">
        <v>151.16666666666666</v>
      </c>
      <c r="L79" s="16">
        <v>2.5</v>
      </c>
      <c r="M79" s="17">
        <v>7.958333333333333</v>
      </c>
      <c r="N79" s="17">
        <f>IFERROR(INDEX([1]All_Data!$AC:$AC,MATCH(B79,[1]All_Data!$C:$C,0)),"")</f>
        <v>4.71</v>
      </c>
      <c r="O79" s="17">
        <v>4.71</v>
      </c>
      <c r="P79" s="17">
        <v>1</v>
      </c>
      <c r="Q79" s="17" t="str">
        <f t="shared" ref="Q79:Q89" si="231">_xlfn.CONCAT(R79,"_",S79)</f>
        <v>DEX_21</v>
      </c>
      <c r="R79" s="23" t="s">
        <v>20</v>
      </c>
      <c r="S79" s="24">
        <v>21</v>
      </c>
      <c r="T79" s="8">
        <v>70</v>
      </c>
      <c r="U79" s="13"/>
      <c r="V79" s="13">
        <v>72</v>
      </c>
      <c r="W79" s="35">
        <v>14736.662277440601</v>
      </c>
      <c r="X79" s="35">
        <v>276.58929403920501</v>
      </c>
      <c r="Y79" s="35">
        <v>4.9851632342035703</v>
      </c>
      <c r="Z79" s="35">
        <v>1098.14348860879</v>
      </c>
      <c r="AA79" s="35">
        <v>37197.930462093798</v>
      </c>
      <c r="AB79" s="35" t="s">
        <v>110</v>
      </c>
      <c r="AC79" s="35">
        <v>3.4809401715232502</v>
      </c>
      <c r="AD79" s="35">
        <v>4685.9257514024903</v>
      </c>
      <c r="AE79" s="35">
        <v>1.9247789819274099</v>
      </c>
      <c r="AF79" s="35">
        <v>27.677970833832699</v>
      </c>
      <c r="AG79" s="35">
        <v>3137.9355861111098</v>
      </c>
      <c r="AH79" s="35">
        <v>1.68409737180039</v>
      </c>
      <c r="AI79" s="35">
        <v>0.47169485989988602</v>
      </c>
      <c r="AJ79" s="35">
        <v>6117.2783434810699</v>
      </c>
      <c r="AK79" s="35">
        <v>5.1449269322177704</v>
      </c>
      <c r="AL79" s="35">
        <v>1037.3087748600999</v>
      </c>
      <c r="AM79" s="35">
        <v>21083.548386648599</v>
      </c>
      <c r="AN79" s="35" t="s">
        <v>110</v>
      </c>
      <c r="AO79" s="35">
        <v>1.4248654637868201</v>
      </c>
      <c r="AP79" s="35">
        <v>6.2473454408768996</v>
      </c>
      <c r="AQ79" s="35">
        <v>730.08726177303095</v>
      </c>
      <c r="AR79" s="35">
        <v>3.4669533179544101</v>
      </c>
      <c r="AS79" s="35" t="s">
        <v>110</v>
      </c>
      <c r="AT79" s="35">
        <v>1.90622074753514</v>
      </c>
      <c r="AU79" s="35" t="s">
        <v>110</v>
      </c>
      <c r="AV79" s="35">
        <v>27422.149184969101</v>
      </c>
      <c r="AW79" s="35">
        <v>14009.6624575476</v>
      </c>
      <c r="AX79" s="35" t="s">
        <v>110</v>
      </c>
      <c r="AY79" s="35">
        <v>24.441764899735301</v>
      </c>
      <c r="AZ79" s="35" t="s">
        <v>110</v>
      </c>
      <c r="BA79" s="35" t="s">
        <v>110</v>
      </c>
      <c r="BB79" s="35">
        <v>180.206281478378</v>
      </c>
      <c r="BC79" s="35" t="s">
        <v>110</v>
      </c>
      <c r="BD79" s="35">
        <v>15.8469780408352</v>
      </c>
      <c r="BE79" s="35">
        <v>2.5359531412032599</v>
      </c>
      <c r="BF79" s="35">
        <v>44.426874177908701</v>
      </c>
      <c r="BG79" s="35" t="s">
        <v>110</v>
      </c>
      <c r="BH79" s="35">
        <v>4.0006522158959497</v>
      </c>
      <c r="BI79" s="35">
        <v>20051.4763347997</v>
      </c>
      <c r="BJ79" s="35">
        <v>28061.392642190702</v>
      </c>
      <c r="BK79" s="35">
        <v>164.09746029916599</v>
      </c>
      <c r="BL79" s="35">
        <v>3375.96315202701</v>
      </c>
      <c r="BM79" s="35">
        <v>0.73533549551750499</v>
      </c>
      <c r="BN79" s="35" t="s">
        <v>110</v>
      </c>
      <c r="BO79" s="35">
        <f t="shared" si="121"/>
        <v>29.124999999999986</v>
      </c>
      <c r="BP79" s="35" t="s">
        <v>110</v>
      </c>
      <c r="BQ79" s="35">
        <v>400.02202891183902</v>
      </c>
      <c r="BR79" s="35">
        <v>470.79622181460701</v>
      </c>
      <c r="BS79" s="35">
        <v>756.62500778173296</v>
      </c>
      <c r="BT79" s="35">
        <v>0.13290253682858499</v>
      </c>
      <c r="BU79" s="35">
        <v>171.46094002942399</v>
      </c>
      <c r="BV79" s="35">
        <v>940.33029987888801</v>
      </c>
      <c r="BW79" s="35">
        <v>71701.858522233393</v>
      </c>
      <c r="BX79" s="35">
        <v>128.205594015793</v>
      </c>
      <c r="BY79" s="33">
        <f t="shared" si="175"/>
        <v>3128.803031303737</v>
      </c>
      <c r="BZ79" s="33">
        <f t="shared" si="176"/>
        <v>58.723841621911895</v>
      </c>
      <c r="CA79" s="33">
        <f t="shared" si="177"/>
        <v>1.0584210688330298</v>
      </c>
      <c r="CB79" s="33">
        <f t="shared" si="178"/>
        <v>233.15148378105945</v>
      </c>
      <c r="CC79" s="33">
        <f t="shared" si="179"/>
        <v>7897.6497796377489</v>
      </c>
      <c r="CD79" s="33" t="str">
        <f t="shared" si="180"/>
        <v/>
      </c>
      <c r="CE79" s="33">
        <f t="shared" si="181"/>
        <v>0.73905311497308923</v>
      </c>
      <c r="CF79" s="33">
        <f t="shared" si="182"/>
        <v>994.8886945652846</v>
      </c>
      <c r="CG79" s="33">
        <f t="shared" si="183"/>
        <v>0.40865795794637155</v>
      </c>
      <c r="CH79" s="33">
        <f t="shared" si="184"/>
        <v>5.8764269286269002</v>
      </c>
      <c r="CI79" s="33">
        <f t="shared" si="185"/>
        <v>666.22836223165814</v>
      </c>
      <c r="CJ79" s="33">
        <f t="shared" si="186"/>
        <v>0.3575578284077261</v>
      </c>
      <c r="CK79" s="33">
        <f t="shared" si="187"/>
        <v>0.10014752864116476</v>
      </c>
      <c r="CL79" s="33">
        <f t="shared" si="188"/>
        <v>1298.7852109301634</v>
      </c>
      <c r="CM79" s="33">
        <f t="shared" si="189"/>
        <v>1.0923411745685287</v>
      </c>
      <c r="CN79" s="33">
        <f t="shared" si="190"/>
        <v>220.23540867518045</v>
      </c>
      <c r="CO79" s="33">
        <f t="shared" si="191"/>
        <v>4476.3372370803818</v>
      </c>
      <c r="CP79" s="33" t="str">
        <f t="shared" si="192"/>
        <v/>
      </c>
      <c r="CQ79" s="33">
        <f t="shared" si="193"/>
        <v>0.30251920674879407</v>
      </c>
      <c r="CR79" s="33">
        <f t="shared" si="194"/>
        <v>1.3264003059186624</v>
      </c>
      <c r="CS79" s="33">
        <f t="shared" si="195"/>
        <v>155.00791120446516</v>
      </c>
      <c r="CT79" s="33">
        <f t="shared" si="196"/>
        <v>0.73608350699669001</v>
      </c>
      <c r="CU79" s="33" t="str">
        <f t="shared" si="197"/>
        <v/>
      </c>
      <c r="CV79" s="33">
        <f t="shared" si="198"/>
        <v>0.40471778079302334</v>
      </c>
      <c r="CW79" s="33" t="str">
        <f t="shared" si="199"/>
        <v/>
      </c>
      <c r="CX79" s="33">
        <f t="shared" si="200"/>
        <v>5822.1123534966246</v>
      </c>
      <c r="CY79" s="33">
        <f t="shared" si="201"/>
        <v>2974.4506279294269</v>
      </c>
      <c r="CZ79" s="33" t="str">
        <f t="shared" si="202"/>
        <v/>
      </c>
      <c r="DA79" s="33">
        <f t="shared" si="203"/>
        <v>5.1893343736168367</v>
      </c>
      <c r="DB79" s="33" t="str">
        <f t="shared" si="204"/>
        <v/>
      </c>
      <c r="DC79" s="33" t="str">
        <f t="shared" si="205"/>
        <v/>
      </c>
      <c r="DD79" s="33">
        <f t="shared" si="206"/>
        <v>38.260357001778772</v>
      </c>
      <c r="DE79" s="33" t="str">
        <f t="shared" si="207"/>
        <v/>
      </c>
      <c r="DF79" s="33">
        <f t="shared" si="208"/>
        <v>3.3645388621730787</v>
      </c>
      <c r="DG79" s="33">
        <f t="shared" si="209"/>
        <v>0.53841892594549046</v>
      </c>
      <c r="DH79" s="33">
        <f t="shared" si="210"/>
        <v>9.432457362613313</v>
      </c>
      <c r="DI79" s="33" t="str">
        <f t="shared" si="211"/>
        <v/>
      </c>
      <c r="DJ79" s="33">
        <f t="shared" si="212"/>
        <v>0.84939537492483008</v>
      </c>
      <c r="DK79" s="33">
        <f t="shared" si="213"/>
        <v>4257.2136591931421</v>
      </c>
      <c r="DL79" s="33">
        <f t="shared" si="214"/>
        <v>5957.832832736879</v>
      </c>
      <c r="DM79" s="33">
        <f t="shared" si="215"/>
        <v>34.840225116595754</v>
      </c>
      <c r="DN79" s="33">
        <f t="shared" si="216"/>
        <v>716.7650004303631</v>
      </c>
      <c r="DO79" s="33">
        <f t="shared" si="217"/>
        <v>0.1561221858848206</v>
      </c>
      <c r="DP79" s="33" t="str">
        <f t="shared" si="218"/>
        <v/>
      </c>
      <c r="DQ79" s="33" t="str">
        <f t="shared" si="219"/>
        <v/>
      </c>
      <c r="DR79" s="33">
        <f t="shared" si="220"/>
        <v>84.930367072577283</v>
      </c>
      <c r="DS79" s="33">
        <f t="shared" si="221"/>
        <v>99.956734992485565</v>
      </c>
      <c r="DT79" s="33">
        <f t="shared" si="222"/>
        <v>160.64225218295817</v>
      </c>
      <c r="DU79" s="33">
        <f t="shared" si="223"/>
        <v>2.8217099114349255E-2</v>
      </c>
      <c r="DV79" s="33">
        <f t="shared" si="224"/>
        <v>36.403596609219534</v>
      </c>
      <c r="DW79" s="33">
        <f t="shared" si="225"/>
        <v>199.64549891271508</v>
      </c>
      <c r="DX79" s="33">
        <f t="shared" si="226"/>
        <v>15223.324527013459</v>
      </c>
      <c r="DY79" s="33">
        <f t="shared" si="227"/>
        <v>27.219871340932695</v>
      </c>
    </row>
    <row r="80" spans="1:129" x14ac:dyDescent="0.2">
      <c r="A80" s="1">
        <f t="shared" si="228"/>
        <v>79</v>
      </c>
      <c r="B80" s="22" t="str">
        <f t="shared" si="229"/>
        <v>hFB13_2_Normal_DEX_21_P37T</v>
      </c>
      <c r="C80" s="22" t="str">
        <f t="shared" si="230"/>
        <v>hFB13_Normal_DEX</v>
      </c>
      <c r="D80" s="22" t="s">
        <v>19</v>
      </c>
      <c r="E80" s="22" t="s">
        <v>18</v>
      </c>
      <c r="F80" s="22" t="s">
        <v>15</v>
      </c>
      <c r="G80" s="22" t="s">
        <v>10</v>
      </c>
      <c r="H80" s="22">
        <v>18</v>
      </c>
      <c r="I80" s="22">
        <v>2</v>
      </c>
      <c r="J80" s="13">
        <v>37</v>
      </c>
      <c r="K80" s="20">
        <v>211.16666666666666</v>
      </c>
      <c r="L80" s="16">
        <v>1</v>
      </c>
      <c r="M80" s="17">
        <v>8.9166666666666661</v>
      </c>
      <c r="N80" s="17">
        <f>IFERROR(INDEX([1]All_Data!$AC:$AC,MATCH(B80,[1]All_Data!$C:$C,0)),"")</f>
        <v>2.2650000000000001</v>
      </c>
      <c r="O80" s="17">
        <v>2.2650000000000001</v>
      </c>
      <c r="P80" s="17">
        <v>1</v>
      </c>
      <c r="Q80" s="17" t="str">
        <f t="shared" si="231"/>
        <v>DEX_21</v>
      </c>
      <c r="R80" s="23" t="s">
        <v>20</v>
      </c>
      <c r="S80" s="24">
        <v>21</v>
      </c>
      <c r="T80" s="12">
        <v>71</v>
      </c>
      <c r="U80" s="9"/>
      <c r="V80" s="13">
        <v>73</v>
      </c>
      <c r="W80" s="35">
        <v>6834.6234273006003</v>
      </c>
      <c r="X80" s="35">
        <v>105.389456149062</v>
      </c>
      <c r="Y80" s="35">
        <v>0.68717932905053303</v>
      </c>
      <c r="Z80" s="35">
        <v>217.88522059897801</v>
      </c>
      <c r="AA80" s="35">
        <v>40461.345411302696</v>
      </c>
      <c r="AB80" s="35" t="s">
        <v>110</v>
      </c>
      <c r="AC80" s="35">
        <v>4.2538171590676503</v>
      </c>
      <c r="AD80" s="35">
        <v>2576.37523824035</v>
      </c>
      <c r="AE80" s="35">
        <v>0.43973258282844102</v>
      </c>
      <c r="AF80" s="35">
        <v>10.935424341462101</v>
      </c>
      <c r="AG80" s="35">
        <v>1051.6256333419999</v>
      </c>
      <c r="AH80" s="35">
        <v>1.68409737180039</v>
      </c>
      <c r="AI80" s="35">
        <v>0.47169485989988602</v>
      </c>
      <c r="AJ80" s="35">
        <v>3681.1385892112598</v>
      </c>
      <c r="AK80" s="35">
        <v>4.6262135960281903</v>
      </c>
      <c r="AL80" s="35">
        <v>562.63586565861897</v>
      </c>
      <c r="AM80" s="35">
        <v>21153.123981695699</v>
      </c>
      <c r="AN80" s="35" t="s">
        <v>110</v>
      </c>
      <c r="AO80" s="35">
        <v>1.4248654637868201</v>
      </c>
      <c r="AP80" s="35">
        <v>4.3306815203443403</v>
      </c>
      <c r="AQ80" s="35">
        <v>189.63319327828401</v>
      </c>
      <c r="AR80" s="35">
        <v>2.71310267911544</v>
      </c>
      <c r="AS80" s="35">
        <v>2.9590395123830202</v>
      </c>
      <c r="AT80" s="35">
        <v>2.07653731638334</v>
      </c>
      <c r="AU80" s="35" t="s">
        <v>110</v>
      </c>
      <c r="AV80" s="35">
        <v>30095.145818187299</v>
      </c>
      <c r="AW80" s="35">
        <v>9344.1777756740503</v>
      </c>
      <c r="AX80" s="35" t="s">
        <v>110</v>
      </c>
      <c r="AY80" s="35">
        <v>20.883148888034398</v>
      </c>
      <c r="AZ80" s="35" t="s">
        <v>110</v>
      </c>
      <c r="BA80" s="35" t="s">
        <v>110</v>
      </c>
      <c r="BB80" s="35">
        <v>176.16707829532101</v>
      </c>
      <c r="BC80" s="35" t="s">
        <v>110</v>
      </c>
      <c r="BD80" s="35">
        <v>31.5409340479337</v>
      </c>
      <c r="BE80" s="35">
        <v>1.9711400626965301</v>
      </c>
      <c r="BF80" s="35">
        <v>23.402540998349401</v>
      </c>
      <c r="BG80" s="35" t="s">
        <v>110</v>
      </c>
      <c r="BH80" s="35">
        <v>5.5253567982224903</v>
      </c>
      <c r="BI80" s="35">
        <v>20051.4763347997</v>
      </c>
      <c r="BJ80" s="35">
        <v>24718.502772873799</v>
      </c>
      <c r="BK80" s="35">
        <v>164.09746029916599</v>
      </c>
      <c r="BL80" s="35">
        <v>4071.46260564266</v>
      </c>
      <c r="BM80" s="35">
        <v>0.669740263887591</v>
      </c>
      <c r="BN80" s="35" t="s">
        <v>110</v>
      </c>
      <c r="BO80" s="35">
        <f t="shared" ref="BO80:BO89" si="232">K80-K79</f>
        <v>60</v>
      </c>
      <c r="BP80" s="35" t="s">
        <v>110</v>
      </c>
      <c r="BQ80" s="35" t="s">
        <v>110</v>
      </c>
      <c r="BR80" s="35">
        <v>174.29272348524401</v>
      </c>
      <c r="BS80" s="35">
        <v>358.12030155610199</v>
      </c>
      <c r="BT80" s="35" t="s">
        <v>110</v>
      </c>
      <c r="BU80" s="35">
        <v>164.69207177099901</v>
      </c>
      <c r="BV80" s="35">
        <v>443.693238952559</v>
      </c>
      <c r="BW80" s="35">
        <v>60788.114740044999</v>
      </c>
      <c r="BX80" s="35">
        <v>55.156042486440498</v>
      </c>
      <c r="BY80" s="33">
        <f t="shared" si="175"/>
        <v>3017.4937868876823</v>
      </c>
      <c r="BZ80" s="33">
        <f t="shared" si="176"/>
        <v>46.529561213713905</v>
      </c>
      <c r="CA80" s="33">
        <f t="shared" si="177"/>
        <v>0.30339043225189094</v>
      </c>
      <c r="CB80" s="33">
        <f t="shared" si="178"/>
        <v>96.196565385862257</v>
      </c>
      <c r="CC80" s="33">
        <f t="shared" si="179"/>
        <v>17863.728658411786</v>
      </c>
      <c r="CD80" s="33" t="str">
        <f t="shared" si="180"/>
        <v/>
      </c>
      <c r="CE80" s="33">
        <f t="shared" si="181"/>
        <v>1.8780649708907948</v>
      </c>
      <c r="CF80" s="33">
        <f t="shared" si="182"/>
        <v>1137.4725113643929</v>
      </c>
      <c r="CG80" s="33">
        <f t="shared" si="183"/>
        <v>0.19414242067480839</v>
      </c>
      <c r="CH80" s="33">
        <f t="shared" si="184"/>
        <v>4.828001916760309</v>
      </c>
      <c r="CI80" s="33">
        <f t="shared" si="185"/>
        <v>464.29387785518759</v>
      </c>
      <c r="CJ80" s="33">
        <f t="shared" si="186"/>
        <v>0.74353084847699336</v>
      </c>
      <c r="CK80" s="33">
        <f t="shared" si="187"/>
        <v>0.20825380128030288</v>
      </c>
      <c r="CL80" s="33">
        <f t="shared" si="188"/>
        <v>1625.2267502036466</v>
      </c>
      <c r="CM80" s="33">
        <f t="shared" si="189"/>
        <v>2.0424784088424679</v>
      </c>
      <c r="CN80" s="33">
        <f t="shared" si="190"/>
        <v>248.40435569916951</v>
      </c>
      <c r="CO80" s="33">
        <f t="shared" si="191"/>
        <v>9339.1275857376149</v>
      </c>
      <c r="CP80" s="33" t="str">
        <f t="shared" si="192"/>
        <v/>
      </c>
      <c r="CQ80" s="33">
        <f t="shared" si="193"/>
        <v>0.62907967496106842</v>
      </c>
      <c r="CR80" s="33">
        <f t="shared" si="194"/>
        <v>1.9120006712337043</v>
      </c>
      <c r="CS80" s="33">
        <f t="shared" si="195"/>
        <v>83.723264140522744</v>
      </c>
      <c r="CT80" s="33">
        <f t="shared" si="196"/>
        <v>1.1978378274240353</v>
      </c>
      <c r="CU80" s="33">
        <f t="shared" si="197"/>
        <v>1.3064192107651302</v>
      </c>
      <c r="CV80" s="33">
        <f t="shared" si="198"/>
        <v>0.9167935171670375</v>
      </c>
      <c r="CW80" s="33" t="str">
        <f t="shared" si="199"/>
        <v/>
      </c>
      <c r="CX80" s="33">
        <f t="shared" si="200"/>
        <v>13287.040096329933</v>
      </c>
      <c r="CY80" s="33">
        <f t="shared" si="201"/>
        <v>4125.4648016220972</v>
      </c>
      <c r="CZ80" s="33" t="str">
        <f t="shared" si="202"/>
        <v/>
      </c>
      <c r="DA80" s="33">
        <f t="shared" si="203"/>
        <v>9.2199332839003958</v>
      </c>
      <c r="DB80" s="33" t="str">
        <f t="shared" si="204"/>
        <v/>
      </c>
      <c r="DC80" s="33" t="str">
        <f t="shared" si="205"/>
        <v/>
      </c>
      <c r="DD80" s="33">
        <f t="shared" si="206"/>
        <v>77.777959512283005</v>
      </c>
      <c r="DE80" s="33" t="str">
        <f t="shared" si="207"/>
        <v/>
      </c>
      <c r="DF80" s="33">
        <f t="shared" si="208"/>
        <v>13.925357195555717</v>
      </c>
      <c r="DG80" s="33">
        <f t="shared" si="209"/>
        <v>0.87026051333180132</v>
      </c>
      <c r="DH80" s="33">
        <f t="shared" si="210"/>
        <v>10.332247681390463</v>
      </c>
      <c r="DI80" s="33" t="str">
        <f t="shared" si="211"/>
        <v/>
      </c>
      <c r="DJ80" s="33">
        <f t="shared" si="212"/>
        <v>2.4394511250430417</v>
      </c>
      <c r="DK80" s="33">
        <f t="shared" si="213"/>
        <v>8852.7489336864019</v>
      </c>
      <c r="DL80" s="33">
        <f t="shared" si="214"/>
        <v>10913.246257339424</v>
      </c>
      <c r="DM80" s="33">
        <f t="shared" si="215"/>
        <v>72.449209845106395</v>
      </c>
      <c r="DN80" s="33">
        <f t="shared" si="216"/>
        <v>1797.5552342793201</v>
      </c>
      <c r="DO80" s="33">
        <f t="shared" si="217"/>
        <v>0.29569106573403575</v>
      </c>
      <c r="DP80" s="33" t="str">
        <f t="shared" si="218"/>
        <v/>
      </c>
      <c r="DQ80" s="33" t="str">
        <f t="shared" si="219"/>
        <v/>
      </c>
      <c r="DR80" s="33" t="str">
        <f t="shared" si="220"/>
        <v/>
      </c>
      <c r="DS80" s="33">
        <f t="shared" si="221"/>
        <v>76.950429794809708</v>
      </c>
      <c r="DT80" s="33">
        <f t="shared" si="222"/>
        <v>158.11050841329006</v>
      </c>
      <c r="DU80" s="33" t="str">
        <f t="shared" si="223"/>
        <v/>
      </c>
      <c r="DV80" s="33">
        <f t="shared" si="224"/>
        <v>72.71173146622472</v>
      </c>
      <c r="DW80" s="33">
        <f t="shared" si="225"/>
        <v>195.89105472519159</v>
      </c>
      <c r="DX80" s="33">
        <f t="shared" si="226"/>
        <v>26838.019752779248</v>
      </c>
      <c r="DY80" s="33">
        <f t="shared" si="227"/>
        <v>24.351453636397569</v>
      </c>
    </row>
    <row r="81" spans="1:129" x14ac:dyDescent="0.2">
      <c r="A81" s="1">
        <f t="shared" si="228"/>
        <v>80</v>
      </c>
      <c r="B81" s="22" t="str">
        <f t="shared" si="229"/>
        <v>hFB13_2_Normal_DEX_21_P39T</v>
      </c>
      <c r="C81" s="22" t="str">
        <f t="shared" si="230"/>
        <v>hFB13_Normal_DEX</v>
      </c>
      <c r="D81" s="22" t="s">
        <v>19</v>
      </c>
      <c r="E81" s="22" t="s">
        <v>18</v>
      </c>
      <c r="F81" s="22" t="s">
        <v>15</v>
      </c>
      <c r="G81" s="22" t="s">
        <v>10</v>
      </c>
      <c r="H81" s="22">
        <v>18</v>
      </c>
      <c r="I81" s="22">
        <v>2</v>
      </c>
      <c r="J81" s="13">
        <v>39</v>
      </c>
      <c r="K81" s="20">
        <v>230.08333333333334</v>
      </c>
      <c r="L81" s="16">
        <v>1</v>
      </c>
      <c r="M81" s="17">
        <v>8.9166666666666661</v>
      </c>
      <c r="N81" s="17">
        <f>IFERROR(INDEX([1]All_Data!$AC:$AC,MATCH(B81,[1]All_Data!$C:$C,0)),"")</f>
        <v>0.8125</v>
      </c>
      <c r="O81" s="17">
        <v>0.8125</v>
      </c>
      <c r="P81" s="17">
        <v>1</v>
      </c>
      <c r="Q81" s="17" t="str">
        <f t="shared" si="231"/>
        <v>DEX_21</v>
      </c>
      <c r="R81" s="23" t="s">
        <v>20</v>
      </c>
      <c r="S81" s="24">
        <v>21</v>
      </c>
      <c r="T81" s="12">
        <v>72</v>
      </c>
      <c r="U81" s="13"/>
      <c r="V81" s="13">
        <v>74</v>
      </c>
      <c r="W81" s="35">
        <v>4145.6435050228401</v>
      </c>
      <c r="X81" s="35">
        <v>81.303699166672601</v>
      </c>
      <c r="Y81" s="35">
        <v>3.3440914657021801</v>
      </c>
      <c r="Z81" s="35">
        <v>138.40634631709901</v>
      </c>
      <c r="AA81" s="35">
        <v>39080.780893376701</v>
      </c>
      <c r="AB81" s="35" t="s">
        <v>110</v>
      </c>
      <c r="AC81" s="35">
        <v>4.51154001311345</v>
      </c>
      <c r="AD81" s="35">
        <v>2412.34608843053</v>
      </c>
      <c r="AE81" s="35">
        <v>0.43973258282844102</v>
      </c>
      <c r="AF81" s="35">
        <v>27.677970833832699</v>
      </c>
      <c r="AG81" s="35">
        <v>870.45477580208797</v>
      </c>
      <c r="AH81" s="35" t="s">
        <v>110</v>
      </c>
      <c r="AI81" s="35">
        <v>0.47169485989988602</v>
      </c>
      <c r="AJ81" s="35">
        <v>1841.5755912309</v>
      </c>
      <c r="AK81" s="35">
        <v>3.0577244582888601</v>
      </c>
      <c r="AL81" s="35">
        <v>520.789212124345</v>
      </c>
      <c r="AM81" s="35">
        <v>21006.914631601001</v>
      </c>
      <c r="AN81" s="35">
        <v>103.31089012449701</v>
      </c>
      <c r="AO81" s="35">
        <v>0.95919201603556403</v>
      </c>
      <c r="AP81" s="35">
        <v>2.34659844215015</v>
      </c>
      <c r="AQ81" s="35">
        <v>151.97598671235701</v>
      </c>
      <c r="AR81" s="35">
        <v>0.67743088611991298</v>
      </c>
      <c r="AS81" s="35">
        <v>1.9843989973482301</v>
      </c>
      <c r="AT81" s="35">
        <v>2.0200388127911202</v>
      </c>
      <c r="AU81" s="35" t="s">
        <v>110</v>
      </c>
      <c r="AV81" s="35">
        <v>34078.6304399617</v>
      </c>
      <c r="AW81" s="35">
        <v>7807.0470390586997</v>
      </c>
      <c r="AX81" s="35" t="s">
        <v>110</v>
      </c>
      <c r="AY81" s="35">
        <v>13.589934635059301</v>
      </c>
      <c r="AZ81" s="35" t="s">
        <v>110</v>
      </c>
      <c r="BA81" s="35" t="s">
        <v>110</v>
      </c>
      <c r="BB81" s="35">
        <v>153.92933802648199</v>
      </c>
      <c r="BC81" s="35" t="s">
        <v>110</v>
      </c>
      <c r="BD81" s="35">
        <v>22.8166246309084</v>
      </c>
      <c r="BE81" s="35">
        <v>2.5359531412032599</v>
      </c>
      <c r="BF81" s="35">
        <v>15.2731262813301</v>
      </c>
      <c r="BG81" s="35" t="s">
        <v>110</v>
      </c>
      <c r="BH81" s="35">
        <v>4.6213157213062797</v>
      </c>
      <c r="BI81" s="35">
        <v>17412.184256345001</v>
      </c>
      <c r="BJ81" s="35">
        <v>20563.809275524502</v>
      </c>
      <c r="BK81" s="35">
        <v>195.96678431409799</v>
      </c>
      <c r="BL81" s="35" t="s">
        <v>110</v>
      </c>
      <c r="BM81" s="35">
        <v>0.603698035193863</v>
      </c>
      <c r="BN81" s="35" t="s">
        <v>110</v>
      </c>
      <c r="BO81" s="35">
        <f t="shared" si="232"/>
        <v>18.916666666666686</v>
      </c>
      <c r="BP81" s="35" t="s">
        <v>110</v>
      </c>
      <c r="BQ81" s="35" t="s">
        <v>110</v>
      </c>
      <c r="BR81" s="35">
        <v>69.134291970868503</v>
      </c>
      <c r="BS81" s="35">
        <v>222.549984592908</v>
      </c>
      <c r="BT81" s="35" t="s">
        <v>110</v>
      </c>
      <c r="BU81" s="35">
        <v>80.5192378273087</v>
      </c>
      <c r="BV81" s="35">
        <v>272.91812176374702</v>
      </c>
      <c r="BW81" s="35">
        <v>60911.947052173899</v>
      </c>
      <c r="BX81" s="35">
        <v>29.876570593850101</v>
      </c>
      <c r="BY81" s="33">
        <f t="shared" si="175"/>
        <v>5102.3304677204187</v>
      </c>
      <c r="BZ81" s="33">
        <f t="shared" si="176"/>
        <v>100.06609128205858</v>
      </c>
      <c r="CA81" s="33">
        <f t="shared" si="177"/>
        <v>4.1158048808642214</v>
      </c>
      <c r="CB81" s="33">
        <f t="shared" si="178"/>
        <v>170.34627239027571</v>
      </c>
      <c r="CC81" s="33">
        <f t="shared" si="179"/>
        <v>48099.422638002092</v>
      </c>
      <c r="CD81" s="33" t="str">
        <f t="shared" si="180"/>
        <v/>
      </c>
      <c r="CE81" s="33">
        <f t="shared" si="181"/>
        <v>5.5526646315242463</v>
      </c>
      <c r="CF81" s="33">
        <f t="shared" si="182"/>
        <v>2969.0413396068061</v>
      </c>
      <c r="CG81" s="33">
        <f t="shared" si="183"/>
        <v>0.54120933271192739</v>
      </c>
      <c r="CH81" s="33">
        <f t="shared" si="184"/>
        <v>34.065194872409478</v>
      </c>
      <c r="CI81" s="33">
        <f t="shared" si="185"/>
        <v>1071.3289548333391</v>
      </c>
      <c r="CJ81" s="33" t="str">
        <f t="shared" si="186"/>
        <v/>
      </c>
      <c r="CK81" s="33">
        <f t="shared" si="187"/>
        <v>0.58054751987678277</v>
      </c>
      <c r="CL81" s="33">
        <f t="shared" si="188"/>
        <v>2266.554573822646</v>
      </c>
      <c r="CM81" s="33">
        <f t="shared" si="189"/>
        <v>3.7633531794324431</v>
      </c>
      <c r="CN81" s="33">
        <f t="shared" si="190"/>
        <v>640.97133799919379</v>
      </c>
      <c r="CO81" s="33">
        <f t="shared" si="191"/>
        <v>25854.664161970464</v>
      </c>
      <c r="CP81" s="33">
        <f t="shared" si="192"/>
        <v>127.1518647686117</v>
      </c>
      <c r="CQ81" s="33">
        <f t="shared" si="193"/>
        <v>1.1805440197360788</v>
      </c>
      <c r="CR81" s="33">
        <f t="shared" si="194"/>
        <v>2.8881211595694154</v>
      </c>
      <c r="CS81" s="33">
        <f t="shared" si="195"/>
        <v>187.04736826136246</v>
      </c>
      <c r="CT81" s="33">
        <f t="shared" si="196"/>
        <v>0.83376109060912362</v>
      </c>
      <c r="CU81" s="33">
        <f t="shared" si="197"/>
        <v>2.4423372275055142</v>
      </c>
      <c r="CV81" s="33">
        <f t="shared" si="198"/>
        <v>2.486201615742917</v>
      </c>
      <c r="CW81" s="33" t="str">
        <f t="shared" si="199"/>
        <v/>
      </c>
      <c r="CX81" s="33">
        <f t="shared" si="200"/>
        <v>41942.929772260555</v>
      </c>
      <c r="CY81" s="33">
        <f t="shared" si="201"/>
        <v>9608.6732788414774</v>
      </c>
      <c r="CZ81" s="33" t="str">
        <f t="shared" si="202"/>
        <v/>
      </c>
      <c r="DA81" s="33">
        <f t="shared" si="203"/>
        <v>16.726073396996064</v>
      </c>
      <c r="DB81" s="33" t="str">
        <f t="shared" si="204"/>
        <v/>
      </c>
      <c r="DC81" s="33" t="str">
        <f t="shared" si="205"/>
        <v/>
      </c>
      <c r="DD81" s="33">
        <f t="shared" si="206"/>
        <v>189.45149295567015</v>
      </c>
      <c r="DE81" s="33" t="str">
        <f t="shared" si="207"/>
        <v/>
      </c>
      <c r="DF81" s="33">
        <f t="shared" si="208"/>
        <v>28.081999545733417</v>
      </c>
      <c r="DG81" s="33">
        <f t="shared" si="209"/>
        <v>3.1211730968655504</v>
      </c>
      <c r="DH81" s="33">
        <f t="shared" si="210"/>
        <v>18.797693884713969</v>
      </c>
      <c r="DI81" s="33" t="str">
        <f t="shared" si="211"/>
        <v/>
      </c>
      <c r="DJ81" s="33">
        <f t="shared" si="212"/>
        <v>5.6877731954538824</v>
      </c>
      <c r="DK81" s="33">
        <f t="shared" si="213"/>
        <v>21430.380623193847</v>
      </c>
      <c r="DL81" s="33">
        <f t="shared" si="214"/>
        <v>25309.303723722463</v>
      </c>
      <c r="DM81" s="33">
        <f t="shared" si="215"/>
        <v>241.18988838658214</v>
      </c>
      <c r="DN81" s="33" t="str">
        <f t="shared" si="216"/>
        <v/>
      </c>
      <c r="DO81" s="33">
        <f t="shared" si="217"/>
        <v>0.74301296639244674</v>
      </c>
      <c r="DP81" s="33" t="str">
        <f t="shared" si="218"/>
        <v/>
      </c>
      <c r="DQ81" s="33" t="str">
        <f t="shared" si="219"/>
        <v/>
      </c>
      <c r="DR81" s="33" t="str">
        <f t="shared" si="220"/>
        <v/>
      </c>
      <c r="DS81" s="33">
        <f t="shared" si="221"/>
        <v>85.08835934876123</v>
      </c>
      <c r="DT81" s="33">
        <f t="shared" si="222"/>
        <v>273.90767334511753</v>
      </c>
      <c r="DU81" s="33" t="str">
        <f t="shared" si="223"/>
        <v/>
      </c>
      <c r="DV81" s="33">
        <f t="shared" si="224"/>
        <v>99.100600402841479</v>
      </c>
      <c r="DW81" s="33">
        <f t="shared" si="225"/>
        <v>335.89922678615017</v>
      </c>
      <c r="DX81" s="33">
        <f t="shared" si="226"/>
        <v>74968.550218060176</v>
      </c>
      <c r="DY81" s="33">
        <f t="shared" si="227"/>
        <v>36.771163807815512</v>
      </c>
    </row>
    <row r="82" spans="1:129" x14ac:dyDescent="0.2">
      <c r="A82" s="1">
        <f t="shared" si="228"/>
        <v>81</v>
      </c>
      <c r="B82" s="22" t="str">
        <f t="shared" si="229"/>
        <v>hFB13_2_Normal_DEX_21_P41T</v>
      </c>
      <c r="C82" s="22" t="str">
        <f t="shared" si="230"/>
        <v>hFB13_Normal_DEX</v>
      </c>
      <c r="D82" s="22" t="s">
        <v>19</v>
      </c>
      <c r="E82" s="22" t="s">
        <v>18</v>
      </c>
      <c r="F82" s="22" t="s">
        <v>15</v>
      </c>
      <c r="G82" s="22" t="s">
        <v>10</v>
      </c>
      <c r="H82" s="22">
        <v>18</v>
      </c>
      <c r="I82" s="22">
        <v>2</v>
      </c>
      <c r="J82" s="13">
        <v>41</v>
      </c>
      <c r="K82" s="20">
        <v>258.25</v>
      </c>
      <c r="L82" s="16">
        <v>0.5</v>
      </c>
      <c r="M82" s="17">
        <v>14.125</v>
      </c>
      <c r="N82" s="17">
        <f>IFERROR(INDEX([1]All_Data!$AC:$AC,MATCH(B82,[1]All_Data!$C:$C,0)),"")</f>
        <v>1</v>
      </c>
      <c r="O82" s="17">
        <v>1</v>
      </c>
      <c r="P82" s="17">
        <v>1</v>
      </c>
      <c r="Q82" s="17" t="str">
        <f t="shared" si="231"/>
        <v>DEX_21</v>
      </c>
      <c r="R82" s="23" t="s">
        <v>20</v>
      </c>
      <c r="S82" s="24">
        <v>21</v>
      </c>
      <c r="T82" s="8">
        <v>73</v>
      </c>
      <c r="U82" s="13"/>
      <c r="V82" s="13">
        <v>75</v>
      </c>
      <c r="W82" s="35">
        <v>6311.5039233459902</v>
      </c>
      <c r="X82" s="35">
        <v>35.058444797609297</v>
      </c>
      <c r="Y82" s="35">
        <v>1.6171996224034799</v>
      </c>
      <c r="Z82" s="35">
        <v>215.94642124137999</v>
      </c>
      <c r="AA82" s="35">
        <v>40004.0046997401</v>
      </c>
      <c r="AB82" s="35" t="s">
        <v>110</v>
      </c>
      <c r="AC82" s="35">
        <v>3.4809401715232502</v>
      </c>
      <c r="AD82" s="35">
        <v>2412.34608843053</v>
      </c>
      <c r="AE82" s="35">
        <v>1.2248759306879</v>
      </c>
      <c r="AF82" s="35">
        <v>10.935424341462101</v>
      </c>
      <c r="AG82" s="35">
        <v>808.360785420414</v>
      </c>
      <c r="AH82" s="35">
        <v>1.1804764454375301</v>
      </c>
      <c r="AI82" s="35">
        <v>0.47169485989988602</v>
      </c>
      <c r="AJ82" s="35">
        <v>7483.1954628664898</v>
      </c>
      <c r="AK82" s="35">
        <v>4.1056455775350402</v>
      </c>
      <c r="AL82" s="35">
        <v>576.523005219129</v>
      </c>
      <c r="AM82" s="35">
        <v>21183.1505214885</v>
      </c>
      <c r="AN82" s="35">
        <v>195.99822055331299</v>
      </c>
      <c r="AO82" s="35">
        <v>1.1168578872044901</v>
      </c>
      <c r="AP82" s="35">
        <v>7.1898988703805404</v>
      </c>
      <c r="AQ82" s="35">
        <v>553.33470626421399</v>
      </c>
      <c r="AR82" s="35">
        <v>1.73442057692592</v>
      </c>
      <c r="AS82" s="35">
        <v>0.68030060709380002</v>
      </c>
      <c r="AT82" s="35">
        <v>1.7332292915532199</v>
      </c>
      <c r="AU82" s="35" t="s">
        <v>110</v>
      </c>
      <c r="AV82" s="35">
        <v>68849.626397729298</v>
      </c>
      <c r="AW82" s="35">
        <v>11831.953298783301</v>
      </c>
      <c r="AX82" s="35" t="s">
        <v>110</v>
      </c>
      <c r="AY82" s="35">
        <v>27.955535586510301</v>
      </c>
      <c r="AZ82" s="35" t="s">
        <v>110</v>
      </c>
      <c r="BA82" s="35" t="s">
        <v>110</v>
      </c>
      <c r="BB82" s="35">
        <v>180.206281478378</v>
      </c>
      <c r="BC82" s="35" t="s">
        <v>110</v>
      </c>
      <c r="BD82" s="35">
        <v>31.5409340479337</v>
      </c>
      <c r="BE82" s="35">
        <v>4.9273032340997496</v>
      </c>
      <c r="BF82" s="35">
        <v>28.2737989872087</v>
      </c>
      <c r="BG82" s="35" t="s">
        <v>110</v>
      </c>
      <c r="BH82" s="35">
        <v>4.6213157213062797</v>
      </c>
      <c r="BI82" s="35">
        <v>20051.4763347997</v>
      </c>
      <c r="BJ82" s="35">
        <v>23977.743629845201</v>
      </c>
      <c r="BK82" s="35">
        <v>129.241618241634</v>
      </c>
      <c r="BL82" s="35">
        <v>3682.2515624397602</v>
      </c>
      <c r="BM82" s="35">
        <v>0.47003170501126901</v>
      </c>
      <c r="BN82" s="35" t="s">
        <v>110</v>
      </c>
      <c r="BO82" s="35">
        <f t="shared" si="232"/>
        <v>28.166666666666657</v>
      </c>
      <c r="BP82" s="35" t="s">
        <v>110</v>
      </c>
      <c r="BQ82" s="35" t="s">
        <v>110</v>
      </c>
      <c r="BR82" s="35">
        <v>329.26422152995599</v>
      </c>
      <c r="BS82" s="35">
        <v>348.79940544153999</v>
      </c>
      <c r="BT82" s="35">
        <v>0.58205750080298702</v>
      </c>
      <c r="BU82" s="35">
        <v>117.374717867226</v>
      </c>
      <c r="BV82" s="35">
        <v>403.519765707663</v>
      </c>
      <c r="BW82" s="35">
        <v>62097.735115605501</v>
      </c>
      <c r="BX82" s="35">
        <v>102.81437255701201</v>
      </c>
      <c r="BY82" s="33">
        <f t="shared" si="175"/>
        <v>6311.5039233459902</v>
      </c>
      <c r="BZ82" s="33">
        <f t="shared" si="176"/>
        <v>35.058444797609297</v>
      </c>
      <c r="CA82" s="33">
        <f t="shared" si="177"/>
        <v>1.6171996224034799</v>
      </c>
      <c r="CB82" s="33">
        <f t="shared" si="178"/>
        <v>215.94642124137999</v>
      </c>
      <c r="CC82" s="33">
        <f t="shared" si="179"/>
        <v>40004.0046997401</v>
      </c>
      <c r="CD82" s="33" t="str">
        <f t="shared" si="180"/>
        <v/>
      </c>
      <c r="CE82" s="33">
        <f t="shared" si="181"/>
        <v>3.4809401715232502</v>
      </c>
      <c r="CF82" s="33">
        <f t="shared" si="182"/>
        <v>2412.34608843053</v>
      </c>
      <c r="CG82" s="33">
        <f t="shared" si="183"/>
        <v>1.2248759306879</v>
      </c>
      <c r="CH82" s="33">
        <f t="shared" si="184"/>
        <v>10.935424341462101</v>
      </c>
      <c r="CI82" s="33">
        <f t="shared" si="185"/>
        <v>808.360785420414</v>
      </c>
      <c r="CJ82" s="33">
        <f t="shared" si="186"/>
        <v>1.1804764454375301</v>
      </c>
      <c r="CK82" s="33">
        <f t="shared" si="187"/>
        <v>0.47169485989988602</v>
      </c>
      <c r="CL82" s="33">
        <f t="shared" si="188"/>
        <v>7483.1954628664898</v>
      </c>
      <c r="CM82" s="33">
        <f t="shared" si="189"/>
        <v>4.1056455775350402</v>
      </c>
      <c r="CN82" s="33">
        <f t="shared" si="190"/>
        <v>576.523005219129</v>
      </c>
      <c r="CO82" s="33">
        <f t="shared" si="191"/>
        <v>21183.1505214885</v>
      </c>
      <c r="CP82" s="33">
        <f t="shared" si="192"/>
        <v>195.99822055331299</v>
      </c>
      <c r="CQ82" s="33">
        <f t="shared" si="193"/>
        <v>1.1168578872044901</v>
      </c>
      <c r="CR82" s="33">
        <f t="shared" si="194"/>
        <v>7.1898988703805404</v>
      </c>
      <c r="CS82" s="33">
        <f t="shared" si="195"/>
        <v>553.33470626421399</v>
      </c>
      <c r="CT82" s="33">
        <f t="shared" si="196"/>
        <v>1.73442057692592</v>
      </c>
      <c r="CU82" s="33">
        <f t="shared" si="197"/>
        <v>0.68030060709380002</v>
      </c>
      <c r="CV82" s="33">
        <f t="shared" si="198"/>
        <v>1.7332292915532199</v>
      </c>
      <c r="CW82" s="33" t="str">
        <f t="shared" si="199"/>
        <v/>
      </c>
      <c r="CX82" s="33">
        <f t="shared" si="200"/>
        <v>68849.626397729298</v>
      </c>
      <c r="CY82" s="33">
        <f t="shared" si="201"/>
        <v>11831.953298783301</v>
      </c>
      <c r="CZ82" s="33" t="str">
        <f t="shared" si="202"/>
        <v/>
      </c>
      <c r="DA82" s="33">
        <f t="shared" si="203"/>
        <v>27.955535586510301</v>
      </c>
      <c r="DB82" s="33" t="str">
        <f t="shared" si="204"/>
        <v/>
      </c>
      <c r="DC82" s="33" t="str">
        <f t="shared" si="205"/>
        <v/>
      </c>
      <c r="DD82" s="33">
        <f t="shared" si="206"/>
        <v>180.206281478378</v>
      </c>
      <c r="DE82" s="33" t="str">
        <f t="shared" si="207"/>
        <v/>
      </c>
      <c r="DF82" s="33">
        <f t="shared" si="208"/>
        <v>31.5409340479337</v>
      </c>
      <c r="DG82" s="33">
        <f t="shared" si="209"/>
        <v>4.9273032340997496</v>
      </c>
      <c r="DH82" s="33">
        <f t="shared" si="210"/>
        <v>28.2737989872087</v>
      </c>
      <c r="DI82" s="33" t="str">
        <f t="shared" si="211"/>
        <v/>
      </c>
      <c r="DJ82" s="33">
        <f t="shared" si="212"/>
        <v>4.6213157213062797</v>
      </c>
      <c r="DK82" s="33">
        <f t="shared" si="213"/>
        <v>20051.4763347997</v>
      </c>
      <c r="DL82" s="33">
        <f t="shared" si="214"/>
        <v>23977.743629845201</v>
      </c>
      <c r="DM82" s="33">
        <f t="shared" si="215"/>
        <v>129.241618241634</v>
      </c>
      <c r="DN82" s="33">
        <f t="shared" si="216"/>
        <v>3682.2515624397602</v>
      </c>
      <c r="DO82" s="33">
        <f t="shared" si="217"/>
        <v>0.47003170501126901</v>
      </c>
      <c r="DP82" s="33" t="str">
        <f t="shared" si="218"/>
        <v/>
      </c>
      <c r="DQ82" s="33" t="str">
        <f t="shared" si="219"/>
        <v/>
      </c>
      <c r="DR82" s="33" t="str">
        <f t="shared" si="220"/>
        <v/>
      </c>
      <c r="DS82" s="33">
        <f t="shared" si="221"/>
        <v>329.26422152995599</v>
      </c>
      <c r="DT82" s="33">
        <f t="shared" si="222"/>
        <v>348.79940544153999</v>
      </c>
      <c r="DU82" s="33">
        <f t="shared" si="223"/>
        <v>0.58205750080298702</v>
      </c>
      <c r="DV82" s="33">
        <f t="shared" si="224"/>
        <v>117.374717867226</v>
      </c>
      <c r="DW82" s="33">
        <f t="shared" si="225"/>
        <v>403.519765707663</v>
      </c>
      <c r="DX82" s="33">
        <f t="shared" si="226"/>
        <v>62097.735115605501</v>
      </c>
      <c r="DY82" s="33">
        <f t="shared" si="227"/>
        <v>102.81437255701201</v>
      </c>
    </row>
    <row r="83" spans="1:129" x14ac:dyDescent="0.2">
      <c r="A83" s="1">
        <f t="shared" si="228"/>
        <v>82</v>
      </c>
      <c r="B83" s="10" t="str">
        <f t="shared" si="229"/>
        <v>hFB14_2_Normal_DEX_21_P11T</v>
      </c>
      <c r="C83" s="10" t="str">
        <f t="shared" si="230"/>
        <v>hFB14_Normal_DEX</v>
      </c>
      <c r="D83" s="10" t="s">
        <v>7</v>
      </c>
      <c r="E83" s="10" t="s">
        <v>8</v>
      </c>
      <c r="F83" s="10" t="s">
        <v>9</v>
      </c>
      <c r="G83" s="10" t="s">
        <v>10</v>
      </c>
      <c r="H83" s="10">
        <v>0</v>
      </c>
      <c r="I83" s="10">
        <v>2</v>
      </c>
      <c r="J83" s="13">
        <v>11</v>
      </c>
      <c r="K83" s="20">
        <v>28.083333333333332</v>
      </c>
      <c r="L83" s="16">
        <v>0.5</v>
      </c>
      <c r="M83" s="17">
        <v>5.666666666666667</v>
      </c>
      <c r="N83" s="17">
        <f>IFERROR(INDEX([1]All_Data!$AC:$AC,MATCH(B83,[1]All_Data!$C:$C,0)),"")</f>
        <v>5.5500000000000007</v>
      </c>
      <c r="O83" s="17">
        <v>5.5500000000000007</v>
      </c>
      <c r="P83" s="17">
        <v>1</v>
      </c>
      <c r="Q83" s="17" t="str">
        <f t="shared" si="231"/>
        <v>DEX_21</v>
      </c>
      <c r="R83" s="23" t="s">
        <v>20</v>
      </c>
      <c r="S83" s="24">
        <v>21</v>
      </c>
      <c r="T83" s="12">
        <v>74</v>
      </c>
      <c r="U83" s="13"/>
      <c r="V83" s="13">
        <v>76</v>
      </c>
      <c r="W83" s="35">
        <v>9551.2262728347505</v>
      </c>
      <c r="X83" s="35">
        <v>606.38587343164397</v>
      </c>
      <c r="Y83" s="35">
        <v>1.6171996224034799</v>
      </c>
      <c r="Z83" s="35">
        <v>21.395953344460199</v>
      </c>
      <c r="AA83" s="35">
        <v>35261.697450365296</v>
      </c>
      <c r="AB83" s="35" t="s">
        <v>110</v>
      </c>
      <c r="AC83" s="35">
        <v>3.9961408587744498</v>
      </c>
      <c r="AD83" s="35">
        <v>3043.85710701371</v>
      </c>
      <c r="AE83" s="35">
        <v>1.2248759306879</v>
      </c>
      <c r="AF83" s="35">
        <v>10.935424341462101</v>
      </c>
      <c r="AG83" s="35">
        <v>1534.7714685553501</v>
      </c>
      <c r="AH83" s="35">
        <v>9.7420910704093897E-3</v>
      </c>
      <c r="AI83" s="35">
        <v>0.47169485989988602</v>
      </c>
      <c r="AJ83" s="35">
        <v>3083.1247200717398</v>
      </c>
      <c r="AK83" s="35">
        <v>3.5829399101966399</v>
      </c>
      <c r="AL83" s="35">
        <v>393.14810465091801</v>
      </c>
      <c r="AM83" s="35">
        <v>20994.9537995112</v>
      </c>
      <c r="AN83" s="35" t="s">
        <v>110</v>
      </c>
      <c r="AO83" s="35">
        <v>0.79820475029590099</v>
      </c>
      <c r="AP83" s="35">
        <v>1.30495172613796</v>
      </c>
      <c r="AQ83" s="35">
        <v>177.13289330351901</v>
      </c>
      <c r="AR83" s="35">
        <v>1.11519080176392</v>
      </c>
      <c r="AS83" s="35">
        <v>2.9590395123830202</v>
      </c>
      <c r="AT83" s="35">
        <v>1.6748960087481399</v>
      </c>
      <c r="AU83" s="35" t="s">
        <v>110</v>
      </c>
      <c r="AV83" s="35" t="s">
        <v>110</v>
      </c>
      <c r="AW83" s="35">
        <v>8546.0496076878298</v>
      </c>
      <c r="AX83" s="35" t="s">
        <v>110</v>
      </c>
      <c r="AY83" s="35">
        <v>19.685487671231002</v>
      </c>
      <c r="AZ83" s="35" t="s">
        <v>110</v>
      </c>
      <c r="BA83" s="35" t="s">
        <v>110</v>
      </c>
      <c r="BB83" s="35">
        <v>172.00776081717501</v>
      </c>
      <c r="BC83" s="35" t="s">
        <v>110</v>
      </c>
      <c r="BD83" s="35">
        <v>27.243655808121598</v>
      </c>
      <c r="BE83" s="35">
        <v>1.3434260272021099</v>
      </c>
      <c r="BF83" s="35">
        <v>8.80292071286949</v>
      </c>
      <c r="BG83" s="35" t="s">
        <v>110</v>
      </c>
      <c r="BH83" s="35">
        <v>4.6213157213062797</v>
      </c>
      <c r="BI83" s="35">
        <v>17412.184256345001</v>
      </c>
      <c r="BJ83" s="35">
        <v>25854.6476001349</v>
      </c>
      <c r="BK83" s="35">
        <v>129.241618241634</v>
      </c>
      <c r="BL83" s="35">
        <v>3479.59306760544</v>
      </c>
      <c r="BM83" s="35">
        <v>0.264059948220429</v>
      </c>
      <c r="BN83" s="35" t="s">
        <v>110</v>
      </c>
      <c r="BO83" s="35"/>
      <c r="BP83" s="35" t="s">
        <v>110</v>
      </c>
      <c r="BQ83" s="35" t="s">
        <v>110</v>
      </c>
      <c r="BR83" s="35">
        <v>59.557184718624598</v>
      </c>
      <c r="BS83" s="35">
        <v>338.02819681647202</v>
      </c>
      <c r="BT83" s="35" t="s">
        <v>110</v>
      </c>
      <c r="BU83" s="35">
        <v>81.911224883484707</v>
      </c>
      <c r="BV83" s="35">
        <v>237.197789704358</v>
      </c>
      <c r="BW83" s="35">
        <v>70384.432530060003</v>
      </c>
      <c r="BX83" s="35">
        <v>25.314295794050601</v>
      </c>
      <c r="BY83" s="33">
        <f t="shared" si="175"/>
        <v>1720.941670781036</v>
      </c>
      <c r="BZ83" s="33">
        <f t="shared" si="176"/>
        <v>109.25871593362953</v>
      </c>
      <c r="CA83" s="33">
        <f t="shared" si="177"/>
        <v>0.29138731935197831</v>
      </c>
      <c r="CB83" s="33">
        <f t="shared" si="178"/>
        <v>3.8551267287315669</v>
      </c>
      <c r="CC83" s="33">
        <f t="shared" si="179"/>
        <v>6353.4590000658181</v>
      </c>
      <c r="CD83" s="33" t="str">
        <f t="shared" si="180"/>
        <v/>
      </c>
      <c r="CE83" s="33">
        <f t="shared" si="181"/>
        <v>0.72002537995936022</v>
      </c>
      <c r="CF83" s="33">
        <f t="shared" si="182"/>
        <v>548.44272198445219</v>
      </c>
      <c r="CG83" s="33">
        <f t="shared" si="183"/>
        <v>0.22069836588971167</v>
      </c>
      <c r="CH83" s="33">
        <f t="shared" si="184"/>
        <v>1.9703467281913691</v>
      </c>
      <c r="CI83" s="33">
        <f t="shared" si="185"/>
        <v>276.53539973970271</v>
      </c>
      <c r="CJ83" s="33">
        <f t="shared" si="186"/>
        <v>1.7553317243980881E-3</v>
      </c>
      <c r="CK83" s="33">
        <f t="shared" si="187"/>
        <v>8.4990064846826294E-2</v>
      </c>
      <c r="CL83" s="33">
        <f t="shared" si="188"/>
        <v>555.51796758049363</v>
      </c>
      <c r="CM83" s="33">
        <f t="shared" si="189"/>
        <v>0.64557475859398905</v>
      </c>
      <c r="CN83" s="33">
        <f t="shared" si="190"/>
        <v>70.837496333498734</v>
      </c>
      <c r="CO83" s="33">
        <f t="shared" si="191"/>
        <v>3782.8745584704861</v>
      </c>
      <c r="CP83" s="33" t="str">
        <f t="shared" si="192"/>
        <v/>
      </c>
      <c r="CQ83" s="33">
        <f t="shared" si="193"/>
        <v>0.14382067572899115</v>
      </c>
      <c r="CR83" s="33">
        <f t="shared" si="194"/>
        <v>0.23512643714197473</v>
      </c>
      <c r="CS83" s="33">
        <f t="shared" si="195"/>
        <v>31.915836631264682</v>
      </c>
      <c r="CT83" s="33">
        <f t="shared" si="196"/>
        <v>0.2009352795971027</v>
      </c>
      <c r="CU83" s="33">
        <f t="shared" si="197"/>
        <v>0.53316027250144504</v>
      </c>
      <c r="CV83" s="33">
        <f t="shared" si="198"/>
        <v>0.30178306463930443</v>
      </c>
      <c r="CW83" s="33" t="str">
        <f t="shared" si="199"/>
        <v/>
      </c>
      <c r="CX83" s="33" t="str">
        <f t="shared" si="200"/>
        <v/>
      </c>
      <c r="CY83" s="33">
        <f t="shared" si="201"/>
        <v>1539.8287581419511</v>
      </c>
      <c r="CZ83" s="33" t="str">
        <f t="shared" si="202"/>
        <v/>
      </c>
      <c r="DA83" s="33">
        <f t="shared" si="203"/>
        <v>3.5469347155371169</v>
      </c>
      <c r="DB83" s="33" t="str">
        <f t="shared" si="204"/>
        <v/>
      </c>
      <c r="DC83" s="33" t="str">
        <f t="shared" si="205"/>
        <v/>
      </c>
      <c r="DD83" s="33">
        <f t="shared" si="206"/>
        <v>30.992389336427927</v>
      </c>
      <c r="DE83" s="33" t="str">
        <f t="shared" si="207"/>
        <v/>
      </c>
      <c r="DF83" s="33">
        <f t="shared" si="208"/>
        <v>4.9087668122741617</v>
      </c>
      <c r="DG83" s="33">
        <f t="shared" si="209"/>
        <v>0.24205874364001978</v>
      </c>
      <c r="DH83" s="33">
        <f t="shared" si="210"/>
        <v>1.5861118401566647</v>
      </c>
      <c r="DI83" s="33" t="str">
        <f t="shared" si="211"/>
        <v/>
      </c>
      <c r="DJ83" s="33">
        <f t="shared" si="212"/>
        <v>0.83266949933446466</v>
      </c>
      <c r="DK83" s="33">
        <f t="shared" si="213"/>
        <v>3137.3304966387386</v>
      </c>
      <c r="DL83" s="33">
        <f t="shared" si="214"/>
        <v>4658.4950630873691</v>
      </c>
      <c r="DM83" s="33">
        <f t="shared" si="215"/>
        <v>23.286778061555673</v>
      </c>
      <c r="DN83" s="33">
        <f t="shared" si="216"/>
        <v>626.95370587485399</v>
      </c>
      <c r="DO83" s="33">
        <f t="shared" si="217"/>
        <v>4.7578369048725942E-2</v>
      </c>
      <c r="DP83" s="33" t="str">
        <f t="shared" si="218"/>
        <v/>
      </c>
      <c r="DQ83" s="33" t="str">
        <f t="shared" si="219"/>
        <v/>
      </c>
      <c r="DR83" s="33" t="str">
        <f t="shared" si="220"/>
        <v/>
      </c>
      <c r="DS83" s="33">
        <f t="shared" si="221"/>
        <v>10.731024273626053</v>
      </c>
      <c r="DT83" s="33">
        <f t="shared" si="222"/>
        <v>60.905981408373329</v>
      </c>
      <c r="DU83" s="33" t="str">
        <f t="shared" si="223"/>
        <v/>
      </c>
      <c r="DV83" s="33">
        <f t="shared" si="224"/>
        <v>14.75877925828553</v>
      </c>
      <c r="DW83" s="33">
        <f t="shared" si="225"/>
        <v>42.738340487271707</v>
      </c>
      <c r="DX83" s="33">
        <f t="shared" si="226"/>
        <v>12681.879735145945</v>
      </c>
      <c r="DY83" s="33">
        <f t="shared" si="227"/>
        <v>4.5611343773064137</v>
      </c>
    </row>
    <row r="84" spans="1:129" x14ac:dyDescent="0.2">
      <c r="A84" s="1">
        <f t="shared" si="228"/>
        <v>83</v>
      </c>
      <c r="B84" s="10" t="str">
        <f t="shared" si="229"/>
        <v>hFB14_2_Normal_DEX_21_P13T</v>
      </c>
      <c r="C84" s="10" t="str">
        <f t="shared" si="230"/>
        <v>hFB14_Normal_DEX</v>
      </c>
      <c r="D84" s="10" t="s">
        <v>7</v>
      </c>
      <c r="E84" s="10" t="s">
        <v>8</v>
      </c>
      <c r="F84" s="10" t="s">
        <v>9</v>
      </c>
      <c r="G84" s="10" t="s">
        <v>10</v>
      </c>
      <c r="H84" s="10">
        <v>0</v>
      </c>
      <c r="I84" s="10">
        <v>2</v>
      </c>
      <c r="J84" s="13">
        <v>13</v>
      </c>
      <c r="K84" s="20">
        <v>39.125</v>
      </c>
      <c r="L84" s="16">
        <v>1</v>
      </c>
      <c r="M84" s="17">
        <v>4.958333333333333</v>
      </c>
      <c r="N84" s="17">
        <f>IFERROR(INDEX([1]All_Data!$AC:$AC,MATCH(B84,[1]All_Data!$C:$C,0)),"")</f>
        <v>3.3149999999999999</v>
      </c>
      <c r="O84" s="17">
        <v>3.3149999999999999</v>
      </c>
      <c r="P84" s="17">
        <v>1</v>
      </c>
      <c r="Q84" s="17" t="str">
        <f t="shared" si="231"/>
        <v>DEX_21</v>
      </c>
      <c r="R84" s="23" t="s">
        <v>20</v>
      </c>
      <c r="S84" s="24">
        <v>21</v>
      </c>
      <c r="T84" s="12">
        <v>75</v>
      </c>
      <c r="U84" s="13"/>
      <c r="V84" s="13">
        <v>77</v>
      </c>
      <c r="W84" s="35">
        <v>6113.6929265559502</v>
      </c>
      <c r="X84" s="35">
        <v>234.45217417045501</v>
      </c>
      <c r="Y84" s="35">
        <v>1.6171996224034799</v>
      </c>
      <c r="Z84" s="35">
        <v>19.7518555946967</v>
      </c>
      <c r="AA84" s="35">
        <v>36958.949433076203</v>
      </c>
      <c r="AB84" s="35" t="s">
        <v>110</v>
      </c>
      <c r="AC84" s="35">
        <v>4.51154001311345</v>
      </c>
      <c r="AD84" s="35">
        <v>2156.5567263861499</v>
      </c>
      <c r="AE84" s="35" t="s">
        <v>110</v>
      </c>
      <c r="AF84" s="35">
        <v>10.935424341462101</v>
      </c>
      <c r="AG84" s="35">
        <v>839.52681869878495</v>
      </c>
      <c r="AH84" s="35" t="s">
        <v>110</v>
      </c>
      <c r="AI84" s="35">
        <v>0.47169485989988602</v>
      </c>
      <c r="AJ84" s="35">
        <v>1652.80241970773</v>
      </c>
      <c r="AK84" s="35">
        <v>1.46054215305478</v>
      </c>
      <c r="AL84" s="35">
        <v>378.71756382688699</v>
      </c>
      <c r="AM84" s="35">
        <v>21170.536654322401</v>
      </c>
      <c r="AN84" s="35" t="s">
        <v>110</v>
      </c>
      <c r="AO84" s="35">
        <v>0.95919201603556403</v>
      </c>
      <c r="AP84" s="35">
        <v>0.161412549724959</v>
      </c>
      <c r="AQ84" s="35">
        <v>127.119183324869</v>
      </c>
      <c r="AR84" s="35">
        <v>0.19226741008331</v>
      </c>
      <c r="AS84" s="35">
        <v>1.9843989973482301</v>
      </c>
      <c r="AT84" s="35">
        <v>2.79097605985188</v>
      </c>
      <c r="AU84" s="35" t="s">
        <v>110</v>
      </c>
      <c r="AV84" s="35" t="s">
        <v>110</v>
      </c>
      <c r="AW84" s="35">
        <v>7216.4535221979604</v>
      </c>
      <c r="AX84" s="35" t="s">
        <v>110</v>
      </c>
      <c r="AY84" s="35">
        <v>16.052029547822698</v>
      </c>
      <c r="AZ84" s="35" t="s">
        <v>110</v>
      </c>
      <c r="BA84" s="35" t="s">
        <v>110</v>
      </c>
      <c r="BB84" s="35">
        <v>163.284537377211</v>
      </c>
      <c r="BC84" s="35" t="s">
        <v>110</v>
      </c>
      <c r="BD84" s="35">
        <v>39.834526213501</v>
      </c>
      <c r="BE84" s="35">
        <v>0.58320513708614896</v>
      </c>
      <c r="BF84" s="35">
        <v>3.6994382915870601</v>
      </c>
      <c r="BG84" s="35" t="s">
        <v>110</v>
      </c>
      <c r="BH84" s="35">
        <v>3.6834967695406702</v>
      </c>
      <c r="BI84" s="35">
        <v>14602.616130378399</v>
      </c>
      <c r="BJ84" s="35">
        <v>23018.397190041102</v>
      </c>
      <c r="BK84" s="35">
        <v>89.603459449149298</v>
      </c>
      <c r="BL84" s="35">
        <v>1811.64448552714</v>
      </c>
      <c r="BM84" s="35">
        <v>0.12037939250016801</v>
      </c>
      <c r="BN84" s="35" t="s">
        <v>110</v>
      </c>
      <c r="BO84" s="35">
        <f t="shared" si="232"/>
        <v>11.041666666666668</v>
      </c>
      <c r="BP84" s="35" t="s">
        <v>110</v>
      </c>
      <c r="BQ84" s="35">
        <v>204.20399503115399</v>
      </c>
      <c r="BR84" s="35">
        <v>35.813739411691301</v>
      </c>
      <c r="BS84" s="35">
        <v>236.53479987697901</v>
      </c>
      <c r="BT84" s="35" t="s">
        <v>110</v>
      </c>
      <c r="BU84" s="35">
        <v>70.040321575556504</v>
      </c>
      <c r="BV84" s="35">
        <v>156.38304890847701</v>
      </c>
      <c r="BW84" s="35">
        <v>68488.071564476195</v>
      </c>
      <c r="BX84" s="35">
        <v>19.597197677853998</v>
      </c>
      <c r="BY84" s="33">
        <f t="shared" si="175"/>
        <v>1844.2512598962142</v>
      </c>
      <c r="BZ84" s="33">
        <f t="shared" si="176"/>
        <v>70.724637758809962</v>
      </c>
      <c r="CA84" s="33">
        <f t="shared" si="177"/>
        <v>0.48784302334946605</v>
      </c>
      <c r="CB84" s="33">
        <f t="shared" si="178"/>
        <v>5.958327479546516</v>
      </c>
      <c r="CC84" s="33">
        <f t="shared" si="179"/>
        <v>11149.004353869141</v>
      </c>
      <c r="CD84" s="33" t="str">
        <f t="shared" si="180"/>
        <v/>
      </c>
      <c r="CE84" s="33">
        <f t="shared" si="181"/>
        <v>1.3609472136088838</v>
      </c>
      <c r="CF84" s="33">
        <f t="shared" si="182"/>
        <v>650.54501550110103</v>
      </c>
      <c r="CG84" s="33" t="str">
        <f t="shared" si="183"/>
        <v/>
      </c>
      <c r="CH84" s="33">
        <f t="shared" si="184"/>
        <v>3.29877054041089</v>
      </c>
      <c r="CI84" s="33">
        <f t="shared" si="185"/>
        <v>253.25092570099093</v>
      </c>
      <c r="CJ84" s="33" t="str">
        <f t="shared" si="186"/>
        <v/>
      </c>
      <c r="CK84" s="33">
        <f t="shared" si="187"/>
        <v>0.14229105879332912</v>
      </c>
      <c r="CL84" s="33">
        <f t="shared" si="188"/>
        <v>498.58293203853094</v>
      </c>
      <c r="CM84" s="33">
        <f t="shared" si="189"/>
        <v>0.44058586819148715</v>
      </c>
      <c r="CN84" s="33">
        <f t="shared" si="190"/>
        <v>114.24360899755264</v>
      </c>
      <c r="CO84" s="33">
        <f t="shared" si="191"/>
        <v>6386.2855669147511</v>
      </c>
      <c r="CP84" s="33" t="str">
        <f t="shared" si="192"/>
        <v/>
      </c>
      <c r="CQ84" s="33">
        <f t="shared" si="193"/>
        <v>0.28934902444511734</v>
      </c>
      <c r="CR84" s="33">
        <f t="shared" si="194"/>
        <v>4.8691568544482353E-2</v>
      </c>
      <c r="CS84" s="33">
        <f t="shared" si="195"/>
        <v>38.346661636461235</v>
      </c>
      <c r="CT84" s="33">
        <f t="shared" si="196"/>
        <v>5.799921872799698E-2</v>
      </c>
      <c r="CU84" s="33">
        <f t="shared" si="197"/>
        <v>0.59861206556507696</v>
      </c>
      <c r="CV84" s="33">
        <f t="shared" si="198"/>
        <v>0.84192339663706794</v>
      </c>
      <c r="CW84" s="33" t="str">
        <f t="shared" si="199"/>
        <v/>
      </c>
      <c r="CX84" s="33" t="str">
        <f t="shared" si="200"/>
        <v/>
      </c>
      <c r="CY84" s="33">
        <f t="shared" si="201"/>
        <v>2176.9090564699732</v>
      </c>
      <c r="CZ84" s="33" t="str">
        <f t="shared" si="202"/>
        <v/>
      </c>
      <c r="DA84" s="33">
        <f t="shared" si="203"/>
        <v>4.8422411908967415</v>
      </c>
      <c r="DB84" s="33" t="str">
        <f t="shared" si="204"/>
        <v/>
      </c>
      <c r="DC84" s="33" t="str">
        <f t="shared" si="205"/>
        <v/>
      </c>
      <c r="DD84" s="33">
        <f t="shared" si="206"/>
        <v>49.25627070202443</v>
      </c>
      <c r="DE84" s="33" t="str">
        <f t="shared" si="207"/>
        <v/>
      </c>
      <c r="DF84" s="33">
        <f t="shared" si="208"/>
        <v>12.016448329864556</v>
      </c>
      <c r="DG84" s="33">
        <f t="shared" si="209"/>
        <v>0.17592915145886848</v>
      </c>
      <c r="DH84" s="33">
        <f t="shared" si="210"/>
        <v>1.1159693187291282</v>
      </c>
      <c r="DI84" s="33" t="str">
        <f t="shared" si="211"/>
        <v/>
      </c>
      <c r="DJ84" s="33">
        <f t="shared" si="212"/>
        <v>1.1111604131344406</v>
      </c>
      <c r="DK84" s="33">
        <f t="shared" si="213"/>
        <v>4405.0124073539664</v>
      </c>
      <c r="DL84" s="33">
        <f t="shared" si="214"/>
        <v>6943.7095595900764</v>
      </c>
      <c r="DM84" s="33">
        <f t="shared" si="215"/>
        <v>27.029701191296923</v>
      </c>
      <c r="DN84" s="33">
        <f t="shared" si="216"/>
        <v>546.49909065675411</v>
      </c>
      <c r="DO84" s="33">
        <f t="shared" si="217"/>
        <v>3.6313542232328209E-2</v>
      </c>
      <c r="DP84" s="33" t="str">
        <f t="shared" si="218"/>
        <v/>
      </c>
      <c r="DQ84" s="33" t="str">
        <f t="shared" si="219"/>
        <v/>
      </c>
      <c r="DR84" s="33">
        <f t="shared" si="220"/>
        <v>61.599998501102263</v>
      </c>
      <c r="DS84" s="33">
        <f t="shared" si="221"/>
        <v>10.803541300661026</v>
      </c>
      <c r="DT84" s="33">
        <f t="shared" si="222"/>
        <v>71.352880807535144</v>
      </c>
      <c r="DU84" s="33" t="str">
        <f t="shared" si="223"/>
        <v/>
      </c>
      <c r="DV84" s="33">
        <f t="shared" si="224"/>
        <v>21.128302134406187</v>
      </c>
      <c r="DW84" s="33">
        <f t="shared" si="225"/>
        <v>47.174373728047364</v>
      </c>
      <c r="DX84" s="33">
        <f t="shared" si="226"/>
        <v>20660.051753989803</v>
      </c>
      <c r="DY84" s="33">
        <f t="shared" si="227"/>
        <v>5.9116735076482652</v>
      </c>
    </row>
    <row r="85" spans="1:129" x14ac:dyDescent="0.2">
      <c r="A85" s="1">
        <f t="shared" si="228"/>
        <v>84</v>
      </c>
      <c r="B85" s="10" t="str">
        <f t="shared" si="229"/>
        <v>hFB14_2_Normal_DEX_21_P17T</v>
      </c>
      <c r="C85" s="10" t="str">
        <f t="shared" si="230"/>
        <v>hFB14_Normal_DEX</v>
      </c>
      <c r="D85" s="10" t="s">
        <v>7</v>
      </c>
      <c r="E85" s="10" t="s">
        <v>8</v>
      </c>
      <c r="F85" s="10" t="s">
        <v>9</v>
      </c>
      <c r="G85" s="10" t="s">
        <v>10</v>
      </c>
      <c r="H85" s="10">
        <v>0</v>
      </c>
      <c r="I85" s="10">
        <v>2</v>
      </c>
      <c r="J85" s="13">
        <v>17</v>
      </c>
      <c r="K85" s="20">
        <v>60.125</v>
      </c>
      <c r="L85" s="16">
        <v>2</v>
      </c>
      <c r="M85" s="17">
        <v>5.083333333333333</v>
      </c>
      <c r="N85" s="17">
        <f>IFERROR(INDEX([1]All_Data!$AC:$AC,MATCH(B85,[1]All_Data!$C:$C,0)),"")</f>
        <v>3.6750000000000003</v>
      </c>
      <c r="O85" s="17">
        <v>3.6750000000000003</v>
      </c>
      <c r="P85" s="17">
        <v>1</v>
      </c>
      <c r="Q85" s="17" t="str">
        <f t="shared" si="231"/>
        <v>DEX_21</v>
      </c>
      <c r="R85" s="23" t="s">
        <v>20</v>
      </c>
      <c r="S85" s="24">
        <v>21</v>
      </c>
      <c r="T85" s="8">
        <v>76</v>
      </c>
      <c r="U85" s="13"/>
      <c r="V85" s="13">
        <v>78</v>
      </c>
      <c r="W85" s="35">
        <v>9904.8446059751204</v>
      </c>
      <c r="X85" s="35">
        <v>914.85044112706896</v>
      </c>
      <c r="Y85" s="35">
        <v>4.9851632342035703</v>
      </c>
      <c r="Z85" s="35">
        <v>22.213095119368401</v>
      </c>
      <c r="AA85" s="35">
        <v>38145.647880974</v>
      </c>
      <c r="AB85" s="35" t="s">
        <v>110</v>
      </c>
      <c r="AC85" s="35">
        <v>4.51154001311345</v>
      </c>
      <c r="AD85" s="35">
        <v>2412.34608843053</v>
      </c>
      <c r="AE85" s="35">
        <v>1.2248759306879</v>
      </c>
      <c r="AF85" s="35">
        <v>10.935424341462101</v>
      </c>
      <c r="AG85" s="35">
        <v>1368.4042097862</v>
      </c>
      <c r="AH85" s="35">
        <v>0.644113315341308</v>
      </c>
      <c r="AI85" s="35">
        <v>3.5884380495398001E-2</v>
      </c>
      <c r="AJ85" s="35">
        <v>2822.5838681742698</v>
      </c>
      <c r="AK85" s="35">
        <v>3.0577244582888601</v>
      </c>
      <c r="AL85" s="35">
        <v>407.52069346283997</v>
      </c>
      <c r="AM85" s="35">
        <v>21156.125630660601</v>
      </c>
      <c r="AN85" s="35" t="s">
        <v>110</v>
      </c>
      <c r="AO85" s="35">
        <v>0.79820475029590099</v>
      </c>
      <c r="AP85" s="35">
        <v>2.34659844215015</v>
      </c>
      <c r="AQ85" s="35">
        <v>412.85740632392401</v>
      </c>
      <c r="AR85" s="35">
        <v>1.73442057692592</v>
      </c>
      <c r="AS85" s="35">
        <v>1.40724591923389</v>
      </c>
      <c r="AT85" s="35">
        <v>2.2445320913712301</v>
      </c>
      <c r="AU85" s="35" t="s">
        <v>110</v>
      </c>
      <c r="AV85" s="35">
        <v>2081.16964615404</v>
      </c>
      <c r="AW85" s="35">
        <v>7519.8513149524397</v>
      </c>
      <c r="AX85" s="35" t="s">
        <v>110</v>
      </c>
      <c r="AY85" s="35">
        <v>16.052029547822698</v>
      </c>
      <c r="AZ85" s="35" t="s">
        <v>110</v>
      </c>
      <c r="BA85" s="35" t="s">
        <v>110</v>
      </c>
      <c r="BB85" s="35">
        <v>163.284537377211</v>
      </c>
      <c r="BC85" s="35" t="s">
        <v>110</v>
      </c>
      <c r="BD85" s="35">
        <v>91.878320214726401</v>
      </c>
      <c r="BE85" s="35">
        <v>0.58320513708614896</v>
      </c>
      <c r="BF85" s="35">
        <v>9.8575523511322896</v>
      </c>
      <c r="BG85" s="35" t="s">
        <v>110</v>
      </c>
      <c r="BH85" s="35">
        <v>5.3765856653963002</v>
      </c>
      <c r="BI85" s="35">
        <v>17412.184256345001</v>
      </c>
      <c r="BJ85" s="35">
        <v>25937.375940150301</v>
      </c>
      <c r="BK85" s="35">
        <v>195.96678431409799</v>
      </c>
      <c r="BL85" s="35">
        <v>3054.5911268381201</v>
      </c>
      <c r="BM85" s="35">
        <v>0.264059948220429</v>
      </c>
      <c r="BN85" s="35" t="s">
        <v>110</v>
      </c>
      <c r="BO85" s="35">
        <f t="shared" si="232"/>
        <v>21</v>
      </c>
      <c r="BP85" s="35" t="s">
        <v>110</v>
      </c>
      <c r="BQ85" s="35">
        <v>264.03475631437902</v>
      </c>
      <c r="BR85" s="35">
        <v>77.468546900173806</v>
      </c>
      <c r="BS85" s="35">
        <v>356.95490029500502</v>
      </c>
      <c r="BT85" s="35" t="s">
        <v>110</v>
      </c>
      <c r="BU85" s="35">
        <v>172.02585505254501</v>
      </c>
      <c r="BV85" s="35">
        <v>271.143498864393</v>
      </c>
      <c r="BW85" s="35">
        <v>81685.503003332604</v>
      </c>
      <c r="BX85" s="35">
        <v>31.587630198429999</v>
      </c>
      <c r="BY85" s="33">
        <f t="shared" si="175"/>
        <v>2695.1958111496924</v>
      </c>
      <c r="BZ85" s="33">
        <f t="shared" si="176"/>
        <v>248.93889554478065</v>
      </c>
      <c r="CA85" s="33">
        <f t="shared" si="177"/>
        <v>1.3565070025043728</v>
      </c>
      <c r="CB85" s="33">
        <f t="shared" si="178"/>
        <v>6.0443796243179317</v>
      </c>
      <c r="CC85" s="33">
        <f t="shared" si="179"/>
        <v>10379.768130877279</v>
      </c>
      <c r="CD85" s="33" t="str">
        <f t="shared" si="180"/>
        <v/>
      </c>
      <c r="CE85" s="33">
        <f t="shared" si="181"/>
        <v>1.2276299355410747</v>
      </c>
      <c r="CF85" s="33">
        <f t="shared" si="182"/>
        <v>656.42070433483809</v>
      </c>
      <c r="CG85" s="33">
        <f t="shared" si="183"/>
        <v>0.33329957297629931</v>
      </c>
      <c r="CH85" s="33">
        <f t="shared" si="184"/>
        <v>2.9756256711461497</v>
      </c>
      <c r="CI85" s="33">
        <f t="shared" si="185"/>
        <v>372.35488701665304</v>
      </c>
      <c r="CJ85" s="33">
        <f t="shared" si="186"/>
        <v>0.17526892934457358</v>
      </c>
      <c r="CK85" s="33">
        <f t="shared" si="187"/>
        <v>9.7644572776593198E-3</v>
      </c>
      <c r="CL85" s="33">
        <f t="shared" si="188"/>
        <v>768.0500321562638</v>
      </c>
      <c r="CM85" s="33">
        <f t="shared" si="189"/>
        <v>0.83203386620105035</v>
      </c>
      <c r="CN85" s="33">
        <f t="shared" si="190"/>
        <v>110.88998461573875</v>
      </c>
      <c r="CO85" s="33">
        <f t="shared" si="191"/>
        <v>5756.7688790913198</v>
      </c>
      <c r="CP85" s="33" t="str">
        <f t="shared" si="192"/>
        <v/>
      </c>
      <c r="CQ85" s="33">
        <f t="shared" si="193"/>
        <v>0.21719857150908869</v>
      </c>
      <c r="CR85" s="33">
        <f t="shared" si="194"/>
        <v>0.63853018834017683</v>
      </c>
      <c r="CS85" s="33">
        <f t="shared" si="195"/>
        <v>112.34215138065959</v>
      </c>
      <c r="CT85" s="33">
        <f t="shared" si="196"/>
        <v>0.47195117739480813</v>
      </c>
      <c r="CU85" s="33">
        <f t="shared" si="197"/>
        <v>0.38292405965548026</v>
      </c>
      <c r="CV85" s="33">
        <f t="shared" si="198"/>
        <v>0.61075703166564077</v>
      </c>
      <c r="CW85" s="33" t="str">
        <f t="shared" si="199"/>
        <v/>
      </c>
      <c r="CX85" s="33">
        <f t="shared" si="200"/>
        <v>566.30466562014692</v>
      </c>
      <c r="CY85" s="33">
        <f t="shared" si="201"/>
        <v>2046.2180448850174</v>
      </c>
      <c r="CZ85" s="33" t="str">
        <f t="shared" si="202"/>
        <v/>
      </c>
      <c r="DA85" s="33">
        <f t="shared" si="203"/>
        <v>4.367899196686448</v>
      </c>
      <c r="DB85" s="33" t="str">
        <f t="shared" si="204"/>
        <v/>
      </c>
      <c r="DC85" s="33" t="str">
        <f t="shared" si="205"/>
        <v/>
      </c>
      <c r="DD85" s="33">
        <f t="shared" si="206"/>
        <v>44.431166633254691</v>
      </c>
      <c r="DE85" s="33" t="str">
        <f t="shared" si="207"/>
        <v/>
      </c>
      <c r="DF85" s="33">
        <f t="shared" si="208"/>
        <v>25.000903459789495</v>
      </c>
      <c r="DG85" s="33">
        <f t="shared" si="209"/>
        <v>0.15869527539759154</v>
      </c>
      <c r="DH85" s="33">
        <f t="shared" si="210"/>
        <v>2.6823271703761331</v>
      </c>
      <c r="DI85" s="33" t="str">
        <f t="shared" si="211"/>
        <v/>
      </c>
      <c r="DJ85" s="33">
        <f t="shared" si="212"/>
        <v>1.4630165075908299</v>
      </c>
      <c r="DK85" s="33">
        <f t="shared" si="213"/>
        <v>4738.0093214544213</v>
      </c>
      <c r="DL85" s="33">
        <f t="shared" si="214"/>
        <v>7057.7893714694692</v>
      </c>
      <c r="DM85" s="33">
        <f t="shared" si="215"/>
        <v>53.324295051455231</v>
      </c>
      <c r="DN85" s="33">
        <f t="shared" si="216"/>
        <v>831.18125900357006</v>
      </c>
      <c r="DO85" s="33">
        <f t="shared" si="217"/>
        <v>7.185304713481061E-2</v>
      </c>
      <c r="DP85" s="33" t="str">
        <f t="shared" si="218"/>
        <v/>
      </c>
      <c r="DQ85" s="33" t="str">
        <f t="shared" si="219"/>
        <v/>
      </c>
      <c r="DR85" s="33">
        <f t="shared" si="220"/>
        <v>71.846192194388848</v>
      </c>
      <c r="DS85" s="33">
        <f t="shared" si="221"/>
        <v>21.079876707530286</v>
      </c>
      <c r="DT85" s="33">
        <f t="shared" si="222"/>
        <v>97.130585114287072</v>
      </c>
      <c r="DU85" s="33" t="str">
        <f t="shared" si="223"/>
        <v/>
      </c>
      <c r="DV85" s="33">
        <f t="shared" si="224"/>
        <v>46.809756476882995</v>
      </c>
      <c r="DW85" s="33">
        <f t="shared" si="225"/>
        <v>73.780543908678368</v>
      </c>
      <c r="DX85" s="33">
        <f t="shared" si="226"/>
        <v>22227.347756008869</v>
      </c>
      <c r="DY85" s="33">
        <f t="shared" si="227"/>
        <v>8.5952735233823123</v>
      </c>
    </row>
    <row r="86" spans="1:129" x14ac:dyDescent="0.2">
      <c r="A86" s="1">
        <f t="shared" si="228"/>
        <v>85</v>
      </c>
      <c r="B86" s="10" t="str">
        <f t="shared" si="229"/>
        <v>hFB14_2_Normal_DEX_21_P21T</v>
      </c>
      <c r="C86" s="10" t="str">
        <f t="shared" si="230"/>
        <v>hFB14_Normal_DEX</v>
      </c>
      <c r="D86" s="10" t="s">
        <v>7</v>
      </c>
      <c r="E86" s="10" t="s">
        <v>8</v>
      </c>
      <c r="F86" s="10" t="s">
        <v>9</v>
      </c>
      <c r="G86" s="10" t="s">
        <v>10</v>
      </c>
      <c r="H86" s="10">
        <v>0</v>
      </c>
      <c r="I86" s="10">
        <v>2</v>
      </c>
      <c r="J86" s="13">
        <v>21</v>
      </c>
      <c r="K86" s="20">
        <v>80.125</v>
      </c>
      <c r="L86" s="16">
        <v>2.5</v>
      </c>
      <c r="M86" s="17">
        <v>5.166666666666667</v>
      </c>
      <c r="N86" s="17">
        <f>IFERROR(INDEX([1]All_Data!$AC:$AC,MATCH(B86,[1]All_Data!$C:$C,0)),"")</f>
        <v>3.5249999999999995</v>
      </c>
      <c r="O86" s="17">
        <v>3.5249999999999995</v>
      </c>
      <c r="P86" s="17">
        <v>1</v>
      </c>
      <c r="Q86" s="17" t="str">
        <f t="shared" si="231"/>
        <v>DEX_21</v>
      </c>
      <c r="R86" s="23" t="s">
        <v>20</v>
      </c>
      <c r="S86" s="24">
        <v>21</v>
      </c>
      <c r="T86" s="12">
        <v>77</v>
      </c>
      <c r="U86" s="13"/>
      <c r="V86" s="13">
        <v>79</v>
      </c>
      <c r="W86" s="35">
        <v>10410.710445774401</v>
      </c>
      <c r="X86" s="35">
        <v>1765.1886261028001</v>
      </c>
      <c r="Y86" s="35">
        <v>1.6171996224034799</v>
      </c>
      <c r="Z86" s="35">
        <v>24.242769736625199</v>
      </c>
      <c r="AA86" s="35">
        <v>40915.935833171599</v>
      </c>
      <c r="AB86" s="35" t="s">
        <v>110</v>
      </c>
      <c r="AC86" s="35">
        <v>4.51154001311345</v>
      </c>
      <c r="AD86" s="35">
        <v>2968.1744039195401</v>
      </c>
      <c r="AE86" s="35">
        <v>0.43973258282844102</v>
      </c>
      <c r="AF86" s="35">
        <v>10.935424341462101</v>
      </c>
      <c r="AG86" s="35">
        <v>2470.73570170939</v>
      </c>
      <c r="AH86" s="35">
        <v>1.1804764454375301</v>
      </c>
      <c r="AI86" s="35">
        <v>0.47169485989988602</v>
      </c>
      <c r="AJ86" s="35">
        <v>3635.19784822662</v>
      </c>
      <c r="AK86" s="35">
        <v>3.0577244582888601</v>
      </c>
      <c r="AL86" s="35">
        <v>421.83896200163798</v>
      </c>
      <c r="AM86" s="35">
        <v>21221.617093336299</v>
      </c>
      <c r="AN86" s="35">
        <v>103.31089012449701</v>
      </c>
      <c r="AO86" s="35">
        <v>0.79820475029590099</v>
      </c>
      <c r="AP86" s="35">
        <v>3.8427578952212702</v>
      </c>
      <c r="AQ86" s="35">
        <v>3376.23752041647</v>
      </c>
      <c r="AR86" s="35">
        <v>3.0925685160872298</v>
      </c>
      <c r="AS86" s="35">
        <v>3.3949895687993399</v>
      </c>
      <c r="AT86" s="35">
        <v>1.90622074753514</v>
      </c>
      <c r="AU86" s="35" t="s">
        <v>110</v>
      </c>
      <c r="AV86" s="35">
        <v>10104.875471065599</v>
      </c>
      <c r="AW86" s="35">
        <v>9143.2929275180304</v>
      </c>
      <c r="AX86" s="35" t="s">
        <v>110</v>
      </c>
      <c r="AY86" s="35">
        <v>18.481423411177602</v>
      </c>
      <c r="AZ86" s="35" t="s">
        <v>110</v>
      </c>
      <c r="BA86" s="35" t="s">
        <v>110</v>
      </c>
      <c r="BB86" s="35">
        <v>187.96041604409999</v>
      </c>
      <c r="BC86" s="35" t="s">
        <v>110</v>
      </c>
      <c r="BD86" s="35">
        <v>489.63930735388601</v>
      </c>
      <c r="BE86" s="35">
        <v>2.5359531412032599</v>
      </c>
      <c r="BF86" s="35">
        <v>19.718944767655501</v>
      </c>
      <c r="BG86" s="35" t="s">
        <v>110</v>
      </c>
      <c r="BH86" s="35">
        <v>4.6213157213062797</v>
      </c>
      <c r="BI86" s="35">
        <v>20051.4763347997</v>
      </c>
      <c r="BJ86" s="35">
        <v>28079.115134343399</v>
      </c>
      <c r="BK86" s="35">
        <v>129.241618241634</v>
      </c>
      <c r="BL86" s="35">
        <v>3879.3480731664199</v>
      </c>
      <c r="BM86" s="35">
        <v>0.669740263887591</v>
      </c>
      <c r="BN86" s="35" t="s">
        <v>110</v>
      </c>
      <c r="BO86" s="35">
        <f t="shared" si="232"/>
        <v>20</v>
      </c>
      <c r="BP86" s="35" t="s">
        <v>110</v>
      </c>
      <c r="BQ86" s="35">
        <v>264.03475631437902</v>
      </c>
      <c r="BR86" s="35">
        <v>191.52822930584</v>
      </c>
      <c r="BS86" s="35">
        <v>530.267617684225</v>
      </c>
      <c r="BT86" s="35">
        <v>0.32076675180534903</v>
      </c>
      <c r="BU86" s="35">
        <v>541.13809853493206</v>
      </c>
      <c r="BV86" s="35">
        <v>415.51526481501702</v>
      </c>
      <c r="BW86" s="35">
        <v>91523.717443440997</v>
      </c>
      <c r="BX86" s="35">
        <v>48.787137577935901</v>
      </c>
      <c r="BY86" s="33">
        <f t="shared" si="175"/>
        <v>2953.3930342622416</v>
      </c>
      <c r="BZ86" s="33">
        <f t="shared" si="176"/>
        <v>500.76273080930508</v>
      </c>
      <c r="CA86" s="33">
        <f t="shared" si="177"/>
        <v>0.45878003472439155</v>
      </c>
      <c r="CB86" s="33">
        <f t="shared" si="178"/>
        <v>6.8773814855674331</v>
      </c>
      <c r="CC86" s="33">
        <f t="shared" si="179"/>
        <v>11607.35768316925</v>
      </c>
      <c r="CD86" s="33" t="str">
        <f t="shared" si="180"/>
        <v/>
      </c>
      <c r="CE86" s="33">
        <f t="shared" si="181"/>
        <v>1.2798695072662272</v>
      </c>
      <c r="CF86" s="33">
        <f t="shared" si="182"/>
        <v>842.03529189206824</v>
      </c>
      <c r="CG86" s="33">
        <f t="shared" si="183"/>
        <v>0.1247468320080684</v>
      </c>
      <c r="CH86" s="33">
        <f t="shared" si="184"/>
        <v>3.102248040131093</v>
      </c>
      <c r="CI86" s="33">
        <f t="shared" si="185"/>
        <v>700.91792956294762</v>
      </c>
      <c r="CJ86" s="33">
        <f t="shared" si="186"/>
        <v>0.3348869348758951</v>
      </c>
      <c r="CK86" s="33">
        <f t="shared" si="187"/>
        <v>0.13381414465244995</v>
      </c>
      <c r="CL86" s="33">
        <f t="shared" si="188"/>
        <v>1031.2618009153534</v>
      </c>
      <c r="CM86" s="33">
        <f t="shared" si="189"/>
        <v>0.86743956263513777</v>
      </c>
      <c r="CN86" s="33">
        <f t="shared" si="190"/>
        <v>119.67062751819519</v>
      </c>
      <c r="CO86" s="33">
        <f t="shared" si="191"/>
        <v>6020.3169059110078</v>
      </c>
      <c r="CP86" s="33">
        <f t="shared" si="192"/>
        <v>29.308053936027523</v>
      </c>
      <c r="CQ86" s="33">
        <f t="shared" si="193"/>
        <v>0.22644106391373081</v>
      </c>
      <c r="CR86" s="33">
        <f t="shared" si="194"/>
        <v>1.090144083750715</v>
      </c>
      <c r="CS86" s="33">
        <f t="shared" si="195"/>
        <v>957.79787813233202</v>
      </c>
      <c r="CT86" s="33">
        <f t="shared" si="196"/>
        <v>0.87732440172687387</v>
      </c>
      <c r="CU86" s="33">
        <f t="shared" si="197"/>
        <v>0.96311760817002567</v>
      </c>
      <c r="CV86" s="33">
        <f t="shared" si="198"/>
        <v>0.54077184327238026</v>
      </c>
      <c r="CW86" s="33" t="str">
        <f t="shared" si="199"/>
        <v/>
      </c>
      <c r="CX86" s="33">
        <f t="shared" si="200"/>
        <v>2866.6313393093901</v>
      </c>
      <c r="CY86" s="33">
        <f t="shared" si="201"/>
        <v>2593.8419652533426</v>
      </c>
      <c r="CZ86" s="33" t="str">
        <f t="shared" si="202"/>
        <v/>
      </c>
      <c r="DA86" s="33">
        <f t="shared" si="203"/>
        <v>5.2429569960787532</v>
      </c>
      <c r="DB86" s="33" t="str">
        <f t="shared" si="204"/>
        <v/>
      </c>
      <c r="DC86" s="33" t="str">
        <f t="shared" si="205"/>
        <v/>
      </c>
      <c r="DD86" s="33">
        <f t="shared" si="206"/>
        <v>53.322103842297878</v>
      </c>
      <c r="DE86" s="33" t="str">
        <f t="shared" si="207"/>
        <v/>
      </c>
      <c r="DF86" s="33">
        <f t="shared" si="208"/>
        <v>138.90476804365562</v>
      </c>
      <c r="DG86" s="33">
        <f t="shared" si="209"/>
        <v>0.71941933083780429</v>
      </c>
      <c r="DH86" s="33">
        <f t="shared" si="210"/>
        <v>5.5940268844412779</v>
      </c>
      <c r="DI86" s="33" t="str">
        <f t="shared" si="211"/>
        <v/>
      </c>
      <c r="DJ86" s="33">
        <f t="shared" si="212"/>
        <v>1.3110115521436256</v>
      </c>
      <c r="DK86" s="33">
        <f t="shared" si="213"/>
        <v>5688.3620807942416</v>
      </c>
      <c r="DL86" s="33">
        <f t="shared" si="214"/>
        <v>7965.7064210903272</v>
      </c>
      <c r="DM86" s="33">
        <f t="shared" si="215"/>
        <v>36.664288862874898</v>
      </c>
      <c r="DN86" s="33">
        <f t="shared" si="216"/>
        <v>1100.5242760755802</v>
      </c>
      <c r="DO86" s="33">
        <f t="shared" si="217"/>
        <v>0.18999723798229534</v>
      </c>
      <c r="DP86" s="33" t="str">
        <f t="shared" si="218"/>
        <v/>
      </c>
      <c r="DQ86" s="33" t="str">
        <f t="shared" si="219"/>
        <v/>
      </c>
      <c r="DR86" s="33">
        <f t="shared" si="220"/>
        <v>74.903476968618179</v>
      </c>
      <c r="DS86" s="33">
        <f t="shared" si="221"/>
        <v>54.334249448465258</v>
      </c>
      <c r="DT86" s="33">
        <f t="shared" si="222"/>
        <v>150.43052983949647</v>
      </c>
      <c r="DU86" s="33">
        <f t="shared" si="223"/>
        <v>9.0997660086623855E-2</v>
      </c>
      <c r="DV86" s="33">
        <f t="shared" si="224"/>
        <v>153.514354194307</v>
      </c>
      <c r="DW86" s="33">
        <f t="shared" si="225"/>
        <v>117.87667086950839</v>
      </c>
      <c r="DX86" s="33">
        <f t="shared" si="226"/>
        <v>25964.17516125986</v>
      </c>
      <c r="DY86" s="33">
        <f t="shared" si="227"/>
        <v>13.840322717144939</v>
      </c>
    </row>
    <row r="87" spans="1:129" x14ac:dyDescent="0.2">
      <c r="A87" s="1">
        <f t="shared" si="228"/>
        <v>86</v>
      </c>
      <c r="B87" s="10" t="str">
        <f t="shared" si="229"/>
        <v>hFB14_2_Normal_DEX_21_P25T</v>
      </c>
      <c r="C87" s="10" t="str">
        <f t="shared" si="230"/>
        <v>hFB14_Normal_DEX</v>
      </c>
      <c r="D87" s="10" t="s">
        <v>7</v>
      </c>
      <c r="E87" s="10" t="s">
        <v>8</v>
      </c>
      <c r="F87" s="10" t="s">
        <v>9</v>
      </c>
      <c r="G87" s="10" t="s">
        <v>10</v>
      </c>
      <c r="H87" s="10">
        <v>0</v>
      </c>
      <c r="I87" s="10">
        <v>2</v>
      </c>
      <c r="J87" s="13">
        <v>25</v>
      </c>
      <c r="K87" s="20">
        <v>100.29166666666667</v>
      </c>
      <c r="L87" s="16">
        <v>2.5</v>
      </c>
      <c r="M87" s="17">
        <v>4.916666666666667</v>
      </c>
      <c r="N87" s="17">
        <f>IFERROR(INDEX([1]All_Data!$AC:$AC,MATCH(B87,[1]All_Data!$C:$C,0)),"")</f>
        <v>3.4200000000000004</v>
      </c>
      <c r="O87" s="17">
        <v>3.4200000000000004</v>
      </c>
      <c r="P87" s="17">
        <v>1</v>
      </c>
      <c r="Q87" s="17" t="str">
        <f t="shared" si="231"/>
        <v>DEX_21</v>
      </c>
      <c r="R87" s="23" t="s">
        <v>20</v>
      </c>
      <c r="S87" s="24">
        <v>21</v>
      </c>
      <c r="T87" s="12">
        <v>78</v>
      </c>
      <c r="U87" s="13"/>
      <c r="V87" s="13">
        <v>80</v>
      </c>
      <c r="W87" s="35">
        <v>6834.6234273006003</v>
      </c>
      <c r="X87" s="35">
        <v>1245.80064078189</v>
      </c>
      <c r="Y87" s="35">
        <v>1.6171996224034799</v>
      </c>
      <c r="Z87" s="35">
        <v>22.213095119368401</v>
      </c>
      <c r="AA87" s="35">
        <v>39080.780893376701</v>
      </c>
      <c r="AB87" s="35" t="s">
        <v>110</v>
      </c>
      <c r="AC87" s="35">
        <v>5.0271151747181104</v>
      </c>
      <c r="AD87" s="35">
        <v>2576.37523824035</v>
      </c>
      <c r="AE87" s="35">
        <v>1.2248759306879</v>
      </c>
      <c r="AF87" s="35">
        <v>21.325315048693099</v>
      </c>
      <c r="AG87" s="35">
        <v>1589.39355034252</v>
      </c>
      <c r="AH87" s="35">
        <v>1.68409737180039</v>
      </c>
      <c r="AI87" s="35">
        <v>0.47169485989988602</v>
      </c>
      <c r="AJ87" s="35">
        <v>2174.1193787987099</v>
      </c>
      <c r="AK87" s="35">
        <v>1.9974883098584399</v>
      </c>
      <c r="AL87" s="35">
        <v>421.83896200163798</v>
      </c>
      <c r="AM87" s="35">
        <v>21214.401821946602</v>
      </c>
      <c r="AN87" s="35" t="s">
        <v>110</v>
      </c>
      <c r="AO87" s="35">
        <v>0.79820475029590099</v>
      </c>
      <c r="AP87" s="35">
        <v>3.3501446668105599</v>
      </c>
      <c r="AQ87" s="35">
        <v>194.58134834922001</v>
      </c>
      <c r="AR87" s="35">
        <v>1.53158858075917</v>
      </c>
      <c r="AS87" s="35">
        <v>0.68030060709380002</v>
      </c>
      <c r="AT87" s="35">
        <v>1.6748960087481399</v>
      </c>
      <c r="AU87" s="35" t="s">
        <v>110</v>
      </c>
      <c r="AV87" s="35">
        <v>5973.0687351195302</v>
      </c>
      <c r="AW87" s="35">
        <v>6461.6493543476599</v>
      </c>
      <c r="AX87" s="35" t="s">
        <v>110</v>
      </c>
      <c r="AY87" s="35">
        <v>14.825453827331</v>
      </c>
      <c r="AZ87" s="35" t="s">
        <v>110</v>
      </c>
      <c r="BA87" s="35" t="s">
        <v>110</v>
      </c>
      <c r="BB87" s="35">
        <v>163.284537377211</v>
      </c>
      <c r="BC87" s="35" t="s">
        <v>110</v>
      </c>
      <c r="BD87" s="35">
        <v>160.96620945640601</v>
      </c>
      <c r="BE87" s="35">
        <v>1.66747924669297</v>
      </c>
      <c r="BF87" s="35">
        <v>8.1632459352455893</v>
      </c>
      <c r="BG87" s="35" t="s">
        <v>110</v>
      </c>
      <c r="BH87" s="35">
        <v>4.6213157213062797</v>
      </c>
      <c r="BI87" s="35">
        <v>14602.616130378399</v>
      </c>
      <c r="BJ87" s="35">
        <v>24338.1028675298</v>
      </c>
      <c r="BK87" s="35">
        <v>89.603459449149298</v>
      </c>
      <c r="BL87" s="35">
        <v>3270.6655175559399</v>
      </c>
      <c r="BM87" s="35">
        <v>0.12037939250016801</v>
      </c>
      <c r="BN87" s="35" t="s">
        <v>110</v>
      </c>
      <c r="BO87" s="35">
        <f t="shared" si="232"/>
        <v>20.166666666666671</v>
      </c>
      <c r="BP87" s="35" t="s">
        <v>110</v>
      </c>
      <c r="BQ87" s="35">
        <v>400.02202891183902</v>
      </c>
      <c r="BR87" s="35">
        <v>114.049094035327</v>
      </c>
      <c r="BS87" s="35">
        <v>340.06553463376201</v>
      </c>
      <c r="BT87" s="35" t="s">
        <v>110</v>
      </c>
      <c r="BU87" s="35">
        <v>118.005362714303</v>
      </c>
      <c r="BV87" s="35">
        <v>277.34986248743297</v>
      </c>
      <c r="BW87" s="35">
        <v>82191.043293748604</v>
      </c>
      <c r="BX87" s="35">
        <v>37.870948539716601</v>
      </c>
      <c r="BY87" s="33">
        <f t="shared" si="175"/>
        <v>1998.4279027194736</v>
      </c>
      <c r="BZ87" s="33">
        <f t="shared" si="176"/>
        <v>364.26919321107891</v>
      </c>
      <c r="CA87" s="33">
        <f t="shared" si="177"/>
        <v>0.47286538666768413</v>
      </c>
      <c r="CB87" s="33">
        <f t="shared" si="178"/>
        <v>6.4950570524469002</v>
      </c>
      <c r="CC87" s="33">
        <f t="shared" si="179"/>
        <v>11427.128916192016</v>
      </c>
      <c r="CD87" s="33" t="str">
        <f t="shared" si="180"/>
        <v/>
      </c>
      <c r="CE87" s="33">
        <f t="shared" si="181"/>
        <v>1.4699167177538333</v>
      </c>
      <c r="CF87" s="33">
        <f t="shared" si="182"/>
        <v>753.32609305273388</v>
      </c>
      <c r="CG87" s="33">
        <f t="shared" si="183"/>
        <v>0.35815085692628651</v>
      </c>
      <c r="CH87" s="33">
        <f t="shared" si="184"/>
        <v>6.2354722364599695</v>
      </c>
      <c r="CI87" s="33">
        <f t="shared" si="185"/>
        <v>464.73495624050287</v>
      </c>
      <c r="CJ87" s="33">
        <f t="shared" si="186"/>
        <v>0.49242613210537711</v>
      </c>
      <c r="CK87" s="33">
        <f t="shared" si="187"/>
        <v>0.13792247365493743</v>
      </c>
      <c r="CL87" s="33">
        <f t="shared" si="188"/>
        <v>635.70742070137715</v>
      </c>
      <c r="CM87" s="33">
        <f t="shared" si="189"/>
        <v>0.58406090931533328</v>
      </c>
      <c r="CN87" s="33">
        <f t="shared" si="190"/>
        <v>123.34472573147308</v>
      </c>
      <c r="CO87" s="33">
        <f t="shared" si="191"/>
        <v>6203.0414684054385</v>
      </c>
      <c r="CP87" s="33" t="str">
        <f t="shared" si="192"/>
        <v/>
      </c>
      <c r="CQ87" s="33">
        <f t="shared" si="193"/>
        <v>0.2333932018409067</v>
      </c>
      <c r="CR87" s="33">
        <f t="shared" si="194"/>
        <v>0.97957446397969572</v>
      </c>
      <c r="CS87" s="33">
        <f t="shared" si="195"/>
        <v>56.895131096263157</v>
      </c>
      <c r="CT87" s="33">
        <f t="shared" si="196"/>
        <v>0.44783291835063449</v>
      </c>
      <c r="CU87" s="33">
        <f t="shared" si="197"/>
        <v>0.19891830616777775</v>
      </c>
      <c r="CV87" s="33">
        <f t="shared" si="198"/>
        <v>0.4897356750725555</v>
      </c>
      <c r="CW87" s="33" t="str">
        <f t="shared" si="199"/>
        <v/>
      </c>
      <c r="CX87" s="33">
        <f t="shared" si="200"/>
        <v>1746.5113260583419</v>
      </c>
      <c r="CY87" s="33">
        <f t="shared" si="201"/>
        <v>1889.3711562420056</v>
      </c>
      <c r="CZ87" s="33" t="str">
        <f t="shared" si="202"/>
        <v/>
      </c>
      <c r="DA87" s="33">
        <f t="shared" si="203"/>
        <v>4.3349280196874265</v>
      </c>
      <c r="DB87" s="33" t="str">
        <f t="shared" si="204"/>
        <v/>
      </c>
      <c r="DC87" s="33" t="str">
        <f t="shared" si="205"/>
        <v/>
      </c>
      <c r="DD87" s="33">
        <f t="shared" si="206"/>
        <v>47.744016776962276</v>
      </c>
      <c r="DE87" s="33" t="str">
        <f t="shared" si="207"/>
        <v/>
      </c>
      <c r="DF87" s="33">
        <f t="shared" si="208"/>
        <v>47.066143115908183</v>
      </c>
      <c r="DG87" s="33">
        <f t="shared" si="209"/>
        <v>0.4875670311967748</v>
      </c>
      <c r="DH87" s="33">
        <f t="shared" si="210"/>
        <v>2.3869140161536806</v>
      </c>
      <c r="DI87" s="33" t="str">
        <f t="shared" si="211"/>
        <v/>
      </c>
      <c r="DJ87" s="33">
        <f t="shared" si="212"/>
        <v>1.3512619068147016</v>
      </c>
      <c r="DK87" s="33">
        <f t="shared" si="213"/>
        <v>4269.7707983562568</v>
      </c>
      <c r="DL87" s="33">
        <f t="shared" si="214"/>
        <v>7116.4043472309349</v>
      </c>
      <c r="DM87" s="33">
        <f t="shared" si="215"/>
        <v>26.199841944195697</v>
      </c>
      <c r="DN87" s="33">
        <f t="shared" si="216"/>
        <v>956.3349466537835</v>
      </c>
      <c r="DO87" s="33">
        <f t="shared" si="217"/>
        <v>3.5198652777826897E-2</v>
      </c>
      <c r="DP87" s="33" t="str">
        <f t="shared" si="218"/>
        <v/>
      </c>
      <c r="DQ87" s="33" t="str">
        <f t="shared" si="219"/>
        <v/>
      </c>
      <c r="DR87" s="33">
        <f t="shared" si="220"/>
        <v>116.96550552977747</v>
      </c>
      <c r="DS87" s="33">
        <f t="shared" si="221"/>
        <v>33.347688314423095</v>
      </c>
      <c r="DT87" s="33">
        <f t="shared" si="222"/>
        <v>99.434366851977188</v>
      </c>
      <c r="DU87" s="33" t="str">
        <f t="shared" si="223"/>
        <v/>
      </c>
      <c r="DV87" s="33">
        <f t="shared" si="224"/>
        <v>34.504492021726023</v>
      </c>
      <c r="DW87" s="33">
        <f t="shared" si="225"/>
        <v>81.096451019717236</v>
      </c>
      <c r="DX87" s="33">
        <f t="shared" si="226"/>
        <v>24032.468799341696</v>
      </c>
      <c r="DY87" s="33">
        <f t="shared" si="227"/>
        <v>11.073376765999004</v>
      </c>
    </row>
    <row r="88" spans="1:129" x14ac:dyDescent="0.2">
      <c r="A88" s="1">
        <f t="shared" si="228"/>
        <v>87</v>
      </c>
      <c r="B88" s="10" t="str">
        <f t="shared" si="229"/>
        <v>hFB14_2_Normal_DEX_21_P27T</v>
      </c>
      <c r="C88" s="10" t="str">
        <f t="shared" si="230"/>
        <v>hFB14_Normal_DEX</v>
      </c>
      <c r="D88" s="10" t="s">
        <v>7</v>
      </c>
      <c r="E88" s="10" t="s">
        <v>8</v>
      </c>
      <c r="F88" s="10" t="s">
        <v>9</v>
      </c>
      <c r="G88" s="10" t="s">
        <v>10</v>
      </c>
      <c r="H88" s="10">
        <v>0</v>
      </c>
      <c r="I88" s="10">
        <v>2</v>
      </c>
      <c r="J88" s="13">
        <v>27</v>
      </c>
      <c r="K88" s="20">
        <v>111.45833333333333</v>
      </c>
      <c r="L88" s="16">
        <v>2.75</v>
      </c>
      <c r="M88" s="17">
        <v>6.416666666666667</v>
      </c>
      <c r="N88" s="17">
        <f>IFERROR(INDEX([1]All_Data!$AC:$AC,MATCH(B88,[1]All_Data!$C:$C,0)),"")</f>
        <v>4.0200000000000005</v>
      </c>
      <c r="O88" s="17">
        <v>4.0200000000000005</v>
      </c>
      <c r="P88" s="17">
        <v>1</v>
      </c>
      <c r="Q88" s="17" t="str">
        <f t="shared" si="231"/>
        <v>DEX_21</v>
      </c>
      <c r="R88" s="23" t="s">
        <v>20</v>
      </c>
      <c r="S88" s="24">
        <v>21</v>
      </c>
      <c r="T88" s="8">
        <v>79</v>
      </c>
      <c r="U88" s="13"/>
      <c r="V88" s="13">
        <v>81</v>
      </c>
      <c r="W88" s="35">
        <v>8007.3803779283198</v>
      </c>
      <c r="X88" s="35">
        <v>1517.1883607408599</v>
      </c>
      <c r="Y88" s="35">
        <v>6.5749646459419804</v>
      </c>
      <c r="Z88" s="35">
        <v>26.655647175200102</v>
      </c>
      <c r="AA88" s="35">
        <v>40233.023273017803</v>
      </c>
      <c r="AB88" s="35" t="s">
        <v>110</v>
      </c>
      <c r="AC88" s="35">
        <v>3.9961408587744498</v>
      </c>
      <c r="AD88" s="35">
        <v>2891.6644707819601</v>
      </c>
      <c r="AE88" s="35">
        <v>1.2248759306879</v>
      </c>
      <c r="AF88" s="35">
        <v>10.935424341462101</v>
      </c>
      <c r="AG88" s="35">
        <v>1368.4042097862</v>
      </c>
      <c r="AH88" s="35">
        <v>1.68409737180039</v>
      </c>
      <c r="AI88" s="35">
        <v>0.47169485989988602</v>
      </c>
      <c r="AJ88" s="35">
        <v>2736.7873268895701</v>
      </c>
      <c r="AK88" s="35">
        <v>2.5294884712772001</v>
      </c>
      <c r="AL88" s="35">
        <v>407.52069346283997</v>
      </c>
      <c r="AM88" s="35">
        <v>21286.612497390401</v>
      </c>
      <c r="AN88" s="35" t="s">
        <v>110</v>
      </c>
      <c r="AO88" s="35">
        <v>0.27793490510195401</v>
      </c>
      <c r="AP88" s="35">
        <v>0.161412549724959</v>
      </c>
      <c r="AQ88" s="35">
        <v>172.923101659189</v>
      </c>
      <c r="AR88" s="35">
        <v>1.9344440720113101</v>
      </c>
      <c r="AS88" s="35">
        <v>0.68030060709380002</v>
      </c>
      <c r="AT88" s="35">
        <v>2.2445320913712301</v>
      </c>
      <c r="AU88" s="35" t="s">
        <v>110</v>
      </c>
      <c r="AV88" s="35">
        <v>11996.381943127601</v>
      </c>
      <c r="AW88" s="35">
        <v>5976.3915868614504</v>
      </c>
      <c r="AX88" s="35" t="s">
        <v>110</v>
      </c>
      <c r="AY88" s="35">
        <v>16.052029547822698</v>
      </c>
      <c r="AZ88" s="35" t="s">
        <v>110</v>
      </c>
      <c r="BA88" s="35" t="s">
        <v>110</v>
      </c>
      <c r="BB88" s="35">
        <v>163.284537377211</v>
      </c>
      <c r="BC88" s="35" t="s">
        <v>110</v>
      </c>
      <c r="BD88" s="35">
        <v>151.49002701953799</v>
      </c>
      <c r="BE88" s="35">
        <v>0.58320513708614896</v>
      </c>
      <c r="BF88" s="35">
        <v>10.484214438480899</v>
      </c>
      <c r="BG88" s="35" t="s">
        <v>110</v>
      </c>
      <c r="BH88" s="35">
        <v>4.9258658160327196</v>
      </c>
      <c r="BI88" s="35">
        <v>14602.616130378399</v>
      </c>
      <c r="BJ88" s="35">
        <v>25525.873308275</v>
      </c>
      <c r="BK88" s="35">
        <v>164.09746029916599</v>
      </c>
      <c r="BL88" s="35">
        <v>2830.2560598925702</v>
      </c>
      <c r="BM88" s="35">
        <v>0.12037939250016801</v>
      </c>
      <c r="BN88" s="35" t="s">
        <v>110</v>
      </c>
      <c r="BO88" s="35">
        <f t="shared" si="232"/>
        <v>11.166666666666657</v>
      </c>
      <c r="BP88" s="35" t="s">
        <v>110</v>
      </c>
      <c r="BQ88" s="35">
        <v>400.02202891183902</v>
      </c>
      <c r="BR88" s="35">
        <v>170.767341059801</v>
      </c>
      <c r="BS88" s="35">
        <v>379.11332247892602</v>
      </c>
      <c r="BT88" s="35">
        <v>0.13290253682858499</v>
      </c>
      <c r="BU88" s="35">
        <v>125.587701228103</v>
      </c>
      <c r="BV88" s="35">
        <v>316.95260828912501</v>
      </c>
      <c r="BW88" s="35">
        <v>90750.769481985102</v>
      </c>
      <c r="BX88" s="35">
        <v>50.520217195328598</v>
      </c>
      <c r="BY88" s="33">
        <f t="shared" si="175"/>
        <v>1991.8856661513232</v>
      </c>
      <c r="BZ88" s="33">
        <f t="shared" si="176"/>
        <v>377.41003998528851</v>
      </c>
      <c r="CA88" s="33">
        <f t="shared" si="177"/>
        <v>1.6355633447616864</v>
      </c>
      <c r="CB88" s="33">
        <f t="shared" si="178"/>
        <v>6.6307580037811187</v>
      </c>
      <c r="CC88" s="33">
        <f t="shared" si="179"/>
        <v>10008.214744531791</v>
      </c>
      <c r="CD88" s="33" t="str">
        <f t="shared" si="180"/>
        <v/>
      </c>
      <c r="CE88" s="33">
        <f t="shared" si="181"/>
        <v>0.9940648902424003</v>
      </c>
      <c r="CF88" s="33">
        <f t="shared" si="182"/>
        <v>719.31952009501481</v>
      </c>
      <c r="CG88" s="33">
        <f t="shared" si="183"/>
        <v>0.30469550514624377</v>
      </c>
      <c r="CH88" s="33">
        <f t="shared" si="184"/>
        <v>2.7202548113089797</v>
      </c>
      <c r="CI88" s="33">
        <f t="shared" si="185"/>
        <v>340.39905716074622</v>
      </c>
      <c r="CJ88" s="33">
        <f t="shared" si="186"/>
        <v>0.41892969447770889</v>
      </c>
      <c r="CK88" s="33">
        <f t="shared" si="187"/>
        <v>0.11733702982584228</v>
      </c>
      <c r="CL88" s="33">
        <f t="shared" si="188"/>
        <v>680.79286738546512</v>
      </c>
      <c r="CM88" s="33">
        <f t="shared" si="189"/>
        <v>0.62922598787990047</v>
      </c>
      <c r="CN88" s="33">
        <f t="shared" si="190"/>
        <v>101.37330683155221</v>
      </c>
      <c r="CO88" s="33">
        <f t="shared" si="191"/>
        <v>5295.1772381568153</v>
      </c>
      <c r="CP88" s="33" t="str">
        <f t="shared" si="192"/>
        <v/>
      </c>
      <c r="CQ88" s="33">
        <f t="shared" si="193"/>
        <v>6.9138036095013428E-2</v>
      </c>
      <c r="CR88" s="33">
        <f t="shared" si="194"/>
        <v>4.0152375553472383E-2</v>
      </c>
      <c r="CS88" s="33">
        <f t="shared" si="195"/>
        <v>43.015696930146511</v>
      </c>
      <c r="CT88" s="33">
        <f t="shared" si="196"/>
        <v>0.48120499303763925</v>
      </c>
      <c r="CU88" s="33">
        <f t="shared" si="197"/>
        <v>0.16922900673975122</v>
      </c>
      <c r="CV88" s="33">
        <f t="shared" si="198"/>
        <v>0.55834131626149996</v>
      </c>
      <c r="CW88" s="33" t="str">
        <f t="shared" si="199"/>
        <v/>
      </c>
      <c r="CX88" s="33">
        <f t="shared" si="200"/>
        <v>2984.1746127183083</v>
      </c>
      <c r="CY88" s="33">
        <f t="shared" si="201"/>
        <v>1486.6645738461318</v>
      </c>
      <c r="CZ88" s="33" t="str">
        <f t="shared" si="202"/>
        <v/>
      </c>
      <c r="DA88" s="33">
        <f t="shared" si="203"/>
        <v>3.9930421760752974</v>
      </c>
      <c r="DB88" s="33" t="str">
        <f t="shared" si="204"/>
        <v/>
      </c>
      <c r="DC88" s="33" t="str">
        <f t="shared" si="205"/>
        <v/>
      </c>
      <c r="DD88" s="33">
        <f t="shared" si="206"/>
        <v>40.618044123684321</v>
      </c>
      <c r="DE88" s="33" t="str">
        <f t="shared" si="207"/>
        <v/>
      </c>
      <c r="DF88" s="33">
        <f t="shared" si="208"/>
        <v>37.684086323268154</v>
      </c>
      <c r="DG88" s="33">
        <f t="shared" si="209"/>
        <v>0.14507590474779825</v>
      </c>
      <c r="DH88" s="33">
        <f t="shared" si="210"/>
        <v>2.6080135419106711</v>
      </c>
      <c r="DI88" s="33" t="str">
        <f t="shared" si="211"/>
        <v/>
      </c>
      <c r="DJ88" s="33">
        <f t="shared" si="212"/>
        <v>1.2253397552320195</v>
      </c>
      <c r="DK88" s="33">
        <f t="shared" si="213"/>
        <v>3632.4915747209943</v>
      </c>
      <c r="DL88" s="33">
        <f t="shared" si="214"/>
        <v>6349.7197284266167</v>
      </c>
      <c r="DM88" s="33">
        <f t="shared" si="215"/>
        <v>40.820263756011435</v>
      </c>
      <c r="DN88" s="33">
        <f t="shared" si="216"/>
        <v>704.04379599317656</v>
      </c>
      <c r="DO88" s="33">
        <f t="shared" si="217"/>
        <v>2.9945122512479602E-2</v>
      </c>
      <c r="DP88" s="33" t="str">
        <f t="shared" si="218"/>
        <v/>
      </c>
      <c r="DQ88" s="33" t="str">
        <f t="shared" si="219"/>
        <v/>
      </c>
      <c r="DR88" s="33">
        <f t="shared" si="220"/>
        <v>99.507967391004712</v>
      </c>
      <c r="DS88" s="33">
        <f t="shared" si="221"/>
        <v>42.479438074577359</v>
      </c>
      <c r="DT88" s="33">
        <f t="shared" si="222"/>
        <v>94.306796636548754</v>
      </c>
      <c r="DU88" s="33">
        <f t="shared" si="223"/>
        <v>3.3060332544424122E-2</v>
      </c>
      <c r="DV88" s="33">
        <f t="shared" si="224"/>
        <v>31.240721698533083</v>
      </c>
      <c r="DW88" s="33">
        <f t="shared" si="225"/>
        <v>78.843932410230096</v>
      </c>
      <c r="DX88" s="33">
        <f t="shared" si="226"/>
        <v>22574.818279100768</v>
      </c>
      <c r="DY88" s="33">
        <f t="shared" si="227"/>
        <v>12.567218207793182</v>
      </c>
    </row>
    <row r="89" spans="1:129" x14ac:dyDescent="0.2">
      <c r="A89" s="1">
        <f t="shared" si="228"/>
        <v>88</v>
      </c>
      <c r="B89" s="10" t="str">
        <f t="shared" si="229"/>
        <v>hFB14_2_Normal_DEX_21_P29T</v>
      </c>
      <c r="C89" s="10" t="str">
        <f t="shared" si="230"/>
        <v>hFB14_Normal_DEX</v>
      </c>
      <c r="D89" s="10" t="s">
        <v>7</v>
      </c>
      <c r="E89" s="10" t="s">
        <v>8</v>
      </c>
      <c r="F89" s="10" t="s">
        <v>9</v>
      </c>
      <c r="G89" s="10" t="s">
        <v>10</v>
      </c>
      <c r="H89" s="10">
        <v>0</v>
      </c>
      <c r="I89" s="10">
        <v>2</v>
      </c>
      <c r="J89" s="13">
        <v>29</v>
      </c>
      <c r="K89" s="20">
        <v>123.5</v>
      </c>
      <c r="L89" s="16">
        <v>2.5</v>
      </c>
      <c r="M89" s="17">
        <v>6.166666666666667</v>
      </c>
      <c r="N89" s="17">
        <f>IFERROR(INDEX([1]All_Data!$AC:$AC,MATCH(B89,[1]All_Data!$C:$C,0)),"")</f>
        <v>2.7389999999999999</v>
      </c>
      <c r="O89" s="17">
        <v>2.7389999999999999</v>
      </c>
      <c r="P89" s="17">
        <v>1</v>
      </c>
      <c r="Q89" s="17" t="str">
        <f t="shared" si="231"/>
        <v>DEX_21</v>
      </c>
      <c r="R89" s="23" t="s">
        <v>20</v>
      </c>
      <c r="S89" s="24">
        <v>21</v>
      </c>
      <c r="T89" s="12">
        <v>80</v>
      </c>
      <c r="U89" s="13"/>
      <c r="V89" s="13">
        <v>82</v>
      </c>
      <c r="W89" s="35">
        <v>9066.9605647701192</v>
      </c>
      <c r="X89" s="35">
        <v>1028.0394394026</v>
      </c>
      <c r="Y89" s="35">
        <v>1.6171996224034799</v>
      </c>
      <c r="Z89" s="35">
        <v>26.655647175200102</v>
      </c>
      <c r="AA89" s="35">
        <v>40233.023273017803</v>
      </c>
      <c r="AB89" s="35" t="s">
        <v>110</v>
      </c>
      <c r="AC89" s="35">
        <v>4.51154001311345</v>
      </c>
      <c r="AD89" s="35">
        <v>2494.9505997444999</v>
      </c>
      <c r="AE89" s="35" t="s">
        <v>110</v>
      </c>
      <c r="AF89" s="35">
        <v>21.325315048693099</v>
      </c>
      <c r="AG89" s="35">
        <v>1139.7697454644499</v>
      </c>
      <c r="AH89" s="35">
        <v>1.68409737180039</v>
      </c>
      <c r="AI89" s="35">
        <v>0.88301833689238296</v>
      </c>
      <c r="AJ89" s="35">
        <v>2084.9943185452398</v>
      </c>
      <c r="AK89" s="35">
        <v>1.7297348743003</v>
      </c>
      <c r="AL89" s="35">
        <v>421.83896200163798</v>
      </c>
      <c r="AM89" s="35">
        <v>21393.962452718901</v>
      </c>
      <c r="AN89" s="35">
        <v>103.31089012449701</v>
      </c>
      <c r="AO89" s="35">
        <v>0.46083316555104198</v>
      </c>
      <c r="AP89" s="35">
        <v>0.161412549724959</v>
      </c>
      <c r="AQ89" s="35">
        <v>158.24768619505201</v>
      </c>
      <c r="AR89" s="35">
        <v>1.73442057692592</v>
      </c>
      <c r="AS89" s="35">
        <v>2.4930145676834998</v>
      </c>
      <c r="AT89" s="35">
        <v>2.3553795716122998</v>
      </c>
      <c r="AU89" s="35" t="s">
        <v>110</v>
      </c>
      <c r="AV89" s="35">
        <v>11702.585852948499</v>
      </c>
      <c r="AW89" s="35">
        <v>5397.6813102483302</v>
      </c>
      <c r="AX89" s="35" t="s">
        <v>110</v>
      </c>
      <c r="AY89" s="35">
        <v>16.052029547822698</v>
      </c>
      <c r="AZ89" s="35" t="s">
        <v>110</v>
      </c>
      <c r="BA89" s="35" t="s">
        <v>110</v>
      </c>
      <c r="BB89" s="35">
        <v>172.00776081717501</v>
      </c>
      <c r="BC89" s="35" t="s">
        <v>110</v>
      </c>
      <c r="BD89" s="35">
        <v>109.007833387807</v>
      </c>
      <c r="BE89" s="35">
        <v>0.98950575412277197</v>
      </c>
      <c r="BF89" s="35">
        <v>7.51768308183782</v>
      </c>
      <c r="BG89" s="35" t="s">
        <v>110</v>
      </c>
      <c r="BH89" s="35">
        <v>4.0006522158959497</v>
      </c>
      <c r="BI89" s="35">
        <v>17412.184256345001</v>
      </c>
      <c r="BJ89" s="35">
        <v>23713.9652100852</v>
      </c>
      <c r="BK89" s="35">
        <v>129.241618241634</v>
      </c>
      <c r="BL89" s="35">
        <v>2090.3442181662299</v>
      </c>
      <c r="BM89" s="35" t="s">
        <v>110</v>
      </c>
      <c r="BN89" s="35" t="s">
        <v>110</v>
      </c>
      <c r="BO89" s="35">
        <f t="shared" si="232"/>
        <v>12.041666666666671</v>
      </c>
      <c r="BP89" s="35" t="s">
        <v>110</v>
      </c>
      <c r="BQ89" s="35">
        <v>204.20399503115399</v>
      </c>
      <c r="BR89" s="35">
        <v>103.03125304271801</v>
      </c>
      <c r="BS89" s="35">
        <v>308.65094839173702</v>
      </c>
      <c r="BT89" s="35">
        <v>0.13290253682858499</v>
      </c>
      <c r="BU89" s="35">
        <v>114.38174357043</v>
      </c>
      <c r="BV89" s="35">
        <v>221.854671761747</v>
      </c>
      <c r="BW89" s="35">
        <v>95565.110897511302</v>
      </c>
      <c r="BX89" s="35">
        <v>34.441369842036899</v>
      </c>
      <c r="BY89" s="33">
        <f t="shared" si="175"/>
        <v>3310.3178403687912</v>
      </c>
      <c r="BZ89" s="33">
        <f t="shared" si="176"/>
        <v>375.3338588545455</v>
      </c>
      <c r="CA89" s="33">
        <f t="shared" si="177"/>
        <v>0.59043432727399781</v>
      </c>
      <c r="CB89" s="33">
        <f t="shared" si="178"/>
        <v>9.7318901698430462</v>
      </c>
      <c r="CC89" s="33">
        <f t="shared" si="179"/>
        <v>14688.946065358819</v>
      </c>
      <c r="CD89" s="33" t="str">
        <f t="shared" si="180"/>
        <v/>
      </c>
      <c r="CE89" s="33">
        <f t="shared" si="181"/>
        <v>1.6471485991651882</v>
      </c>
      <c r="CF89" s="33">
        <f t="shared" si="182"/>
        <v>910.89835697133992</v>
      </c>
      <c r="CG89" s="33" t="str">
        <f t="shared" si="183"/>
        <v/>
      </c>
      <c r="CH89" s="33">
        <f t="shared" si="184"/>
        <v>7.7858032306290985</v>
      </c>
      <c r="CI89" s="33">
        <f t="shared" si="185"/>
        <v>416.1262305456188</v>
      </c>
      <c r="CJ89" s="33">
        <f t="shared" si="186"/>
        <v>0.61485847820386641</v>
      </c>
      <c r="CK89" s="33">
        <f t="shared" si="187"/>
        <v>0.32238712555399163</v>
      </c>
      <c r="CL89" s="33">
        <f t="shared" si="188"/>
        <v>761.22465080147492</v>
      </c>
      <c r="CM89" s="33">
        <f t="shared" si="189"/>
        <v>0.63152058207385908</v>
      </c>
      <c r="CN89" s="33">
        <f t="shared" si="190"/>
        <v>154.01203431969259</v>
      </c>
      <c r="CO89" s="33">
        <f t="shared" si="191"/>
        <v>7810.8661747787155</v>
      </c>
      <c r="CP89" s="33">
        <f t="shared" si="192"/>
        <v>37.718470290068275</v>
      </c>
      <c r="CQ89" s="33">
        <f t="shared" si="193"/>
        <v>0.16824869132933259</v>
      </c>
      <c r="CR89" s="33">
        <f t="shared" si="194"/>
        <v>5.893119741692552E-2</v>
      </c>
      <c r="CS89" s="33">
        <f t="shared" si="195"/>
        <v>57.775716025940859</v>
      </c>
      <c r="CT89" s="33">
        <f t="shared" si="196"/>
        <v>0.63323131687693324</v>
      </c>
      <c r="CU89" s="33">
        <f t="shared" si="197"/>
        <v>0.91019151795673603</v>
      </c>
      <c r="CV89" s="33">
        <f t="shared" si="198"/>
        <v>0.85994142811694041</v>
      </c>
      <c r="CW89" s="33" t="str">
        <f t="shared" si="199"/>
        <v/>
      </c>
      <c r="CX89" s="33">
        <f t="shared" si="200"/>
        <v>4272.5760689844838</v>
      </c>
      <c r="CY89" s="33">
        <f t="shared" si="201"/>
        <v>1970.67590735609</v>
      </c>
      <c r="CZ89" s="33" t="str">
        <f t="shared" si="202"/>
        <v/>
      </c>
      <c r="DA89" s="33">
        <f t="shared" si="203"/>
        <v>5.8605438290699885</v>
      </c>
      <c r="DB89" s="33" t="str">
        <f t="shared" si="204"/>
        <v/>
      </c>
      <c r="DC89" s="33" t="str">
        <f t="shared" si="205"/>
        <v/>
      </c>
      <c r="DD89" s="33">
        <f t="shared" si="206"/>
        <v>62.799474559027026</v>
      </c>
      <c r="DE89" s="33" t="str">
        <f t="shared" si="207"/>
        <v/>
      </c>
      <c r="DF89" s="33">
        <f t="shared" si="208"/>
        <v>39.798405764077039</v>
      </c>
      <c r="DG89" s="33">
        <f t="shared" si="209"/>
        <v>0.36126533556873752</v>
      </c>
      <c r="DH89" s="33">
        <f t="shared" si="210"/>
        <v>2.7446816655121653</v>
      </c>
      <c r="DI89" s="33" t="str">
        <f t="shared" si="211"/>
        <v/>
      </c>
      <c r="DJ89" s="33">
        <f t="shared" si="212"/>
        <v>1.4606251244600037</v>
      </c>
      <c r="DK89" s="33">
        <f t="shared" si="213"/>
        <v>6357.1318935177078</v>
      </c>
      <c r="DL89" s="33">
        <f t="shared" si="214"/>
        <v>8657.8916429664841</v>
      </c>
      <c r="DM89" s="33">
        <f t="shared" si="215"/>
        <v>47.18569486733626</v>
      </c>
      <c r="DN89" s="33">
        <f t="shared" si="216"/>
        <v>763.17788176934278</v>
      </c>
      <c r="DO89" s="33" t="str">
        <f t="shared" si="217"/>
        <v/>
      </c>
      <c r="DP89" s="33" t="str">
        <f t="shared" si="218"/>
        <v/>
      </c>
      <c r="DQ89" s="33" t="str">
        <f t="shared" si="219"/>
        <v/>
      </c>
      <c r="DR89" s="33">
        <f t="shared" si="220"/>
        <v>74.554215053360352</v>
      </c>
      <c r="DS89" s="33">
        <f t="shared" si="221"/>
        <v>37.616375700152616</v>
      </c>
      <c r="DT89" s="33">
        <f t="shared" si="222"/>
        <v>112.68745833944396</v>
      </c>
      <c r="DU89" s="33">
        <f t="shared" si="223"/>
        <v>4.8522284347785688E-2</v>
      </c>
      <c r="DV89" s="33">
        <f t="shared" si="224"/>
        <v>41.760402909978097</v>
      </c>
      <c r="DW89" s="33">
        <f t="shared" si="225"/>
        <v>80.998419774277835</v>
      </c>
      <c r="DX89" s="33">
        <f t="shared" si="226"/>
        <v>34890.511463129355</v>
      </c>
      <c r="DY89" s="33">
        <f t="shared" si="227"/>
        <v>12.574432216880941</v>
      </c>
    </row>
    <row r="90" spans="1:129" x14ac:dyDescent="0.2">
      <c r="BO90" s="43">
        <f>AVERAGE(BO5:BO89)</f>
        <v>21.135572139303488</v>
      </c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  <c r="DJ90" s="29"/>
      <c r="DK90" s="29"/>
      <c r="DL90" s="29"/>
      <c r="DM90" s="29"/>
      <c r="DN90" s="29"/>
      <c r="DO90" s="29"/>
      <c r="DP90" s="29"/>
      <c r="DQ90" s="29"/>
      <c r="DR90" s="29"/>
      <c r="DS90" s="29"/>
      <c r="DT90" s="29"/>
      <c r="DU90" s="29"/>
      <c r="DV90" s="29"/>
      <c r="DW90" s="29"/>
      <c r="DX90" s="29"/>
      <c r="DY90" s="29"/>
    </row>
    <row r="91" spans="1:129" x14ac:dyDescent="0.2">
      <c r="BO91" s="43">
        <f>MIN(BO6:BO89)</f>
        <v>9.9166666666666572</v>
      </c>
    </row>
    <row r="92" spans="1:129" x14ac:dyDescent="0.2">
      <c r="BO92" s="43">
        <f>MAX(BO7:BO89)</f>
        <v>60</v>
      </c>
    </row>
  </sheetData>
  <phoneticPr fontId="2" type="noConversion"/>
  <conditionalFormatting sqref="J70:J8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70:J8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8696B"/>
        <color rgb="FFFCFCFF"/>
      </colorScale>
    </cfRule>
  </conditionalFormatting>
  <conditionalFormatting sqref="K70:K86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0:K8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max"/>
        <color rgb="FFF8696B"/>
        <color rgb="FFFCFCFF"/>
      </colorScale>
    </cfRule>
  </conditionalFormatting>
  <conditionalFormatting sqref="J87:J8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87:J89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8696B"/>
        <color rgb="FFFCFCFF"/>
      </colorScale>
    </cfRule>
  </conditionalFormatting>
  <conditionalFormatting sqref="K87:K89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87:K89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max"/>
        <color rgb="FFF8696B"/>
        <color rgb="FFFCFCFF"/>
      </colorScale>
    </cfRule>
  </conditionalFormatting>
  <conditionalFormatting sqref="J39:J59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9:J59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max"/>
        <color rgb="FFF8696B"/>
        <color rgb="FFFCFCFF"/>
      </colorScale>
    </cfRule>
  </conditionalFormatting>
  <conditionalFormatting sqref="K39:K59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:K59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max"/>
        <color rgb="FFF8696B"/>
        <color rgb="FFFCFCFF"/>
      </colorScale>
    </cfRule>
  </conditionalFormatting>
  <conditionalFormatting sqref="J60:J69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0:J69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max"/>
        <color rgb="FFF8696B"/>
        <color rgb="FFFCFCFF"/>
      </colorScale>
    </cfRule>
  </conditionalFormatting>
  <conditionalFormatting sqref="K60:K69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0:K69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max"/>
        <color rgb="FFF8696B"/>
        <color rgb="FFFCFCFF"/>
      </colorScale>
    </cfRule>
  </conditionalFormatting>
  <conditionalFormatting sqref="J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8696B"/>
        <color rgb="FFFCFCFF"/>
      </colorScale>
    </cfRule>
  </conditionalFormatting>
  <conditionalFormatting sqref="K1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max"/>
        <color rgb="FFF8696B"/>
        <color rgb="FFFCFCFF"/>
      </colorScale>
    </cfRule>
  </conditionalFormatting>
  <conditionalFormatting sqref="J14:J29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4:K29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4:J29 J10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4:J29 J10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max"/>
        <color rgb="FFF8696B"/>
        <color rgb="FFFCFCFF"/>
      </colorScale>
    </cfRule>
  </conditionalFormatting>
  <conditionalFormatting sqref="K14:K29 K10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4:K29 K10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max"/>
        <color rgb="FFF8696B"/>
        <color rgb="FFFCFCFF"/>
      </colorScale>
    </cfRule>
  </conditionalFormatting>
  <conditionalFormatting sqref="J30:J38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0:J38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max"/>
        <color rgb="FFF8696B"/>
        <color rgb="FFFCFCFF"/>
      </colorScale>
    </cfRule>
  </conditionalFormatting>
  <conditionalFormatting sqref="K30:K38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0:K38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8596-77AE-4944-A7C5-46B7FCBD3933}">
  <dimension ref="A1:G54"/>
  <sheetViews>
    <sheetView tabSelected="1" zoomScale="114" workbookViewId="0">
      <selection activeCell="D14" sqref="D14"/>
    </sheetView>
  </sheetViews>
  <sheetFormatPr baseColWidth="10" defaultRowHeight="16" x14ac:dyDescent="0.2"/>
  <cols>
    <col min="2" max="2" width="33.1640625" bestFit="1" customWidth="1"/>
    <col min="3" max="3" width="33.1640625" customWidth="1"/>
    <col min="4" max="4" width="35.33203125" customWidth="1"/>
  </cols>
  <sheetData>
    <row r="1" spans="1:7" x14ac:dyDescent="0.2">
      <c r="A1" s="30" t="s">
        <v>88</v>
      </c>
      <c r="B1" s="30" t="s">
        <v>87</v>
      </c>
      <c r="C1" s="30" t="s">
        <v>217</v>
      </c>
      <c r="D1" s="30" t="s">
        <v>89</v>
      </c>
    </row>
    <row r="2" spans="1:7" x14ac:dyDescent="0.2">
      <c r="A2" s="13">
        <v>1</v>
      </c>
      <c r="B2" s="28" t="s">
        <v>52</v>
      </c>
      <c r="C2" s="28" t="s">
        <v>218</v>
      </c>
      <c r="D2" s="13" t="s">
        <v>91</v>
      </c>
    </row>
    <row r="3" spans="1:7" x14ac:dyDescent="0.2">
      <c r="A3" s="13">
        <v>2</v>
      </c>
      <c r="B3" s="28" t="s">
        <v>70</v>
      </c>
      <c r="C3" s="28" t="s">
        <v>218</v>
      </c>
      <c r="D3" s="13" t="s">
        <v>90</v>
      </c>
    </row>
    <row r="4" spans="1:7" x14ac:dyDescent="0.2">
      <c r="A4" s="13">
        <v>3</v>
      </c>
      <c r="B4" s="28" t="s">
        <v>68</v>
      </c>
      <c r="C4" s="28" t="s">
        <v>218</v>
      </c>
      <c r="D4" s="31" t="s">
        <v>90</v>
      </c>
    </row>
    <row r="5" spans="1:7" x14ac:dyDescent="0.2">
      <c r="A5" s="13">
        <v>4</v>
      </c>
      <c r="B5" s="28" t="s">
        <v>43</v>
      </c>
      <c r="C5" s="28" t="s">
        <v>219</v>
      </c>
      <c r="D5" s="13" t="s">
        <v>91</v>
      </c>
    </row>
    <row r="6" spans="1:7" x14ac:dyDescent="0.2">
      <c r="A6" s="13">
        <v>5</v>
      </c>
      <c r="B6" s="28" t="s">
        <v>42</v>
      </c>
      <c r="C6" s="28" t="s">
        <v>219</v>
      </c>
      <c r="D6" s="13" t="s">
        <v>90</v>
      </c>
    </row>
    <row r="7" spans="1:7" x14ac:dyDescent="0.2">
      <c r="A7" s="13">
        <v>6</v>
      </c>
      <c r="B7" s="28" t="s">
        <v>59</v>
      </c>
      <c r="C7" s="28" t="s">
        <v>218</v>
      </c>
      <c r="D7" s="31" t="s">
        <v>90</v>
      </c>
    </row>
    <row r="8" spans="1:7" x14ac:dyDescent="0.2">
      <c r="A8" s="13">
        <v>7</v>
      </c>
      <c r="B8" s="28" t="s">
        <v>65</v>
      </c>
      <c r="C8" s="28" t="s">
        <v>218</v>
      </c>
      <c r="D8" s="13" t="s">
        <v>90</v>
      </c>
    </row>
    <row r="9" spans="1:7" x14ac:dyDescent="0.2">
      <c r="A9" s="13">
        <v>8</v>
      </c>
      <c r="B9" s="28" t="s">
        <v>61</v>
      </c>
      <c r="C9" s="28" t="s">
        <v>218</v>
      </c>
      <c r="D9" s="31" t="s">
        <v>90</v>
      </c>
    </row>
    <row r="10" spans="1:7" x14ac:dyDescent="0.2">
      <c r="A10" s="13">
        <v>9</v>
      </c>
      <c r="B10" s="28" t="s">
        <v>72</v>
      </c>
      <c r="C10" s="28" t="s">
        <v>218</v>
      </c>
      <c r="D10" s="13" t="s">
        <v>91</v>
      </c>
    </row>
    <row r="11" spans="1:7" x14ac:dyDescent="0.2">
      <c r="A11" s="13">
        <v>10</v>
      </c>
      <c r="B11" s="28" t="s">
        <v>64</v>
      </c>
      <c r="C11" s="28" t="s">
        <v>218</v>
      </c>
      <c r="D11" s="13" t="s">
        <v>91</v>
      </c>
      <c r="G11" s="206"/>
    </row>
    <row r="12" spans="1:7" x14ac:dyDescent="0.2">
      <c r="A12" s="13">
        <v>11</v>
      </c>
      <c r="B12" s="28" t="s">
        <v>63</v>
      </c>
      <c r="C12" s="28" t="s">
        <v>218</v>
      </c>
      <c r="D12" s="13" t="s">
        <v>91</v>
      </c>
      <c r="G12" s="206"/>
    </row>
    <row r="13" spans="1:7" x14ac:dyDescent="0.2">
      <c r="A13" s="13">
        <v>12</v>
      </c>
      <c r="B13" s="28" t="s">
        <v>37</v>
      </c>
      <c r="C13" s="28" t="s">
        <v>219</v>
      </c>
      <c r="D13" s="13" t="s">
        <v>91</v>
      </c>
      <c r="G13" s="206"/>
    </row>
    <row r="14" spans="1:7" x14ac:dyDescent="0.2">
      <c r="A14" s="13">
        <v>13</v>
      </c>
      <c r="B14" s="28" t="s">
        <v>74</v>
      </c>
      <c r="C14" s="28" t="s">
        <v>218</v>
      </c>
      <c r="D14" s="31" t="s">
        <v>90</v>
      </c>
      <c r="G14" s="206"/>
    </row>
    <row r="15" spans="1:7" x14ac:dyDescent="0.2">
      <c r="A15" s="13">
        <v>14</v>
      </c>
      <c r="B15" s="28" t="s">
        <v>77</v>
      </c>
      <c r="C15" s="28" t="s">
        <v>218</v>
      </c>
      <c r="D15" s="13" t="s">
        <v>91</v>
      </c>
      <c r="G15" s="206"/>
    </row>
    <row r="16" spans="1:7" x14ac:dyDescent="0.2">
      <c r="A16" s="13">
        <v>15</v>
      </c>
      <c r="B16" s="28" t="s">
        <v>67</v>
      </c>
      <c r="C16" s="28" t="s">
        <v>218</v>
      </c>
      <c r="D16" s="13" t="s">
        <v>91</v>
      </c>
      <c r="G16" s="206"/>
    </row>
    <row r="17" spans="1:7" x14ac:dyDescent="0.2">
      <c r="A17" s="13">
        <v>16</v>
      </c>
      <c r="B17" s="28" t="s">
        <v>80</v>
      </c>
      <c r="C17" s="28" t="s">
        <v>218</v>
      </c>
      <c r="D17" s="13" t="s">
        <v>90</v>
      </c>
      <c r="G17" s="206"/>
    </row>
    <row r="18" spans="1:7" x14ac:dyDescent="0.2">
      <c r="A18" s="13">
        <v>17</v>
      </c>
      <c r="B18" s="28" t="s">
        <v>56</v>
      </c>
      <c r="C18" s="28" t="s">
        <v>218</v>
      </c>
      <c r="D18" s="31" t="s">
        <v>90</v>
      </c>
      <c r="G18" s="206"/>
    </row>
    <row r="19" spans="1:7" x14ac:dyDescent="0.2">
      <c r="A19" s="13">
        <v>18</v>
      </c>
      <c r="B19" s="28" t="s">
        <v>82</v>
      </c>
      <c r="C19" s="28" t="s">
        <v>218</v>
      </c>
      <c r="D19" s="13" t="s">
        <v>91</v>
      </c>
      <c r="G19" s="206"/>
    </row>
    <row r="20" spans="1:7" x14ac:dyDescent="0.2">
      <c r="A20" s="13">
        <v>19</v>
      </c>
      <c r="B20" s="28" t="s">
        <v>73</v>
      </c>
      <c r="C20" s="28" t="s">
        <v>218</v>
      </c>
      <c r="D20" s="13" t="s">
        <v>91</v>
      </c>
      <c r="G20" s="206"/>
    </row>
    <row r="21" spans="1:7" x14ac:dyDescent="0.2">
      <c r="A21" s="13">
        <v>20</v>
      </c>
      <c r="B21" s="28" t="s">
        <v>71</v>
      </c>
      <c r="C21" s="28" t="s">
        <v>218</v>
      </c>
      <c r="D21" s="13" t="s">
        <v>91</v>
      </c>
      <c r="G21" s="206"/>
    </row>
    <row r="22" spans="1:7" x14ac:dyDescent="0.2">
      <c r="A22" s="13">
        <v>21</v>
      </c>
      <c r="B22" s="28" t="s">
        <v>78</v>
      </c>
      <c r="C22" s="28" t="s">
        <v>218</v>
      </c>
      <c r="D22" s="13" t="s">
        <v>91</v>
      </c>
      <c r="G22" s="206"/>
    </row>
    <row r="23" spans="1:7" x14ac:dyDescent="0.2">
      <c r="A23" s="13">
        <v>22</v>
      </c>
      <c r="B23" s="28" t="s">
        <v>76</v>
      </c>
      <c r="C23" s="28" t="s">
        <v>218</v>
      </c>
      <c r="D23" s="13" t="s">
        <v>90</v>
      </c>
      <c r="G23" s="206"/>
    </row>
    <row r="24" spans="1:7" x14ac:dyDescent="0.2">
      <c r="A24" s="13">
        <v>23</v>
      </c>
      <c r="B24" s="44" t="s">
        <v>54</v>
      </c>
      <c r="C24" s="28" t="s">
        <v>218</v>
      </c>
      <c r="D24" s="31" t="s">
        <v>90</v>
      </c>
      <c r="G24" s="206"/>
    </row>
    <row r="25" spans="1:7" x14ac:dyDescent="0.2">
      <c r="A25" s="13">
        <v>24</v>
      </c>
      <c r="B25" s="44" t="s">
        <v>60</v>
      </c>
      <c r="C25" s="28" t="s">
        <v>218</v>
      </c>
      <c r="D25" s="13" t="s">
        <v>91</v>
      </c>
      <c r="G25" s="206"/>
    </row>
    <row r="26" spans="1:7" x14ac:dyDescent="0.2">
      <c r="A26" s="13">
        <v>25</v>
      </c>
      <c r="B26" s="44" t="s">
        <v>57</v>
      </c>
      <c r="C26" s="28" t="s">
        <v>218</v>
      </c>
      <c r="D26" s="13" t="s">
        <v>90</v>
      </c>
      <c r="G26" s="206"/>
    </row>
    <row r="27" spans="1:7" x14ac:dyDescent="0.2">
      <c r="A27" s="13">
        <v>26</v>
      </c>
      <c r="B27" s="44" t="s">
        <v>58</v>
      </c>
      <c r="C27" s="28" t="s">
        <v>218</v>
      </c>
      <c r="D27" s="31" t="s">
        <v>90</v>
      </c>
      <c r="G27" s="206"/>
    </row>
    <row r="28" spans="1:7" x14ac:dyDescent="0.2">
      <c r="A28" s="13">
        <v>27</v>
      </c>
      <c r="B28" s="44" t="s">
        <v>83</v>
      </c>
      <c r="C28" s="28" t="s">
        <v>218</v>
      </c>
      <c r="D28" s="13" t="s">
        <v>91</v>
      </c>
      <c r="G28" s="206"/>
    </row>
    <row r="29" spans="1:7" x14ac:dyDescent="0.2">
      <c r="A29" s="13">
        <v>28</v>
      </c>
      <c r="B29" s="44" t="s">
        <v>66</v>
      </c>
      <c r="C29" s="28" t="s">
        <v>218</v>
      </c>
      <c r="D29" s="13" t="s">
        <v>90</v>
      </c>
      <c r="G29" s="206"/>
    </row>
    <row r="30" spans="1:7" x14ac:dyDescent="0.2">
      <c r="A30" s="13">
        <v>29</v>
      </c>
      <c r="B30" s="44" t="s">
        <v>44</v>
      </c>
      <c r="C30" s="28" t="s">
        <v>219</v>
      </c>
      <c r="D30" s="31" t="s">
        <v>90</v>
      </c>
      <c r="G30" s="206"/>
    </row>
    <row r="31" spans="1:7" x14ac:dyDescent="0.2">
      <c r="A31" s="13">
        <v>30</v>
      </c>
      <c r="B31" s="28" t="s">
        <v>75</v>
      </c>
      <c r="C31" s="28" t="s">
        <v>218</v>
      </c>
      <c r="D31" s="13" t="s">
        <v>90</v>
      </c>
      <c r="G31" s="206"/>
    </row>
    <row r="32" spans="1:7" x14ac:dyDescent="0.2">
      <c r="A32" s="13">
        <v>31</v>
      </c>
      <c r="B32" s="28" t="s">
        <v>55</v>
      </c>
      <c r="C32" s="28" t="s">
        <v>218</v>
      </c>
      <c r="D32" s="31" t="s">
        <v>90</v>
      </c>
      <c r="G32" s="206"/>
    </row>
    <row r="33" spans="1:7" x14ac:dyDescent="0.2">
      <c r="A33" s="13">
        <v>32</v>
      </c>
      <c r="B33" s="28" t="s">
        <v>35</v>
      </c>
      <c r="C33" s="28" t="s">
        <v>219</v>
      </c>
      <c r="D33" s="31" t="s">
        <v>90</v>
      </c>
      <c r="G33" s="206"/>
    </row>
    <row r="34" spans="1:7" x14ac:dyDescent="0.2">
      <c r="A34" s="13">
        <v>33</v>
      </c>
      <c r="B34" s="28" t="s">
        <v>84</v>
      </c>
      <c r="C34" s="28" t="s">
        <v>218</v>
      </c>
      <c r="D34" s="13" t="s">
        <v>91</v>
      </c>
      <c r="G34" s="206"/>
    </row>
    <row r="35" spans="1:7" x14ac:dyDescent="0.2">
      <c r="A35" s="13">
        <v>34</v>
      </c>
      <c r="B35" s="28" t="s">
        <v>39</v>
      </c>
      <c r="C35" s="28" t="s">
        <v>219</v>
      </c>
      <c r="D35" s="31" t="s">
        <v>90</v>
      </c>
      <c r="G35" s="206"/>
    </row>
    <row r="36" spans="1:7" x14ac:dyDescent="0.2">
      <c r="A36" s="13">
        <v>35</v>
      </c>
      <c r="B36" s="28" t="s">
        <v>81</v>
      </c>
      <c r="C36" s="28" t="s">
        <v>218</v>
      </c>
      <c r="D36" s="13" t="s">
        <v>91</v>
      </c>
      <c r="G36" s="206"/>
    </row>
    <row r="37" spans="1:7" x14ac:dyDescent="0.2">
      <c r="A37" s="13">
        <v>36</v>
      </c>
      <c r="B37" s="28" t="s">
        <v>53</v>
      </c>
      <c r="C37" s="28" t="s">
        <v>218</v>
      </c>
      <c r="D37" s="31" t="s">
        <v>90</v>
      </c>
      <c r="G37" s="206"/>
    </row>
    <row r="38" spans="1:7" x14ac:dyDescent="0.2">
      <c r="A38" s="13">
        <v>37</v>
      </c>
      <c r="B38" s="28" t="s">
        <v>85</v>
      </c>
      <c r="C38" s="28" t="s">
        <v>218</v>
      </c>
      <c r="D38" s="13" t="s">
        <v>91</v>
      </c>
    </row>
    <row r="39" spans="1:7" x14ac:dyDescent="0.2">
      <c r="A39" s="13">
        <v>38</v>
      </c>
      <c r="B39" s="28" t="s">
        <v>33</v>
      </c>
      <c r="C39" s="28" t="s">
        <v>219</v>
      </c>
      <c r="D39" s="13" t="s">
        <v>91</v>
      </c>
    </row>
    <row r="40" spans="1:7" x14ac:dyDescent="0.2">
      <c r="A40" s="13">
        <v>39</v>
      </c>
      <c r="B40" s="28" t="s">
        <v>62</v>
      </c>
      <c r="C40" s="28" t="s">
        <v>218</v>
      </c>
      <c r="D40" s="31" t="s">
        <v>90</v>
      </c>
    </row>
    <row r="41" spans="1:7" x14ac:dyDescent="0.2">
      <c r="A41" s="13">
        <v>40</v>
      </c>
      <c r="B41" s="28" t="s">
        <v>34</v>
      </c>
      <c r="C41" s="28" t="s">
        <v>219</v>
      </c>
      <c r="D41" s="13" t="s">
        <v>91</v>
      </c>
    </row>
    <row r="42" spans="1:7" x14ac:dyDescent="0.2">
      <c r="A42" s="13">
        <v>41</v>
      </c>
      <c r="B42" s="28" t="s">
        <v>40</v>
      </c>
      <c r="C42" s="28" t="s">
        <v>219</v>
      </c>
      <c r="D42" s="13" t="s">
        <v>91</v>
      </c>
    </row>
    <row r="43" spans="1:7" x14ac:dyDescent="0.2">
      <c r="A43" s="13">
        <v>42</v>
      </c>
      <c r="B43" s="28" t="s">
        <v>50</v>
      </c>
      <c r="C43" s="28" t="s">
        <v>219</v>
      </c>
      <c r="D43" s="13" t="s">
        <v>90</v>
      </c>
    </row>
    <row r="44" spans="1:7" x14ac:dyDescent="0.2">
      <c r="A44" s="13">
        <v>43</v>
      </c>
      <c r="B44" s="28" t="s">
        <v>41</v>
      </c>
      <c r="C44" s="28" t="s">
        <v>219</v>
      </c>
      <c r="D44" s="31" t="s">
        <v>90</v>
      </c>
    </row>
    <row r="45" spans="1:7" x14ac:dyDescent="0.2">
      <c r="A45" s="13">
        <v>44</v>
      </c>
      <c r="B45" s="28" t="s">
        <v>38</v>
      </c>
      <c r="C45" s="28" t="s">
        <v>219</v>
      </c>
      <c r="D45" s="13" t="s">
        <v>90</v>
      </c>
    </row>
    <row r="46" spans="1:7" x14ac:dyDescent="0.2">
      <c r="A46" s="13">
        <v>45</v>
      </c>
      <c r="B46" s="28" t="s">
        <v>48</v>
      </c>
      <c r="C46" s="28" t="s">
        <v>219</v>
      </c>
      <c r="D46" s="31" t="s">
        <v>90</v>
      </c>
    </row>
    <row r="47" spans="1:7" x14ac:dyDescent="0.2">
      <c r="A47" s="13">
        <v>46</v>
      </c>
      <c r="B47" s="28" t="s">
        <v>46</v>
      </c>
      <c r="C47" s="28" t="s">
        <v>219</v>
      </c>
      <c r="D47" s="13" t="s">
        <v>91</v>
      </c>
    </row>
    <row r="48" spans="1:7" x14ac:dyDescent="0.2">
      <c r="A48" s="13">
        <v>47</v>
      </c>
      <c r="B48" s="28" t="s">
        <v>45</v>
      </c>
      <c r="C48" s="28" t="s">
        <v>219</v>
      </c>
      <c r="D48" s="13" t="s">
        <v>91</v>
      </c>
    </row>
    <row r="49" spans="1:4" x14ac:dyDescent="0.2">
      <c r="A49" s="13">
        <v>48</v>
      </c>
      <c r="B49" s="28" t="s">
        <v>49</v>
      </c>
      <c r="C49" s="28" t="s">
        <v>219</v>
      </c>
      <c r="D49" s="13" t="s">
        <v>91</v>
      </c>
    </row>
    <row r="50" spans="1:4" x14ac:dyDescent="0.2">
      <c r="A50" s="13">
        <v>49</v>
      </c>
      <c r="B50" s="28" t="s">
        <v>79</v>
      </c>
      <c r="C50" s="28" t="s">
        <v>218</v>
      </c>
      <c r="D50" s="13" t="s">
        <v>91</v>
      </c>
    </row>
    <row r="51" spans="1:4" x14ac:dyDescent="0.2">
      <c r="A51" s="13">
        <v>50</v>
      </c>
      <c r="B51" s="28" t="s">
        <v>47</v>
      </c>
      <c r="C51" s="28" t="s">
        <v>219</v>
      </c>
      <c r="D51" s="13" t="s">
        <v>91</v>
      </c>
    </row>
    <row r="52" spans="1:4" x14ac:dyDescent="0.2">
      <c r="A52" s="13">
        <v>51</v>
      </c>
      <c r="B52" s="28" t="s">
        <v>51</v>
      </c>
      <c r="C52" s="28" t="s">
        <v>218</v>
      </c>
      <c r="D52" s="31" t="s">
        <v>90</v>
      </c>
    </row>
    <row r="53" spans="1:4" x14ac:dyDescent="0.2">
      <c r="A53" s="13">
        <v>52</v>
      </c>
      <c r="B53" s="28" t="s">
        <v>69</v>
      </c>
      <c r="C53" s="28" t="s">
        <v>218</v>
      </c>
      <c r="D53" s="13" t="s">
        <v>91</v>
      </c>
    </row>
    <row r="54" spans="1:4" x14ac:dyDescent="0.2">
      <c r="A54" s="13">
        <v>53</v>
      </c>
      <c r="B54" s="28" t="s">
        <v>36</v>
      </c>
      <c r="C54" s="28" t="s">
        <v>219</v>
      </c>
      <c r="D54" s="31" t="s">
        <v>90</v>
      </c>
    </row>
  </sheetData>
  <sortState xmlns:xlrd2="http://schemas.microsoft.com/office/spreadsheetml/2017/richdata2" ref="G11:G37">
    <sortCondition ref="G11:G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11019-C3F9-384D-A4C7-53638A25E8BC}">
  <dimension ref="A1:AG83"/>
  <sheetViews>
    <sheetView workbookViewId="0">
      <selection activeCell="F15" sqref="F15"/>
    </sheetView>
  </sheetViews>
  <sheetFormatPr baseColWidth="10" defaultRowHeight="16" x14ac:dyDescent="0.2"/>
  <sheetData>
    <row r="1" spans="1:33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 t="s">
        <v>0</v>
      </c>
      <c r="S1" s="47" t="s">
        <v>221</v>
      </c>
      <c r="T1" s="47" t="s">
        <v>222</v>
      </c>
      <c r="U1" s="47" t="s">
        <v>1</v>
      </c>
      <c r="V1" s="47" t="s">
        <v>223</v>
      </c>
      <c r="W1" s="47" t="s">
        <v>224</v>
      </c>
      <c r="X1" s="47" t="s">
        <v>225</v>
      </c>
      <c r="Y1" s="47" t="s">
        <v>2</v>
      </c>
      <c r="Z1" s="47" t="s">
        <v>226</v>
      </c>
      <c r="AA1" s="47" t="s">
        <v>227</v>
      </c>
      <c r="AB1" s="47" t="s">
        <v>228</v>
      </c>
      <c r="AC1" s="47" t="s">
        <v>229</v>
      </c>
      <c r="AD1" s="47" t="s">
        <v>3</v>
      </c>
      <c r="AE1" s="48" t="s">
        <v>230</v>
      </c>
      <c r="AF1" s="49" t="s">
        <v>4</v>
      </c>
      <c r="AG1" s="46" t="s">
        <v>5</v>
      </c>
    </row>
    <row r="2" spans="1:33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50">
        <v>1</v>
      </c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2"/>
      <c r="AF2" s="53"/>
      <c r="AG2" s="50" t="s">
        <v>231</v>
      </c>
    </row>
    <row r="3" spans="1:33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50">
        <v>2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  <c r="AF3" s="53"/>
      <c r="AG3" s="50" t="s">
        <v>231</v>
      </c>
    </row>
    <row r="4" spans="1:3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50">
        <v>3</v>
      </c>
      <c r="S4" s="54" t="s">
        <v>232</v>
      </c>
      <c r="T4" s="54" t="s">
        <v>233</v>
      </c>
      <c r="U4" s="54" t="s">
        <v>232</v>
      </c>
      <c r="V4" s="54" t="s">
        <v>232</v>
      </c>
      <c r="W4" s="54" t="s">
        <v>232</v>
      </c>
      <c r="X4" s="54" t="s">
        <v>234</v>
      </c>
      <c r="Y4" s="54" t="s">
        <v>232</v>
      </c>
      <c r="Z4" s="55" t="s">
        <v>234</v>
      </c>
      <c r="AA4" s="56" t="s">
        <v>234</v>
      </c>
      <c r="AB4" s="57" t="s">
        <v>234</v>
      </c>
      <c r="AC4" s="57">
        <v>1</v>
      </c>
      <c r="AD4" s="58" t="s">
        <v>6</v>
      </c>
      <c r="AE4" s="59">
        <v>21</v>
      </c>
      <c r="AF4" s="60">
        <v>1</v>
      </c>
      <c r="AG4" s="61"/>
    </row>
    <row r="5" spans="1:33" x14ac:dyDescent="0.2">
      <c r="A5" s="45"/>
      <c r="B5" s="45"/>
      <c r="C5" s="62" t="s">
        <v>235</v>
      </c>
      <c r="D5" s="63" t="s">
        <v>236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50">
        <v>4</v>
      </c>
      <c r="S5" s="64" t="s">
        <v>7</v>
      </c>
      <c r="T5" s="64" t="s">
        <v>8</v>
      </c>
      <c r="U5" s="64" t="s">
        <v>9</v>
      </c>
      <c r="V5" s="64" t="s">
        <v>10</v>
      </c>
      <c r="W5" s="64">
        <v>0</v>
      </c>
      <c r="X5" s="64">
        <v>2</v>
      </c>
      <c r="Y5" s="56">
        <v>32</v>
      </c>
      <c r="Z5" s="55">
        <v>189</v>
      </c>
      <c r="AA5" s="56">
        <v>0.5</v>
      </c>
      <c r="AB5" s="57">
        <v>7</v>
      </c>
      <c r="AC5" s="57">
        <v>0.2</v>
      </c>
      <c r="AD5" s="58" t="s">
        <v>6</v>
      </c>
      <c r="AE5" s="59">
        <v>21</v>
      </c>
      <c r="AF5" s="65">
        <v>2</v>
      </c>
      <c r="AG5" s="66"/>
    </row>
    <row r="6" spans="1:33" x14ac:dyDescent="0.2">
      <c r="A6" s="45"/>
      <c r="B6" s="45"/>
      <c r="C6" s="62" t="s">
        <v>237</v>
      </c>
      <c r="D6" s="63">
        <v>200</v>
      </c>
      <c r="E6" s="67" t="s">
        <v>238</v>
      </c>
      <c r="F6" s="67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50">
        <v>5</v>
      </c>
      <c r="S6" s="68" t="s">
        <v>11</v>
      </c>
      <c r="T6" s="68" t="s">
        <v>12</v>
      </c>
      <c r="U6" s="68" t="s">
        <v>9</v>
      </c>
      <c r="V6" s="68" t="s">
        <v>239</v>
      </c>
      <c r="W6" s="68">
        <v>0.25</v>
      </c>
      <c r="X6" s="68">
        <v>2</v>
      </c>
      <c r="Y6" s="69">
        <v>12</v>
      </c>
      <c r="Z6" s="70">
        <v>28</v>
      </c>
      <c r="AA6" s="71">
        <v>1</v>
      </c>
      <c r="AB6" s="72">
        <v>5.7</v>
      </c>
      <c r="AC6" s="72">
        <v>1</v>
      </c>
      <c r="AD6" s="58" t="s">
        <v>6</v>
      </c>
      <c r="AE6" s="59">
        <v>21</v>
      </c>
      <c r="AF6" s="65">
        <v>3</v>
      </c>
      <c r="AG6" s="66"/>
    </row>
    <row r="7" spans="1:33" x14ac:dyDescent="0.2">
      <c r="A7" s="45"/>
      <c r="B7" s="45"/>
      <c r="C7" s="62" t="s">
        <v>240</v>
      </c>
      <c r="D7" s="63">
        <v>1</v>
      </c>
      <c r="E7" s="73">
        <v>1</v>
      </c>
      <c r="F7" s="73">
        <v>2</v>
      </c>
      <c r="G7" s="73">
        <v>3</v>
      </c>
      <c r="H7" s="73">
        <v>4</v>
      </c>
      <c r="I7" s="73">
        <v>5</v>
      </c>
      <c r="J7" s="73">
        <v>6</v>
      </c>
      <c r="K7" s="73">
        <v>7</v>
      </c>
      <c r="L7" s="73">
        <v>8</v>
      </c>
      <c r="M7" s="73">
        <v>9</v>
      </c>
      <c r="N7" s="73">
        <v>10</v>
      </c>
      <c r="O7" s="73">
        <v>11</v>
      </c>
      <c r="P7" s="73">
        <v>12</v>
      </c>
      <c r="Q7" s="45"/>
      <c r="R7" s="50">
        <v>6</v>
      </c>
      <c r="S7" s="68" t="s">
        <v>11</v>
      </c>
      <c r="T7" s="68" t="s">
        <v>12</v>
      </c>
      <c r="U7" s="68" t="s">
        <v>9</v>
      </c>
      <c r="V7" s="68" t="s">
        <v>239</v>
      </c>
      <c r="W7" s="68">
        <v>0.25</v>
      </c>
      <c r="X7" s="68">
        <v>2</v>
      </c>
      <c r="Y7" s="74">
        <v>14</v>
      </c>
      <c r="Z7" s="75">
        <v>39</v>
      </c>
      <c r="AA7" s="71">
        <v>1</v>
      </c>
      <c r="AB7" s="72">
        <v>5</v>
      </c>
      <c r="AC7" s="72">
        <v>1</v>
      </c>
      <c r="AD7" s="58" t="s">
        <v>6</v>
      </c>
      <c r="AE7" s="59">
        <v>21</v>
      </c>
      <c r="AF7" s="60">
        <v>4</v>
      </c>
      <c r="AG7" s="66"/>
    </row>
    <row r="8" spans="1:33" x14ac:dyDescent="0.2">
      <c r="A8" s="45"/>
      <c r="B8" s="45"/>
      <c r="C8" s="45"/>
      <c r="D8" s="62" t="s">
        <v>241</v>
      </c>
      <c r="E8" s="76" t="s">
        <v>242</v>
      </c>
      <c r="F8" s="77">
        <v>1</v>
      </c>
      <c r="G8" s="78">
        <v>7</v>
      </c>
      <c r="H8" s="79">
        <v>16</v>
      </c>
      <c r="I8" s="80">
        <v>25</v>
      </c>
      <c r="J8" s="81">
        <v>33</v>
      </c>
      <c r="K8" s="82">
        <v>41</v>
      </c>
      <c r="L8" s="83">
        <v>49</v>
      </c>
      <c r="M8" s="81">
        <v>57</v>
      </c>
      <c r="N8" s="82">
        <v>65</v>
      </c>
      <c r="O8" s="82">
        <v>73</v>
      </c>
      <c r="P8" s="84" t="s">
        <v>242</v>
      </c>
      <c r="Q8" s="45"/>
      <c r="R8" s="50">
        <v>7</v>
      </c>
      <c r="S8" s="68" t="s">
        <v>11</v>
      </c>
      <c r="T8" s="68" t="s">
        <v>12</v>
      </c>
      <c r="U8" s="68" t="s">
        <v>9</v>
      </c>
      <c r="V8" s="68" t="s">
        <v>239</v>
      </c>
      <c r="W8" s="68">
        <v>0.25</v>
      </c>
      <c r="X8" s="68">
        <v>2</v>
      </c>
      <c r="Y8" s="85">
        <v>18</v>
      </c>
      <c r="Z8" s="86">
        <v>60</v>
      </c>
      <c r="AA8" s="71">
        <v>2</v>
      </c>
      <c r="AB8" s="72">
        <v>5.0999999999999996</v>
      </c>
      <c r="AC8" s="72">
        <v>1</v>
      </c>
      <c r="AD8" s="58" t="s">
        <v>6</v>
      </c>
      <c r="AE8" s="59">
        <v>21</v>
      </c>
      <c r="AF8" s="65">
        <v>5</v>
      </c>
      <c r="AG8" s="66"/>
    </row>
    <row r="9" spans="1:33" x14ac:dyDescent="0.2">
      <c r="A9" s="45"/>
      <c r="B9" s="45"/>
      <c r="C9" s="45"/>
      <c r="D9" s="62" t="s">
        <v>243</v>
      </c>
      <c r="E9" s="87" t="s">
        <v>244</v>
      </c>
      <c r="F9" s="77">
        <v>1</v>
      </c>
      <c r="G9" s="68">
        <v>9</v>
      </c>
      <c r="H9" s="88">
        <v>17</v>
      </c>
      <c r="I9" s="89">
        <v>26</v>
      </c>
      <c r="J9" s="89">
        <v>34</v>
      </c>
      <c r="K9" s="90">
        <v>42</v>
      </c>
      <c r="L9" s="64">
        <v>50</v>
      </c>
      <c r="M9" s="89">
        <v>58</v>
      </c>
      <c r="N9" s="90">
        <v>66</v>
      </c>
      <c r="O9" s="64">
        <v>74</v>
      </c>
      <c r="P9" s="91" t="s">
        <v>244</v>
      </c>
      <c r="Q9" s="45"/>
      <c r="R9" s="50">
        <v>8</v>
      </c>
      <c r="S9" s="68" t="s">
        <v>11</v>
      </c>
      <c r="T9" s="68" t="s">
        <v>12</v>
      </c>
      <c r="U9" s="68" t="s">
        <v>9</v>
      </c>
      <c r="V9" s="68" t="s">
        <v>239</v>
      </c>
      <c r="W9" s="68">
        <v>0.25</v>
      </c>
      <c r="X9" s="68">
        <v>2</v>
      </c>
      <c r="Y9" s="92">
        <v>22</v>
      </c>
      <c r="Z9" s="93">
        <v>80</v>
      </c>
      <c r="AA9" s="71">
        <v>2.5</v>
      </c>
      <c r="AB9" s="72">
        <v>5.2</v>
      </c>
      <c r="AC9" s="72">
        <v>1</v>
      </c>
      <c r="AD9" s="58" t="s">
        <v>6</v>
      </c>
      <c r="AE9" s="59">
        <v>21</v>
      </c>
      <c r="AF9" s="65">
        <v>6</v>
      </c>
      <c r="AG9" s="66"/>
    </row>
    <row r="10" spans="1:33" x14ac:dyDescent="0.2">
      <c r="A10" s="45"/>
      <c r="B10" s="45"/>
      <c r="C10" s="45"/>
      <c r="D10" s="62" t="s">
        <v>245</v>
      </c>
      <c r="E10" s="87" t="s">
        <v>246</v>
      </c>
      <c r="F10" s="94">
        <v>2</v>
      </c>
      <c r="G10" s="68">
        <v>10</v>
      </c>
      <c r="H10" s="88">
        <v>18</v>
      </c>
      <c r="I10" s="89">
        <v>27</v>
      </c>
      <c r="J10" s="89">
        <v>35</v>
      </c>
      <c r="K10" s="90">
        <v>43</v>
      </c>
      <c r="L10" s="64">
        <v>51</v>
      </c>
      <c r="M10" s="89">
        <v>59</v>
      </c>
      <c r="N10" s="90">
        <v>67</v>
      </c>
      <c r="O10" s="64">
        <v>75</v>
      </c>
      <c r="P10" s="91" t="s">
        <v>246</v>
      </c>
      <c r="Q10" s="45"/>
      <c r="R10" s="50">
        <v>9</v>
      </c>
      <c r="S10" s="68" t="s">
        <v>11</v>
      </c>
      <c r="T10" s="68" t="s">
        <v>12</v>
      </c>
      <c r="U10" s="68" t="s">
        <v>9</v>
      </c>
      <c r="V10" s="68" t="s">
        <v>239</v>
      </c>
      <c r="W10" s="68">
        <v>0.25</v>
      </c>
      <c r="X10" s="68">
        <v>2</v>
      </c>
      <c r="Y10" s="95">
        <v>24</v>
      </c>
      <c r="Z10" s="96">
        <v>90</v>
      </c>
      <c r="AA10" s="71">
        <v>2.5</v>
      </c>
      <c r="AB10" s="72">
        <v>5.0999999999999996</v>
      </c>
      <c r="AC10" s="72">
        <v>1</v>
      </c>
      <c r="AD10" s="58" t="s">
        <v>6</v>
      </c>
      <c r="AE10" s="59">
        <v>21</v>
      </c>
      <c r="AF10" s="60">
        <v>7</v>
      </c>
      <c r="AG10" s="66"/>
    </row>
    <row r="11" spans="1:33" x14ac:dyDescent="0.2">
      <c r="A11" s="45"/>
      <c r="B11" s="45"/>
      <c r="C11" s="45"/>
      <c r="D11" s="62" t="s">
        <v>247</v>
      </c>
      <c r="E11" s="87" t="s">
        <v>248</v>
      </c>
      <c r="F11" s="94">
        <v>2</v>
      </c>
      <c r="G11" s="88">
        <v>11</v>
      </c>
      <c r="H11" s="97">
        <v>19</v>
      </c>
      <c r="I11" s="89">
        <v>28</v>
      </c>
      <c r="J11" s="90">
        <v>36</v>
      </c>
      <c r="K11" s="90">
        <v>44</v>
      </c>
      <c r="L11" s="64">
        <v>52</v>
      </c>
      <c r="M11" s="89">
        <v>60</v>
      </c>
      <c r="N11" s="90">
        <v>68</v>
      </c>
      <c r="O11" s="64">
        <v>76</v>
      </c>
      <c r="P11" s="91" t="s">
        <v>248</v>
      </c>
      <c r="Q11" s="45"/>
      <c r="R11" s="50">
        <v>10</v>
      </c>
      <c r="S11" s="68" t="s">
        <v>11</v>
      </c>
      <c r="T11" s="68" t="s">
        <v>12</v>
      </c>
      <c r="U11" s="68" t="s">
        <v>9</v>
      </c>
      <c r="V11" s="68" t="s">
        <v>239</v>
      </c>
      <c r="W11" s="68">
        <v>0.25</v>
      </c>
      <c r="X11" s="68">
        <v>2</v>
      </c>
      <c r="Y11" s="98">
        <v>26</v>
      </c>
      <c r="Z11" s="99">
        <v>100</v>
      </c>
      <c r="AA11" s="71">
        <v>2.5</v>
      </c>
      <c r="AB11" s="72">
        <v>4.9000000000000004</v>
      </c>
      <c r="AC11" s="72">
        <v>1</v>
      </c>
      <c r="AD11" s="58" t="s">
        <v>6</v>
      </c>
      <c r="AE11" s="59">
        <v>21</v>
      </c>
      <c r="AF11" s="65">
        <v>8</v>
      </c>
      <c r="AG11" s="66"/>
    </row>
    <row r="12" spans="1:33" x14ac:dyDescent="0.2">
      <c r="A12" s="45"/>
      <c r="B12" s="45"/>
      <c r="C12" s="45"/>
      <c r="D12" s="62" t="s">
        <v>249</v>
      </c>
      <c r="E12" s="87" t="s">
        <v>250</v>
      </c>
      <c r="F12" s="100">
        <v>3</v>
      </c>
      <c r="G12" s="88">
        <v>12</v>
      </c>
      <c r="H12" s="97">
        <v>20</v>
      </c>
      <c r="I12" s="89">
        <v>29</v>
      </c>
      <c r="J12" s="90">
        <v>37</v>
      </c>
      <c r="K12" s="90">
        <v>45</v>
      </c>
      <c r="L12" s="64">
        <v>53</v>
      </c>
      <c r="M12" s="89">
        <v>61</v>
      </c>
      <c r="N12" s="90">
        <v>69</v>
      </c>
      <c r="O12" s="64">
        <v>77</v>
      </c>
      <c r="P12" s="91" t="s">
        <v>250</v>
      </c>
      <c r="Q12" s="45"/>
      <c r="R12" s="50">
        <v>11</v>
      </c>
      <c r="S12" s="68" t="s">
        <v>11</v>
      </c>
      <c r="T12" s="68" t="s">
        <v>12</v>
      </c>
      <c r="U12" s="68" t="s">
        <v>9</v>
      </c>
      <c r="V12" s="68" t="s">
        <v>239</v>
      </c>
      <c r="W12" s="68">
        <v>0.25</v>
      </c>
      <c r="X12" s="68">
        <v>2</v>
      </c>
      <c r="Y12" s="101">
        <v>28</v>
      </c>
      <c r="Z12" s="102">
        <v>111</v>
      </c>
      <c r="AA12" s="71">
        <v>2.5</v>
      </c>
      <c r="AB12" s="72">
        <v>6.4</v>
      </c>
      <c r="AC12" s="72">
        <v>1</v>
      </c>
      <c r="AD12" s="58" t="s">
        <v>6</v>
      </c>
      <c r="AE12" s="59">
        <v>21</v>
      </c>
      <c r="AF12" s="65">
        <v>9</v>
      </c>
      <c r="AG12" s="66"/>
    </row>
    <row r="13" spans="1:33" x14ac:dyDescent="0.2">
      <c r="A13" s="45"/>
      <c r="B13" s="45"/>
      <c r="C13" s="45"/>
      <c r="D13" s="62" t="s">
        <v>251</v>
      </c>
      <c r="E13" s="87" t="s">
        <v>252</v>
      </c>
      <c r="F13" s="103">
        <v>4</v>
      </c>
      <c r="G13" s="88">
        <v>13</v>
      </c>
      <c r="H13" s="97">
        <v>21</v>
      </c>
      <c r="I13" s="89">
        <v>30</v>
      </c>
      <c r="J13" s="90">
        <v>38</v>
      </c>
      <c r="K13" s="64">
        <v>46</v>
      </c>
      <c r="L13" s="89">
        <v>54</v>
      </c>
      <c r="M13" s="89">
        <v>62</v>
      </c>
      <c r="N13" s="90">
        <v>70</v>
      </c>
      <c r="O13" s="64">
        <v>78</v>
      </c>
      <c r="P13" s="91" t="s">
        <v>252</v>
      </c>
      <c r="Q13" s="45"/>
      <c r="R13" s="50">
        <v>12</v>
      </c>
      <c r="S13" s="68" t="s">
        <v>11</v>
      </c>
      <c r="T13" s="68" t="s">
        <v>12</v>
      </c>
      <c r="U13" s="68" t="s">
        <v>9</v>
      </c>
      <c r="V13" s="68" t="s">
        <v>239</v>
      </c>
      <c r="W13" s="68">
        <v>0.25</v>
      </c>
      <c r="X13" s="68">
        <v>2</v>
      </c>
      <c r="Y13" s="104">
        <v>30</v>
      </c>
      <c r="Z13" s="105">
        <v>124</v>
      </c>
      <c r="AA13" s="71">
        <v>2.2000000000000002</v>
      </c>
      <c r="AB13" s="72">
        <v>6.2</v>
      </c>
      <c r="AC13" s="72">
        <v>1</v>
      </c>
      <c r="AD13" s="58" t="s">
        <v>6</v>
      </c>
      <c r="AE13" s="59">
        <v>21</v>
      </c>
      <c r="AF13" s="60">
        <v>10</v>
      </c>
      <c r="AG13" s="66"/>
    </row>
    <row r="14" spans="1:33" x14ac:dyDescent="0.2">
      <c r="A14" s="45"/>
      <c r="B14" s="45"/>
      <c r="C14" s="45"/>
      <c r="D14" s="62" t="s">
        <v>253</v>
      </c>
      <c r="E14" s="87" t="s">
        <v>254</v>
      </c>
      <c r="F14" s="106">
        <v>5</v>
      </c>
      <c r="G14" s="88">
        <v>14</v>
      </c>
      <c r="H14" s="97">
        <v>23</v>
      </c>
      <c r="I14" s="89">
        <v>31</v>
      </c>
      <c r="J14" s="90">
        <v>39</v>
      </c>
      <c r="K14" s="64">
        <v>47</v>
      </c>
      <c r="L14" s="89">
        <v>55</v>
      </c>
      <c r="M14" s="89">
        <v>63</v>
      </c>
      <c r="N14" s="90">
        <v>71</v>
      </c>
      <c r="O14" s="64">
        <v>79</v>
      </c>
      <c r="P14" s="91" t="s">
        <v>254</v>
      </c>
      <c r="Q14" s="45"/>
      <c r="R14" s="50">
        <v>13</v>
      </c>
      <c r="S14" s="88" t="s">
        <v>13</v>
      </c>
      <c r="T14" s="88" t="s">
        <v>12</v>
      </c>
      <c r="U14" s="88" t="s">
        <v>9</v>
      </c>
      <c r="V14" s="88" t="s">
        <v>239</v>
      </c>
      <c r="W14" s="88">
        <v>11</v>
      </c>
      <c r="X14" s="88">
        <v>2</v>
      </c>
      <c r="Y14" s="107">
        <v>11</v>
      </c>
      <c r="Z14" s="108">
        <v>26</v>
      </c>
      <c r="AA14" s="71">
        <v>0.5</v>
      </c>
      <c r="AB14" s="72">
        <v>5</v>
      </c>
      <c r="AC14" s="72">
        <v>1</v>
      </c>
      <c r="AD14" s="58" t="s">
        <v>6</v>
      </c>
      <c r="AE14" s="59">
        <v>21</v>
      </c>
      <c r="AF14" s="65">
        <v>11</v>
      </c>
      <c r="AG14" s="66"/>
    </row>
    <row r="15" spans="1:33" x14ac:dyDescent="0.2">
      <c r="A15" s="45"/>
      <c r="B15" s="45"/>
      <c r="C15" s="45"/>
      <c r="D15" s="62" t="s">
        <v>255</v>
      </c>
      <c r="E15" s="87" t="s">
        <v>256</v>
      </c>
      <c r="F15" s="109">
        <v>6</v>
      </c>
      <c r="G15" s="88">
        <v>15</v>
      </c>
      <c r="H15" s="97">
        <v>24</v>
      </c>
      <c r="I15" s="89">
        <v>32</v>
      </c>
      <c r="J15" s="90">
        <v>40</v>
      </c>
      <c r="K15" s="64">
        <v>48</v>
      </c>
      <c r="L15" s="89">
        <v>56</v>
      </c>
      <c r="M15" s="90">
        <v>64</v>
      </c>
      <c r="N15" s="90">
        <v>72</v>
      </c>
      <c r="O15" s="64">
        <v>80</v>
      </c>
      <c r="P15" s="91" t="s">
        <v>256</v>
      </c>
      <c r="Q15" s="45"/>
      <c r="R15" s="50">
        <v>14</v>
      </c>
      <c r="S15" s="88" t="s">
        <v>13</v>
      </c>
      <c r="T15" s="88" t="s">
        <v>12</v>
      </c>
      <c r="U15" s="88" t="s">
        <v>9</v>
      </c>
      <c r="V15" s="88" t="s">
        <v>239</v>
      </c>
      <c r="W15" s="88">
        <v>11</v>
      </c>
      <c r="X15" s="88">
        <v>2</v>
      </c>
      <c r="Y15" s="110">
        <v>13</v>
      </c>
      <c r="Z15" s="111">
        <v>38</v>
      </c>
      <c r="AA15" s="71">
        <v>0.5</v>
      </c>
      <c r="AB15" s="72">
        <v>6.1</v>
      </c>
      <c r="AC15" s="72">
        <v>1</v>
      </c>
      <c r="AD15" s="58" t="s">
        <v>6</v>
      </c>
      <c r="AE15" s="59">
        <v>21</v>
      </c>
      <c r="AF15" s="65">
        <v>12</v>
      </c>
      <c r="AG15" s="66"/>
    </row>
    <row r="16" spans="1:33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50">
        <v>15</v>
      </c>
      <c r="S16" s="88" t="s">
        <v>13</v>
      </c>
      <c r="T16" s="88" t="s">
        <v>12</v>
      </c>
      <c r="U16" s="88" t="s">
        <v>9</v>
      </c>
      <c r="V16" s="88" t="s">
        <v>239</v>
      </c>
      <c r="W16" s="88">
        <v>11</v>
      </c>
      <c r="X16" s="88">
        <v>2</v>
      </c>
      <c r="Y16" s="112">
        <v>17</v>
      </c>
      <c r="Z16" s="113">
        <v>59</v>
      </c>
      <c r="AA16" s="71">
        <v>1.5</v>
      </c>
      <c r="AB16" s="72">
        <v>5.0999999999999996</v>
      </c>
      <c r="AC16" s="72">
        <v>1</v>
      </c>
      <c r="AD16" s="58" t="s">
        <v>6</v>
      </c>
      <c r="AE16" s="59">
        <v>21</v>
      </c>
      <c r="AF16" s="60">
        <v>13</v>
      </c>
      <c r="AG16" s="66"/>
    </row>
    <row r="17" spans="1:33" x14ac:dyDescent="0.2">
      <c r="A17" s="45"/>
      <c r="B17" s="45"/>
      <c r="C17" s="45"/>
      <c r="D17" s="114" t="s">
        <v>257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50">
        <v>16</v>
      </c>
      <c r="S17" s="88" t="s">
        <v>13</v>
      </c>
      <c r="T17" s="88" t="s">
        <v>12</v>
      </c>
      <c r="U17" s="88" t="s">
        <v>9</v>
      </c>
      <c r="V17" s="88" t="s">
        <v>239</v>
      </c>
      <c r="W17" s="88">
        <v>11</v>
      </c>
      <c r="X17" s="88">
        <v>2</v>
      </c>
      <c r="Y17" s="115">
        <v>21</v>
      </c>
      <c r="Z17" s="116">
        <v>79</v>
      </c>
      <c r="AA17" s="71">
        <v>2.5</v>
      </c>
      <c r="AB17" s="72">
        <v>5</v>
      </c>
      <c r="AC17" s="72">
        <v>1</v>
      </c>
      <c r="AD17" s="58" t="s">
        <v>6</v>
      </c>
      <c r="AE17" s="59">
        <v>21</v>
      </c>
      <c r="AF17" s="65">
        <v>14</v>
      </c>
      <c r="AG17" s="66"/>
    </row>
    <row r="18" spans="1:33" x14ac:dyDescent="0.2">
      <c r="A18" s="45"/>
      <c r="B18" s="45"/>
      <c r="C18" s="45"/>
      <c r="D18" s="63"/>
      <c r="E18" s="73">
        <v>1</v>
      </c>
      <c r="F18" s="73">
        <v>2</v>
      </c>
      <c r="G18" s="73">
        <v>3</v>
      </c>
      <c r="H18" s="73">
        <v>4</v>
      </c>
      <c r="I18" s="73">
        <v>5</v>
      </c>
      <c r="J18" s="73">
        <v>6</v>
      </c>
      <c r="K18" s="73">
        <v>7</v>
      </c>
      <c r="L18" s="73">
        <v>8</v>
      </c>
      <c r="M18" s="73">
        <v>9</v>
      </c>
      <c r="N18" s="73">
        <v>10</v>
      </c>
      <c r="O18" s="73">
        <v>11</v>
      </c>
      <c r="P18" s="73">
        <v>12</v>
      </c>
      <c r="Q18" s="45"/>
      <c r="R18" s="50">
        <v>17</v>
      </c>
      <c r="S18" s="88" t="s">
        <v>13</v>
      </c>
      <c r="T18" s="88" t="s">
        <v>12</v>
      </c>
      <c r="U18" s="88" t="s">
        <v>9</v>
      </c>
      <c r="V18" s="88" t="s">
        <v>239</v>
      </c>
      <c r="W18" s="88">
        <v>11</v>
      </c>
      <c r="X18" s="88">
        <v>2</v>
      </c>
      <c r="Y18" s="117">
        <v>23</v>
      </c>
      <c r="Z18" s="118">
        <v>89</v>
      </c>
      <c r="AA18" s="71">
        <v>2.5</v>
      </c>
      <c r="AB18" s="72">
        <v>5</v>
      </c>
      <c r="AC18" s="72">
        <v>1</v>
      </c>
      <c r="AD18" s="58" t="s">
        <v>6</v>
      </c>
      <c r="AE18" s="59">
        <v>21</v>
      </c>
      <c r="AF18" s="65">
        <v>15</v>
      </c>
      <c r="AG18" s="66"/>
    </row>
    <row r="19" spans="1:33" x14ac:dyDescent="0.2">
      <c r="A19" s="45"/>
      <c r="B19" s="45"/>
      <c r="C19" s="45"/>
      <c r="D19" s="62" t="s">
        <v>241</v>
      </c>
      <c r="E19" s="76" t="s">
        <v>242</v>
      </c>
      <c r="F19" s="84" t="s">
        <v>250</v>
      </c>
      <c r="G19" s="119">
        <v>3</v>
      </c>
      <c r="H19" s="120">
        <v>11</v>
      </c>
      <c r="I19" s="120">
        <v>19</v>
      </c>
      <c r="J19" s="120">
        <v>27</v>
      </c>
      <c r="K19" s="120">
        <v>35</v>
      </c>
      <c r="L19" s="120">
        <v>43</v>
      </c>
      <c r="M19" s="120">
        <v>51</v>
      </c>
      <c r="N19" s="120">
        <v>59</v>
      </c>
      <c r="O19" s="120">
        <v>67</v>
      </c>
      <c r="P19" s="120">
        <v>75</v>
      </c>
      <c r="Q19" s="45"/>
      <c r="R19" s="50">
        <v>18</v>
      </c>
      <c r="S19" s="88" t="s">
        <v>13</v>
      </c>
      <c r="T19" s="88" t="s">
        <v>12</v>
      </c>
      <c r="U19" s="88" t="s">
        <v>9</v>
      </c>
      <c r="V19" s="88" t="s">
        <v>239</v>
      </c>
      <c r="W19" s="88">
        <v>11</v>
      </c>
      <c r="X19" s="88">
        <v>2</v>
      </c>
      <c r="Y19" s="121">
        <v>27</v>
      </c>
      <c r="Z19" s="122">
        <v>110</v>
      </c>
      <c r="AA19" s="71">
        <v>2.5</v>
      </c>
      <c r="AB19" s="72">
        <v>5.9</v>
      </c>
      <c r="AC19" s="72">
        <v>1</v>
      </c>
      <c r="AD19" s="58" t="s">
        <v>6</v>
      </c>
      <c r="AE19" s="59">
        <v>21</v>
      </c>
      <c r="AF19" s="60">
        <v>16</v>
      </c>
      <c r="AG19" s="66"/>
    </row>
    <row r="20" spans="1:33" x14ac:dyDescent="0.2">
      <c r="A20" s="45"/>
      <c r="B20" s="45"/>
      <c r="C20" s="45"/>
      <c r="D20" s="62" t="s">
        <v>243</v>
      </c>
      <c r="E20" s="87" t="s">
        <v>258</v>
      </c>
      <c r="F20" s="91" t="s">
        <v>259</v>
      </c>
      <c r="G20" s="123">
        <v>4</v>
      </c>
      <c r="H20" s="124">
        <v>12</v>
      </c>
      <c r="I20" s="124">
        <v>20</v>
      </c>
      <c r="J20" s="124">
        <v>28</v>
      </c>
      <c r="K20" s="124">
        <v>36</v>
      </c>
      <c r="L20" s="124">
        <v>44</v>
      </c>
      <c r="M20" s="124">
        <v>52</v>
      </c>
      <c r="N20" s="124">
        <v>60</v>
      </c>
      <c r="O20" s="124">
        <v>68</v>
      </c>
      <c r="P20" s="124">
        <v>76</v>
      </c>
      <c r="Q20" s="45"/>
      <c r="R20" s="50">
        <v>19</v>
      </c>
      <c r="S20" s="88" t="s">
        <v>13</v>
      </c>
      <c r="T20" s="88" t="s">
        <v>12</v>
      </c>
      <c r="U20" s="88" t="s">
        <v>9</v>
      </c>
      <c r="V20" s="88" t="s">
        <v>239</v>
      </c>
      <c r="W20" s="88">
        <v>11</v>
      </c>
      <c r="X20" s="88">
        <v>2</v>
      </c>
      <c r="Y20" s="125">
        <v>29</v>
      </c>
      <c r="Z20" s="126">
        <v>122</v>
      </c>
      <c r="AA20" s="71">
        <v>2.5</v>
      </c>
      <c r="AB20" s="72">
        <v>6</v>
      </c>
      <c r="AC20" s="72">
        <v>1</v>
      </c>
      <c r="AD20" s="58" t="s">
        <v>6</v>
      </c>
      <c r="AE20" s="59">
        <v>21</v>
      </c>
      <c r="AF20" s="65">
        <v>17</v>
      </c>
      <c r="AG20" s="66"/>
    </row>
    <row r="21" spans="1:33" x14ac:dyDescent="0.2">
      <c r="A21" s="45"/>
      <c r="B21" s="45"/>
      <c r="C21" s="45"/>
      <c r="D21" s="62" t="s">
        <v>245</v>
      </c>
      <c r="E21" s="87" t="s">
        <v>244</v>
      </c>
      <c r="F21" s="91" t="s">
        <v>252</v>
      </c>
      <c r="G21" s="123">
        <v>5</v>
      </c>
      <c r="H21" s="124">
        <v>13</v>
      </c>
      <c r="I21" s="124">
        <v>21</v>
      </c>
      <c r="J21" s="124">
        <v>29</v>
      </c>
      <c r="K21" s="124">
        <v>37</v>
      </c>
      <c r="L21" s="124">
        <v>45</v>
      </c>
      <c r="M21" s="124">
        <v>53</v>
      </c>
      <c r="N21" s="124">
        <v>61</v>
      </c>
      <c r="O21" s="124">
        <v>69</v>
      </c>
      <c r="P21" s="124">
        <v>77</v>
      </c>
      <c r="Q21" s="45"/>
      <c r="R21" s="50">
        <v>20</v>
      </c>
      <c r="S21" s="88" t="s">
        <v>13</v>
      </c>
      <c r="T21" s="88" t="s">
        <v>12</v>
      </c>
      <c r="U21" s="88" t="s">
        <v>9</v>
      </c>
      <c r="V21" s="88" t="s">
        <v>239</v>
      </c>
      <c r="W21" s="88">
        <v>11</v>
      </c>
      <c r="X21" s="88">
        <v>2</v>
      </c>
      <c r="Y21" s="109">
        <v>31</v>
      </c>
      <c r="Z21" s="127">
        <v>136</v>
      </c>
      <c r="AA21" s="71">
        <v>2.5</v>
      </c>
      <c r="AB21" s="72">
        <v>8.1999999999999993</v>
      </c>
      <c r="AC21" s="72">
        <v>1</v>
      </c>
      <c r="AD21" s="58" t="s">
        <v>6</v>
      </c>
      <c r="AE21" s="59">
        <v>21</v>
      </c>
      <c r="AF21" s="65">
        <v>18</v>
      </c>
      <c r="AG21" s="66"/>
    </row>
    <row r="22" spans="1:33" x14ac:dyDescent="0.2">
      <c r="A22" s="45"/>
      <c r="B22" s="45"/>
      <c r="C22" s="45"/>
      <c r="D22" s="62" t="s">
        <v>247</v>
      </c>
      <c r="E22" s="87" t="s">
        <v>260</v>
      </c>
      <c r="F22" s="91" t="s">
        <v>261</v>
      </c>
      <c r="G22" s="123">
        <v>6</v>
      </c>
      <c r="H22" s="124">
        <v>14</v>
      </c>
      <c r="I22" s="124">
        <v>22</v>
      </c>
      <c r="J22" s="124">
        <v>30</v>
      </c>
      <c r="K22" s="124">
        <v>38</v>
      </c>
      <c r="L22" s="124">
        <v>46</v>
      </c>
      <c r="M22" s="124">
        <v>54</v>
      </c>
      <c r="N22" s="124">
        <v>62</v>
      </c>
      <c r="O22" s="124">
        <v>70</v>
      </c>
      <c r="P22" s="124">
        <v>78</v>
      </c>
      <c r="Q22" s="45"/>
      <c r="R22" s="50">
        <v>21</v>
      </c>
      <c r="S22" s="97" t="s">
        <v>14</v>
      </c>
      <c r="T22" s="97" t="s">
        <v>12</v>
      </c>
      <c r="U22" s="97" t="s">
        <v>15</v>
      </c>
      <c r="V22" s="97" t="s">
        <v>239</v>
      </c>
      <c r="W22" s="97" t="s">
        <v>16</v>
      </c>
      <c r="X22" s="97">
        <v>2</v>
      </c>
      <c r="Y22" s="128">
        <v>15</v>
      </c>
      <c r="Z22" s="129">
        <v>28</v>
      </c>
      <c r="AA22" s="71">
        <v>0.5</v>
      </c>
      <c r="AB22" s="72">
        <v>5.8</v>
      </c>
      <c r="AC22" s="72">
        <v>1</v>
      </c>
      <c r="AD22" s="58" t="s">
        <v>6</v>
      </c>
      <c r="AE22" s="59">
        <v>21</v>
      </c>
      <c r="AF22" s="60">
        <v>19</v>
      </c>
      <c r="AG22" s="66"/>
    </row>
    <row r="23" spans="1:33" x14ac:dyDescent="0.2">
      <c r="A23" s="45"/>
      <c r="B23" s="45"/>
      <c r="C23" s="45"/>
      <c r="D23" s="62" t="s">
        <v>249</v>
      </c>
      <c r="E23" s="87" t="s">
        <v>246</v>
      </c>
      <c r="F23" s="51" t="s">
        <v>262</v>
      </c>
      <c r="G23" s="123">
        <v>7</v>
      </c>
      <c r="H23" s="124">
        <v>15</v>
      </c>
      <c r="I23" s="124">
        <v>23</v>
      </c>
      <c r="J23" s="124">
        <v>31</v>
      </c>
      <c r="K23" s="124">
        <v>39</v>
      </c>
      <c r="L23" s="124">
        <v>47</v>
      </c>
      <c r="M23" s="124">
        <v>55</v>
      </c>
      <c r="N23" s="124">
        <v>63</v>
      </c>
      <c r="O23" s="124">
        <v>71</v>
      </c>
      <c r="P23" s="124">
        <v>79</v>
      </c>
      <c r="Q23" s="45"/>
      <c r="R23" s="50">
        <v>22</v>
      </c>
      <c r="S23" s="97" t="s">
        <v>14</v>
      </c>
      <c r="T23" s="97" t="s">
        <v>12</v>
      </c>
      <c r="U23" s="97" t="s">
        <v>15</v>
      </c>
      <c r="V23" s="97" t="s">
        <v>239</v>
      </c>
      <c r="W23" s="97" t="s">
        <v>16</v>
      </c>
      <c r="X23" s="97">
        <v>2</v>
      </c>
      <c r="Y23" s="130">
        <v>17</v>
      </c>
      <c r="Z23" s="131">
        <v>38</v>
      </c>
      <c r="AA23" s="71">
        <v>1</v>
      </c>
      <c r="AB23" s="72">
        <v>5</v>
      </c>
      <c r="AC23" s="72">
        <v>1</v>
      </c>
      <c r="AD23" s="58" t="s">
        <v>6</v>
      </c>
      <c r="AE23" s="59">
        <v>21</v>
      </c>
      <c r="AF23" s="65">
        <v>20</v>
      </c>
      <c r="AG23" s="66"/>
    </row>
    <row r="24" spans="1:33" x14ac:dyDescent="0.2">
      <c r="A24" s="45"/>
      <c r="B24" s="45"/>
      <c r="C24" s="45"/>
      <c r="D24" s="62" t="s">
        <v>251</v>
      </c>
      <c r="E24" s="87" t="s">
        <v>263</v>
      </c>
      <c r="F24" s="51" t="s">
        <v>262</v>
      </c>
      <c r="G24" s="123">
        <v>8</v>
      </c>
      <c r="H24" s="124">
        <v>16</v>
      </c>
      <c r="I24" s="124">
        <v>24</v>
      </c>
      <c r="J24" s="124">
        <v>32</v>
      </c>
      <c r="K24" s="124">
        <v>40</v>
      </c>
      <c r="L24" s="124">
        <v>48</v>
      </c>
      <c r="M24" s="124">
        <v>56</v>
      </c>
      <c r="N24" s="124">
        <v>64</v>
      </c>
      <c r="O24" s="124">
        <v>72</v>
      </c>
      <c r="P24" s="124">
        <v>80</v>
      </c>
      <c r="Q24" s="45"/>
      <c r="R24" s="50">
        <v>23</v>
      </c>
      <c r="S24" s="97" t="s">
        <v>14</v>
      </c>
      <c r="T24" s="97" t="s">
        <v>12</v>
      </c>
      <c r="U24" s="97" t="s">
        <v>15</v>
      </c>
      <c r="V24" s="97" t="s">
        <v>239</v>
      </c>
      <c r="W24" s="97" t="s">
        <v>16</v>
      </c>
      <c r="X24" s="97">
        <v>2</v>
      </c>
      <c r="Y24" s="92">
        <v>19</v>
      </c>
      <c r="Z24" s="132">
        <v>48</v>
      </c>
      <c r="AA24" s="71">
        <v>1.5</v>
      </c>
      <c r="AB24" s="72">
        <v>5.2</v>
      </c>
      <c r="AC24" s="72">
        <v>1</v>
      </c>
      <c r="AD24" s="58" t="s">
        <v>6</v>
      </c>
      <c r="AE24" s="59">
        <v>21</v>
      </c>
      <c r="AF24" s="65">
        <v>21</v>
      </c>
      <c r="AG24" s="66"/>
    </row>
    <row r="25" spans="1:33" x14ac:dyDescent="0.2">
      <c r="A25" s="45"/>
      <c r="B25" s="45"/>
      <c r="C25" s="45"/>
      <c r="D25" s="62" t="s">
        <v>253</v>
      </c>
      <c r="E25" s="87" t="s">
        <v>248</v>
      </c>
      <c r="F25" s="124">
        <v>1</v>
      </c>
      <c r="G25" s="123">
        <v>9</v>
      </c>
      <c r="H25" s="124">
        <v>17</v>
      </c>
      <c r="I25" s="124">
        <v>25</v>
      </c>
      <c r="J25" s="124">
        <v>33</v>
      </c>
      <c r="K25" s="124">
        <v>41</v>
      </c>
      <c r="L25" s="124">
        <v>49</v>
      </c>
      <c r="M25" s="124">
        <v>57</v>
      </c>
      <c r="N25" s="124">
        <v>65</v>
      </c>
      <c r="O25" s="124">
        <v>73</v>
      </c>
      <c r="P25" s="124">
        <v>81</v>
      </c>
      <c r="Q25" s="45"/>
      <c r="R25" s="50">
        <v>24</v>
      </c>
      <c r="S25" s="97" t="s">
        <v>14</v>
      </c>
      <c r="T25" s="97" t="s">
        <v>12</v>
      </c>
      <c r="U25" s="97" t="s">
        <v>15</v>
      </c>
      <c r="V25" s="97" t="s">
        <v>239</v>
      </c>
      <c r="W25" s="97" t="s">
        <v>16</v>
      </c>
      <c r="X25" s="97">
        <v>2</v>
      </c>
      <c r="Y25" s="133">
        <v>21</v>
      </c>
      <c r="Z25" s="134">
        <v>58</v>
      </c>
      <c r="AA25" s="71">
        <v>2</v>
      </c>
      <c r="AB25" s="72">
        <v>5.0999999999999996</v>
      </c>
      <c r="AC25" s="72">
        <v>1</v>
      </c>
      <c r="AD25" s="58" t="s">
        <v>6</v>
      </c>
      <c r="AE25" s="59">
        <v>21</v>
      </c>
      <c r="AF25" s="60">
        <v>22</v>
      </c>
      <c r="AG25" s="66"/>
    </row>
    <row r="26" spans="1:33" x14ac:dyDescent="0.2">
      <c r="A26" s="45"/>
      <c r="B26" s="45"/>
      <c r="C26" s="45"/>
      <c r="D26" s="62" t="s">
        <v>255</v>
      </c>
      <c r="E26" s="87" t="s">
        <v>264</v>
      </c>
      <c r="F26" s="124">
        <v>2</v>
      </c>
      <c r="G26" s="123">
        <v>10</v>
      </c>
      <c r="H26" s="124">
        <v>18</v>
      </c>
      <c r="I26" s="124">
        <v>26</v>
      </c>
      <c r="J26" s="124">
        <v>34</v>
      </c>
      <c r="K26" s="124">
        <v>42</v>
      </c>
      <c r="L26" s="124">
        <v>50</v>
      </c>
      <c r="M26" s="124">
        <v>58</v>
      </c>
      <c r="N26" s="124">
        <v>66</v>
      </c>
      <c r="O26" s="124">
        <v>74</v>
      </c>
      <c r="P26" s="124">
        <v>82</v>
      </c>
      <c r="Q26" s="45"/>
      <c r="R26" s="50">
        <v>25</v>
      </c>
      <c r="S26" s="97" t="s">
        <v>14</v>
      </c>
      <c r="T26" s="97" t="s">
        <v>12</v>
      </c>
      <c r="U26" s="97" t="s">
        <v>15</v>
      </c>
      <c r="V26" s="97" t="s">
        <v>239</v>
      </c>
      <c r="W26" s="97" t="s">
        <v>16</v>
      </c>
      <c r="X26" s="97">
        <v>2</v>
      </c>
      <c r="Y26" s="135">
        <v>23</v>
      </c>
      <c r="Z26" s="136">
        <v>68</v>
      </c>
      <c r="AA26" s="71">
        <v>2.5</v>
      </c>
      <c r="AB26" s="72">
        <v>5.2</v>
      </c>
      <c r="AC26" s="72">
        <v>1</v>
      </c>
      <c r="AD26" s="58" t="s">
        <v>6</v>
      </c>
      <c r="AE26" s="59">
        <v>21</v>
      </c>
      <c r="AF26" s="65">
        <v>23</v>
      </c>
      <c r="AG26" s="66"/>
    </row>
    <row r="27" spans="1:33" x14ac:dyDescent="0.2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50">
        <v>26</v>
      </c>
      <c r="S27" s="97" t="s">
        <v>14</v>
      </c>
      <c r="T27" s="97" t="s">
        <v>12</v>
      </c>
      <c r="U27" s="97" t="s">
        <v>15</v>
      </c>
      <c r="V27" s="97" t="s">
        <v>239</v>
      </c>
      <c r="W27" s="97" t="s">
        <v>16</v>
      </c>
      <c r="X27" s="97">
        <v>2</v>
      </c>
      <c r="Y27" s="137">
        <v>25</v>
      </c>
      <c r="Z27" s="138">
        <v>78</v>
      </c>
      <c r="AA27" s="71">
        <v>2.5</v>
      </c>
      <c r="AB27" s="72">
        <v>5.2</v>
      </c>
      <c r="AC27" s="72">
        <v>1</v>
      </c>
      <c r="AD27" s="58" t="s">
        <v>6</v>
      </c>
      <c r="AE27" s="59">
        <v>21</v>
      </c>
      <c r="AF27" s="65">
        <v>24</v>
      </c>
      <c r="AG27" s="66"/>
    </row>
    <row r="28" spans="1:33" x14ac:dyDescent="0.2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50">
        <v>27</v>
      </c>
      <c r="S28" s="97" t="s">
        <v>14</v>
      </c>
      <c r="T28" s="97" t="s">
        <v>12</v>
      </c>
      <c r="U28" s="97" t="s">
        <v>15</v>
      </c>
      <c r="V28" s="97" t="s">
        <v>239</v>
      </c>
      <c r="W28" s="97" t="s">
        <v>16</v>
      </c>
      <c r="X28" s="97">
        <v>2</v>
      </c>
      <c r="Y28" s="109">
        <v>27</v>
      </c>
      <c r="Z28" s="139">
        <v>88</v>
      </c>
      <c r="AA28" s="71">
        <v>2.5</v>
      </c>
      <c r="AB28" s="72">
        <v>5</v>
      </c>
      <c r="AC28" s="72">
        <v>1</v>
      </c>
      <c r="AD28" s="58" t="s">
        <v>6</v>
      </c>
      <c r="AE28" s="59">
        <v>21</v>
      </c>
      <c r="AF28" s="60">
        <v>25</v>
      </c>
      <c r="AG28" s="66"/>
    </row>
    <row r="29" spans="1:33" x14ac:dyDescent="0.2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50">
        <v>28</v>
      </c>
      <c r="S29" s="89" t="s">
        <v>17</v>
      </c>
      <c r="T29" s="89" t="s">
        <v>18</v>
      </c>
      <c r="U29" s="89" t="s">
        <v>9</v>
      </c>
      <c r="V29" s="89" t="s">
        <v>10</v>
      </c>
      <c r="W29" s="89">
        <v>18</v>
      </c>
      <c r="X29" s="89">
        <v>2</v>
      </c>
      <c r="Y29" s="107">
        <v>7</v>
      </c>
      <c r="Z29" s="140">
        <v>27</v>
      </c>
      <c r="AA29" s="71">
        <v>0.5</v>
      </c>
      <c r="AB29" s="72">
        <v>5.8</v>
      </c>
      <c r="AC29" s="72">
        <v>1</v>
      </c>
      <c r="AD29" s="58" t="s">
        <v>6</v>
      </c>
      <c r="AE29" s="59">
        <v>21</v>
      </c>
      <c r="AF29" s="65">
        <v>26</v>
      </c>
      <c r="AG29" s="66"/>
    </row>
    <row r="30" spans="1:33" x14ac:dyDescent="0.2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50">
        <v>29</v>
      </c>
      <c r="S30" s="89" t="s">
        <v>17</v>
      </c>
      <c r="T30" s="89" t="s">
        <v>18</v>
      </c>
      <c r="U30" s="89" t="s">
        <v>9</v>
      </c>
      <c r="V30" s="89" t="s">
        <v>10</v>
      </c>
      <c r="W30" s="89">
        <v>18</v>
      </c>
      <c r="X30" s="89">
        <v>2</v>
      </c>
      <c r="Y30" s="141">
        <v>9</v>
      </c>
      <c r="Z30" s="142">
        <v>37</v>
      </c>
      <c r="AA30" s="71">
        <v>0.5</v>
      </c>
      <c r="AB30" s="72">
        <v>5.0999999999999996</v>
      </c>
      <c r="AC30" s="72">
        <v>1</v>
      </c>
      <c r="AD30" s="58" t="s">
        <v>6</v>
      </c>
      <c r="AE30" s="59">
        <v>21</v>
      </c>
      <c r="AF30" s="65">
        <v>27</v>
      </c>
      <c r="AG30" s="66"/>
    </row>
    <row r="31" spans="1:33" x14ac:dyDescent="0.2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50">
        <v>30</v>
      </c>
      <c r="S31" s="89" t="s">
        <v>17</v>
      </c>
      <c r="T31" s="89" t="s">
        <v>18</v>
      </c>
      <c r="U31" s="89" t="s">
        <v>9</v>
      </c>
      <c r="V31" s="89" t="s">
        <v>10</v>
      </c>
      <c r="W31" s="89">
        <v>18</v>
      </c>
      <c r="X31" s="89">
        <v>2</v>
      </c>
      <c r="Y31" s="143">
        <v>13</v>
      </c>
      <c r="Z31" s="144">
        <v>58</v>
      </c>
      <c r="AA31" s="71">
        <v>1</v>
      </c>
      <c r="AB31" s="72">
        <v>5.0999999999999996</v>
      </c>
      <c r="AC31" s="72">
        <v>1</v>
      </c>
      <c r="AD31" s="58" t="s">
        <v>6</v>
      </c>
      <c r="AE31" s="59">
        <v>21</v>
      </c>
      <c r="AF31" s="60">
        <v>28</v>
      </c>
      <c r="AG31" s="61"/>
    </row>
    <row r="32" spans="1:33" x14ac:dyDescent="0.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50">
        <v>31</v>
      </c>
      <c r="S32" s="89" t="s">
        <v>17</v>
      </c>
      <c r="T32" s="89" t="s">
        <v>18</v>
      </c>
      <c r="U32" s="89" t="s">
        <v>9</v>
      </c>
      <c r="V32" s="89" t="s">
        <v>10</v>
      </c>
      <c r="W32" s="89">
        <v>18</v>
      </c>
      <c r="X32" s="89">
        <v>2</v>
      </c>
      <c r="Y32" s="92">
        <v>19</v>
      </c>
      <c r="Z32" s="145">
        <v>88</v>
      </c>
      <c r="AA32" s="71">
        <v>1.5</v>
      </c>
      <c r="AB32" s="72">
        <v>5</v>
      </c>
      <c r="AC32" s="72">
        <v>1</v>
      </c>
      <c r="AD32" s="58" t="s">
        <v>6</v>
      </c>
      <c r="AE32" s="59">
        <v>21</v>
      </c>
      <c r="AF32" s="65">
        <v>29</v>
      </c>
      <c r="AG32" s="66"/>
    </row>
    <row r="33" spans="1:33" x14ac:dyDescent="0.2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50">
        <v>32</v>
      </c>
      <c r="S33" s="89" t="s">
        <v>17</v>
      </c>
      <c r="T33" s="89" t="s">
        <v>18</v>
      </c>
      <c r="U33" s="89" t="s">
        <v>9</v>
      </c>
      <c r="V33" s="89" t="s">
        <v>10</v>
      </c>
      <c r="W33" s="89">
        <v>18</v>
      </c>
      <c r="X33" s="89">
        <v>2</v>
      </c>
      <c r="Y33" s="146">
        <v>23</v>
      </c>
      <c r="Z33" s="134">
        <v>109</v>
      </c>
      <c r="AA33" s="71">
        <v>2.5</v>
      </c>
      <c r="AB33" s="72">
        <v>5.9</v>
      </c>
      <c r="AC33" s="72">
        <v>1</v>
      </c>
      <c r="AD33" s="58" t="s">
        <v>6</v>
      </c>
      <c r="AE33" s="59">
        <v>21</v>
      </c>
      <c r="AF33" s="65">
        <v>30</v>
      </c>
      <c r="AG33" s="66"/>
    </row>
    <row r="34" spans="1:33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50">
        <v>33</v>
      </c>
      <c r="S34" s="89" t="s">
        <v>17</v>
      </c>
      <c r="T34" s="89" t="s">
        <v>18</v>
      </c>
      <c r="U34" s="89" t="s">
        <v>9</v>
      </c>
      <c r="V34" s="89" t="s">
        <v>10</v>
      </c>
      <c r="W34" s="89">
        <v>18</v>
      </c>
      <c r="X34" s="89">
        <v>2</v>
      </c>
      <c r="Y34" s="147">
        <v>27</v>
      </c>
      <c r="Z34" s="148">
        <v>135</v>
      </c>
      <c r="AA34" s="71">
        <v>2.5</v>
      </c>
      <c r="AB34" s="72">
        <v>8.1999999999999993</v>
      </c>
      <c r="AC34" s="72">
        <v>1</v>
      </c>
      <c r="AD34" s="58" t="s">
        <v>6</v>
      </c>
      <c r="AE34" s="59">
        <v>21</v>
      </c>
      <c r="AF34" s="60">
        <v>31</v>
      </c>
      <c r="AG34" s="66"/>
    </row>
    <row r="35" spans="1:33" x14ac:dyDescent="0.2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50">
        <v>34</v>
      </c>
      <c r="S35" s="89" t="s">
        <v>17</v>
      </c>
      <c r="T35" s="89" t="s">
        <v>18</v>
      </c>
      <c r="U35" s="89" t="s">
        <v>9</v>
      </c>
      <c r="V35" s="89" t="s">
        <v>10</v>
      </c>
      <c r="W35" s="89">
        <v>18</v>
      </c>
      <c r="X35" s="89">
        <v>2</v>
      </c>
      <c r="Y35" s="149">
        <v>31</v>
      </c>
      <c r="Z35" s="150">
        <v>166</v>
      </c>
      <c r="AA35" s="71">
        <v>2</v>
      </c>
      <c r="AB35" s="72">
        <v>8</v>
      </c>
      <c r="AC35" s="72">
        <v>1</v>
      </c>
      <c r="AD35" s="58" t="s">
        <v>6</v>
      </c>
      <c r="AE35" s="59">
        <v>21</v>
      </c>
      <c r="AF35" s="65">
        <v>32</v>
      </c>
      <c r="AG35" s="66"/>
    </row>
    <row r="36" spans="1:33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50">
        <v>35</v>
      </c>
      <c r="S36" s="89" t="s">
        <v>17</v>
      </c>
      <c r="T36" s="89" t="s">
        <v>18</v>
      </c>
      <c r="U36" s="89" t="s">
        <v>9</v>
      </c>
      <c r="V36" s="89" t="s">
        <v>10</v>
      </c>
      <c r="W36" s="89">
        <v>18</v>
      </c>
      <c r="X36" s="89">
        <v>2</v>
      </c>
      <c r="Y36" s="151">
        <v>35</v>
      </c>
      <c r="Z36" s="152">
        <v>195</v>
      </c>
      <c r="AA36" s="71">
        <v>1</v>
      </c>
      <c r="AB36" s="72">
        <v>6.6</v>
      </c>
      <c r="AC36" s="72">
        <v>1</v>
      </c>
      <c r="AD36" s="58" t="s">
        <v>6</v>
      </c>
      <c r="AE36" s="59">
        <v>21</v>
      </c>
      <c r="AF36" s="65">
        <v>33</v>
      </c>
      <c r="AG36" s="66"/>
    </row>
    <row r="37" spans="1:33" x14ac:dyDescent="0.2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50">
        <v>36</v>
      </c>
      <c r="S37" s="89" t="s">
        <v>17</v>
      </c>
      <c r="T37" s="89" t="s">
        <v>18</v>
      </c>
      <c r="U37" s="89" t="s">
        <v>9</v>
      </c>
      <c r="V37" s="89" t="s">
        <v>10</v>
      </c>
      <c r="W37" s="89">
        <v>18</v>
      </c>
      <c r="X37" s="89">
        <v>2</v>
      </c>
      <c r="Y37" s="153">
        <v>39</v>
      </c>
      <c r="Z37" s="154">
        <v>230</v>
      </c>
      <c r="AA37" s="71">
        <v>0.4</v>
      </c>
      <c r="AB37" s="72">
        <v>8.9</v>
      </c>
      <c r="AC37" s="72">
        <v>1</v>
      </c>
      <c r="AD37" s="58" t="s">
        <v>6</v>
      </c>
      <c r="AE37" s="59">
        <v>21</v>
      </c>
      <c r="AF37" s="60">
        <v>34</v>
      </c>
      <c r="AG37" s="66"/>
    </row>
    <row r="38" spans="1:33" x14ac:dyDescent="0.2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50">
        <v>37</v>
      </c>
      <c r="S38" s="89" t="s">
        <v>17</v>
      </c>
      <c r="T38" s="89" t="s">
        <v>18</v>
      </c>
      <c r="U38" s="89" t="s">
        <v>9</v>
      </c>
      <c r="V38" s="89" t="s">
        <v>10</v>
      </c>
      <c r="W38" s="89">
        <v>18</v>
      </c>
      <c r="X38" s="89">
        <v>2</v>
      </c>
      <c r="Y38" s="109">
        <v>41</v>
      </c>
      <c r="Z38" s="139">
        <v>258</v>
      </c>
      <c r="AA38" s="71">
        <v>0.3</v>
      </c>
      <c r="AB38" s="72">
        <v>14.1</v>
      </c>
      <c r="AC38" s="72">
        <v>1</v>
      </c>
      <c r="AD38" s="58" t="s">
        <v>6</v>
      </c>
      <c r="AE38" s="59">
        <v>21</v>
      </c>
      <c r="AF38" s="65">
        <v>35</v>
      </c>
      <c r="AG38" s="66"/>
    </row>
    <row r="39" spans="1:33" x14ac:dyDescent="0.2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50">
        <v>38</v>
      </c>
      <c r="S39" s="90" t="s">
        <v>19</v>
      </c>
      <c r="T39" s="90" t="s">
        <v>18</v>
      </c>
      <c r="U39" s="90" t="s">
        <v>15</v>
      </c>
      <c r="V39" s="90" t="s">
        <v>10</v>
      </c>
      <c r="W39" s="90">
        <v>18</v>
      </c>
      <c r="X39" s="90">
        <v>3</v>
      </c>
      <c r="Y39" s="107">
        <v>7</v>
      </c>
      <c r="Z39" s="140">
        <v>28</v>
      </c>
      <c r="AA39" s="71">
        <v>0.5</v>
      </c>
      <c r="AB39" s="72">
        <v>5.8</v>
      </c>
      <c r="AC39" s="72">
        <v>1</v>
      </c>
      <c r="AD39" s="58" t="s">
        <v>6</v>
      </c>
      <c r="AE39" s="59">
        <v>21</v>
      </c>
      <c r="AF39" s="65">
        <v>36</v>
      </c>
      <c r="AG39" s="66"/>
    </row>
    <row r="40" spans="1:33" x14ac:dyDescent="0.2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50">
        <v>39</v>
      </c>
      <c r="S40" s="90" t="s">
        <v>19</v>
      </c>
      <c r="T40" s="90" t="s">
        <v>18</v>
      </c>
      <c r="U40" s="90" t="s">
        <v>15</v>
      </c>
      <c r="V40" s="90" t="s">
        <v>10</v>
      </c>
      <c r="W40" s="90">
        <v>18</v>
      </c>
      <c r="X40" s="90">
        <v>3</v>
      </c>
      <c r="Y40" s="155">
        <v>9</v>
      </c>
      <c r="Z40" s="156">
        <v>38</v>
      </c>
      <c r="AA40" s="71">
        <v>0.5</v>
      </c>
      <c r="AB40" s="72">
        <v>5</v>
      </c>
      <c r="AC40" s="72">
        <v>1</v>
      </c>
      <c r="AD40" s="58" t="s">
        <v>6</v>
      </c>
      <c r="AE40" s="59">
        <v>21</v>
      </c>
      <c r="AF40" s="60">
        <v>37</v>
      </c>
      <c r="AG40" s="66"/>
    </row>
    <row r="41" spans="1:33" x14ac:dyDescent="0.2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50">
        <v>40</v>
      </c>
      <c r="S41" s="90" t="s">
        <v>19</v>
      </c>
      <c r="T41" s="90" t="s">
        <v>18</v>
      </c>
      <c r="U41" s="90" t="s">
        <v>15</v>
      </c>
      <c r="V41" s="90" t="s">
        <v>10</v>
      </c>
      <c r="W41" s="90">
        <v>18</v>
      </c>
      <c r="X41" s="90">
        <v>3</v>
      </c>
      <c r="Y41" s="157">
        <v>13</v>
      </c>
      <c r="Z41" s="158">
        <v>58</v>
      </c>
      <c r="AA41" s="71">
        <v>0.5</v>
      </c>
      <c r="AB41" s="72">
        <v>5.0999999999999996</v>
      </c>
      <c r="AC41" s="72">
        <v>1</v>
      </c>
      <c r="AD41" s="58" t="s">
        <v>6</v>
      </c>
      <c r="AE41" s="59">
        <v>21</v>
      </c>
      <c r="AF41" s="65">
        <v>38</v>
      </c>
      <c r="AG41" s="66"/>
    </row>
    <row r="42" spans="1:33" x14ac:dyDescent="0.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50">
        <v>41</v>
      </c>
      <c r="S42" s="90" t="s">
        <v>19</v>
      </c>
      <c r="T42" s="90" t="s">
        <v>18</v>
      </c>
      <c r="U42" s="90" t="s">
        <v>15</v>
      </c>
      <c r="V42" s="90" t="s">
        <v>10</v>
      </c>
      <c r="W42" s="90">
        <v>18</v>
      </c>
      <c r="X42" s="90">
        <v>3</v>
      </c>
      <c r="Y42" s="159">
        <v>17</v>
      </c>
      <c r="Z42" s="160">
        <v>78</v>
      </c>
      <c r="AA42" s="71">
        <v>1</v>
      </c>
      <c r="AB42" s="72">
        <v>5.2</v>
      </c>
      <c r="AC42" s="72">
        <v>1</v>
      </c>
      <c r="AD42" s="58" t="s">
        <v>6</v>
      </c>
      <c r="AE42" s="59">
        <v>21</v>
      </c>
      <c r="AF42" s="65">
        <v>39</v>
      </c>
      <c r="AG42" s="66"/>
    </row>
    <row r="43" spans="1:33" x14ac:dyDescent="0.2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50">
        <v>42</v>
      </c>
      <c r="S43" s="90" t="s">
        <v>19</v>
      </c>
      <c r="T43" s="90" t="s">
        <v>18</v>
      </c>
      <c r="U43" s="90" t="s">
        <v>15</v>
      </c>
      <c r="V43" s="90" t="s">
        <v>10</v>
      </c>
      <c r="W43" s="90">
        <v>18</v>
      </c>
      <c r="X43" s="90">
        <v>3</v>
      </c>
      <c r="Y43" s="161">
        <v>21</v>
      </c>
      <c r="Z43" s="162">
        <v>98</v>
      </c>
      <c r="AA43" s="71">
        <v>1</v>
      </c>
      <c r="AB43" s="72">
        <v>5</v>
      </c>
      <c r="AC43" s="72">
        <v>1</v>
      </c>
      <c r="AD43" s="58" t="s">
        <v>6</v>
      </c>
      <c r="AE43" s="59">
        <v>21</v>
      </c>
      <c r="AF43" s="60">
        <v>40</v>
      </c>
      <c r="AG43" s="66"/>
    </row>
    <row r="44" spans="1:33" x14ac:dyDescent="0.2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50">
        <v>43</v>
      </c>
      <c r="S44" s="90" t="s">
        <v>19</v>
      </c>
      <c r="T44" s="90" t="s">
        <v>18</v>
      </c>
      <c r="U44" s="90" t="s">
        <v>15</v>
      </c>
      <c r="V44" s="90" t="s">
        <v>10</v>
      </c>
      <c r="W44" s="90">
        <v>18</v>
      </c>
      <c r="X44" s="90">
        <v>3</v>
      </c>
      <c r="Y44" s="92">
        <v>25</v>
      </c>
      <c r="Z44" s="163">
        <v>122</v>
      </c>
      <c r="AA44" s="71">
        <v>2</v>
      </c>
      <c r="AB44" s="72">
        <v>6.7</v>
      </c>
      <c r="AC44" s="72">
        <v>1</v>
      </c>
      <c r="AD44" s="58" t="s">
        <v>6</v>
      </c>
      <c r="AE44" s="59">
        <v>21</v>
      </c>
      <c r="AF44" s="65">
        <v>41</v>
      </c>
      <c r="AG44" s="66"/>
    </row>
    <row r="45" spans="1:33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50">
        <v>44</v>
      </c>
      <c r="S45" s="90" t="s">
        <v>19</v>
      </c>
      <c r="T45" s="90" t="s">
        <v>18</v>
      </c>
      <c r="U45" s="90" t="s">
        <v>15</v>
      </c>
      <c r="V45" s="90" t="s">
        <v>10</v>
      </c>
      <c r="W45" s="90">
        <v>18</v>
      </c>
      <c r="X45" s="90">
        <v>3</v>
      </c>
      <c r="Y45" s="133">
        <v>29</v>
      </c>
      <c r="Z45" s="164">
        <v>151</v>
      </c>
      <c r="AA45" s="71">
        <v>1.8</v>
      </c>
      <c r="AB45" s="72">
        <v>8</v>
      </c>
      <c r="AC45" s="72">
        <v>1</v>
      </c>
      <c r="AD45" s="58" t="s">
        <v>6</v>
      </c>
      <c r="AE45" s="59">
        <v>21</v>
      </c>
      <c r="AF45" s="65">
        <v>42</v>
      </c>
      <c r="AG45" s="66"/>
    </row>
    <row r="46" spans="1:33" x14ac:dyDescent="0.2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50">
        <v>45</v>
      </c>
      <c r="S46" s="90" t="s">
        <v>19</v>
      </c>
      <c r="T46" s="90" t="s">
        <v>18</v>
      </c>
      <c r="U46" s="90" t="s">
        <v>15</v>
      </c>
      <c r="V46" s="90" t="s">
        <v>10</v>
      </c>
      <c r="W46" s="90">
        <v>18</v>
      </c>
      <c r="X46" s="90">
        <v>3</v>
      </c>
      <c r="Y46" s="135">
        <v>33</v>
      </c>
      <c r="Z46" s="165">
        <v>182</v>
      </c>
      <c r="AA46" s="71">
        <v>1</v>
      </c>
      <c r="AB46" s="72">
        <v>7.1</v>
      </c>
      <c r="AC46" s="72">
        <v>1</v>
      </c>
      <c r="AD46" s="58" t="s">
        <v>6</v>
      </c>
      <c r="AE46" s="59">
        <v>21</v>
      </c>
      <c r="AF46" s="60">
        <v>43</v>
      </c>
      <c r="AG46" s="66"/>
    </row>
    <row r="47" spans="1:33" x14ac:dyDescent="0.2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50">
        <v>46</v>
      </c>
      <c r="S47" s="90" t="s">
        <v>19</v>
      </c>
      <c r="T47" s="90" t="s">
        <v>18</v>
      </c>
      <c r="U47" s="90" t="s">
        <v>15</v>
      </c>
      <c r="V47" s="90" t="s">
        <v>10</v>
      </c>
      <c r="W47" s="90">
        <v>18</v>
      </c>
      <c r="X47" s="90">
        <v>3</v>
      </c>
      <c r="Y47" s="137">
        <v>37</v>
      </c>
      <c r="Z47" s="166">
        <v>211</v>
      </c>
      <c r="AA47" s="71">
        <v>1</v>
      </c>
      <c r="AB47" s="72">
        <v>8.9</v>
      </c>
      <c r="AC47" s="72">
        <v>1</v>
      </c>
      <c r="AD47" s="58" t="s">
        <v>6</v>
      </c>
      <c r="AE47" s="59">
        <v>21</v>
      </c>
      <c r="AF47" s="65">
        <v>44</v>
      </c>
      <c r="AG47" s="66"/>
    </row>
    <row r="48" spans="1:33" x14ac:dyDescent="0.2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50">
        <v>47</v>
      </c>
      <c r="S48" s="90" t="s">
        <v>19</v>
      </c>
      <c r="T48" s="90" t="s">
        <v>18</v>
      </c>
      <c r="U48" s="90" t="s">
        <v>15</v>
      </c>
      <c r="V48" s="90" t="s">
        <v>10</v>
      </c>
      <c r="W48" s="90">
        <v>18</v>
      </c>
      <c r="X48" s="90">
        <v>3</v>
      </c>
      <c r="Y48" s="153">
        <v>39</v>
      </c>
      <c r="Z48" s="154">
        <v>230</v>
      </c>
      <c r="AA48" s="71">
        <v>1.1000000000000001</v>
      </c>
      <c r="AB48" s="72">
        <v>8.9</v>
      </c>
      <c r="AC48" s="72">
        <v>1</v>
      </c>
      <c r="AD48" s="58" t="s">
        <v>6</v>
      </c>
      <c r="AE48" s="59">
        <v>21</v>
      </c>
      <c r="AF48" s="65">
        <v>45</v>
      </c>
      <c r="AG48" s="66"/>
    </row>
    <row r="49" spans="1:33" x14ac:dyDescent="0.2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50">
        <v>48</v>
      </c>
      <c r="S49" s="64" t="s">
        <v>7</v>
      </c>
      <c r="T49" s="64" t="s">
        <v>8</v>
      </c>
      <c r="U49" s="64" t="s">
        <v>9</v>
      </c>
      <c r="V49" s="64" t="s">
        <v>10</v>
      </c>
      <c r="W49" s="64">
        <v>0</v>
      </c>
      <c r="X49" s="64">
        <v>2</v>
      </c>
      <c r="Y49" s="167">
        <v>11</v>
      </c>
      <c r="Z49" s="140">
        <v>28</v>
      </c>
      <c r="AA49" s="71">
        <v>0.5</v>
      </c>
      <c r="AB49" s="72">
        <v>5.7</v>
      </c>
      <c r="AC49" s="72">
        <v>1</v>
      </c>
      <c r="AD49" s="58" t="s">
        <v>6</v>
      </c>
      <c r="AE49" s="59">
        <v>21</v>
      </c>
      <c r="AF49" s="60">
        <v>46</v>
      </c>
      <c r="AG49" s="66"/>
    </row>
    <row r="50" spans="1:33" x14ac:dyDescent="0.2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50">
        <v>49</v>
      </c>
      <c r="S50" s="64" t="s">
        <v>7</v>
      </c>
      <c r="T50" s="64" t="s">
        <v>8</v>
      </c>
      <c r="U50" s="64" t="s">
        <v>9</v>
      </c>
      <c r="V50" s="64" t="s">
        <v>10</v>
      </c>
      <c r="W50" s="64">
        <v>0</v>
      </c>
      <c r="X50" s="64">
        <v>2</v>
      </c>
      <c r="Y50" s="157">
        <v>13</v>
      </c>
      <c r="Z50" s="168">
        <v>39</v>
      </c>
      <c r="AA50" s="71">
        <v>1</v>
      </c>
      <c r="AB50" s="72">
        <v>5</v>
      </c>
      <c r="AC50" s="72">
        <v>1</v>
      </c>
      <c r="AD50" s="58" t="s">
        <v>6</v>
      </c>
      <c r="AE50" s="59">
        <v>21</v>
      </c>
      <c r="AF50" s="65">
        <v>47</v>
      </c>
      <c r="AG50" s="66"/>
    </row>
    <row r="51" spans="1:33" x14ac:dyDescent="0.2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50">
        <v>50</v>
      </c>
      <c r="S51" s="64" t="s">
        <v>7</v>
      </c>
      <c r="T51" s="64" t="s">
        <v>8</v>
      </c>
      <c r="U51" s="64" t="s">
        <v>9</v>
      </c>
      <c r="V51" s="64" t="s">
        <v>10</v>
      </c>
      <c r="W51" s="64">
        <v>0</v>
      </c>
      <c r="X51" s="64">
        <v>2</v>
      </c>
      <c r="Y51" s="159">
        <v>17</v>
      </c>
      <c r="Z51" s="169">
        <v>60</v>
      </c>
      <c r="AA51" s="71">
        <v>1.5</v>
      </c>
      <c r="AB51" s="72">
        <v>5.0999999999999996</v>
      </c>
      <c r="AC51" s="72">
        <v>1</v>
      </c>
      <c r="AD51" s="58" t="s">
        <v>6</v>
      </c>
      <c r="AE51" s="59">
        <v>21</v>
      </c>
      <c r="AF51" s="65">
        <v>48</v>
      </c>
      <c r="AG51" s="66"/>
    </row>
    <row r="52" spans="1:33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50">
        <v>51</v>
      </c>
      <c r="S52" s="64" t="s">
        <v>7</v>
      </c>
      <c r="T52" s="64" t="s">
        <v>8</v>
      </c>
      <c r="U52" s="64" t="s">
        <v>9</v>
      </c>
      <c r="V52" s="64" t="s">
        <v>10</v>
      </c>
      <c r="W52" s="64">
        <v>0</v>
      </c>
      <c r="X52" s="64">
        <v>2</v>
      </c>
      <c r="Y52" s="161">
        <v>21</v>
      </c>
      <c r="Z52" s="170">
        <v>80</v>
      </c>
      <c r="AA52" s="71">
        <v>2</v>
      </c>
      <c r="AB52" s="72">
        <v>5.2</v>
      </c>
      <c r="AC52" s="72">
        <v>1</v>
      </c>
      <c r="AD52" s="58" t="s">
        <v>6</v>
      </c>
      <c r="AE52" s="59">
        <v>21</v>
      </c>
      <c r="AF52" s="60">
        <v>49</v>
      </c>
      <c r="AG52" s="66"/>
    </row>
    <row r="53" spans="1:33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50">
        <v>52</v>
      </c>
      <c r="S53" s="64" t="s">
        <v>7</v>
      </c>
      <c r="T53" s="64" t="s">
        <v>8</v>
      </c>
      <c r="U53" s="64" t="s">
        <v>9</v>
      </c>
      <c r="V53" s="64" t="s">
        <v>10</v>
      </c>
      <c r="W53" s="64">
        <v>0</v>
      </c>
      <c r="X53" s="64">
        <v>2</v>
      </c>
      <c r="Y53" s="92">
        <v>25</v>
      </c>
      <c r="Z53" s="171">
        <v>100</v>
      </c>
      <c r="AA53" s="71">
        <v>2.5</v>
      </c>
      <c r="AB53" s="72">
        <v>4.9000000000000004</v>
      </c>
      <c r="AC53" s="72">
        <v>1</v>
      </c>
      <c r="AD53" s="58" t="s">
        <v>6</v>
      </c>
      <c r="AE53" s="59">
        <v>21</v>
      </c>
      <c r="AF53" s="65">
        <v>50</v>
      </c>
      <c r="AG53" s="66"/>
    </row>
    <row r="54" spans="1:33" x14ac:dyDescent="0.2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50">
        <v>53</v>
      </c>
      <c r="S54" s="64" t="s">
        <v>7</v>
      </c>
      <c r="T54" s="64" t="s">
        <v>8</v>
      </c>
      <c r="U54" s="64" t="s">
        <v>9</v>
      </c>
      <c r="V54" s="64" t="s">
        <v>10</v>
      </c>
      <c r="W54" s="64">
        <v>0</v>
      </c>
      <c r="X54" s="64">
        <v>2</v>
      </c>
      <c r="Y54" s="172">
        <v>29</v>
      </c>
      <c r="Z54" s="173">
        <v>124</v>
      </c>
      <c r="AA54" s="71">
        <v>2.4</v>
      </c>
      <c r="AB54" s="72">
        <v>6.2</v>
      </c>
      <c r="AC54" s="72">
        <v>1</v>
      </c>
      <c r="AD54" s="58" t="s">
        <v>6</v>
      </c>
      <c r="AE54" s="59">
        <v>21</v>
      </c>
      <c r="AF54" s="65">
        <v>51</v>
      </c>
      <c r="AG54" s="66"/>
    </row>
    <row r="55" spans="1:33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50">
        <v>54</v>
      </c>
      <c r="S55" s="64" t="s">
        <v>7</v>
      </c>
      <c r="T55" s="64" t="s">
        <v>8</v>
      </c>
      <c r="U55" s="64" t="s">
        <v>9</v>
      </c>
      <c r="V55" s="64" t="s">
        <v>10</v>
      </c>
      <c r="W55" s="64">
        <v>0</v>
      </c>
      <c r="X55" s="64">
        <v>2</v>
      </c>
      <c r="Y55" s="174">
        <v>31</v>
      </c>
      <c r="Z55" s="175">
        <v>140</v>
      </c>
      <c r="AA55" s="71">
        <v>2.5</v>
      </c>
      <c r="AB55" s="72">
        <v>10</v>
      </c>
      <c r="AC55" s="72">
        <v>1</v>
      </c>
      <c r="AD55" s="58" t="s">
        <v>6</v>
      </c>
      <c r="AE55" s="59">
        <v>21</v>
      </c>
      <c r="AF55" s="60">
        <v>52</v>
      </c>
      <c r="AG55" s="66"/>
    </row>
    <row r="56" spans="1:33" x14ac:dyDescent="0.2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50">
        <v>55</v>
      </c>
      <c r="S56" s="64" t="s">
        <v>7</v>
      </c>
      <c r="T56" s="64" t="s">
        <v>8</v>
      </c>
      <c r="U56" s="64" t="s">
        <v>9</v>
      </c>
      <c r="V56" s="64" t="s">
        <v>10</v>
      </c>
      <c r="W56" s="64">
        <v>0</v>
      </c>
      <c r="X56" s="64">
        <v>2</v>
      </c>
      <c r="Y56" s="109">
        <v>32</v>
      </c>
      <c r="Z56" s="139">
        <v>189</v>
      </c>
      <c r="AA56" s="71">
        <v>0.5</v>
      </c>
      <c r="AB56" s="72">
        <v>42.1</v>
      </c>
      <c r="AC56" s="72">
        <v>1</v>
      </c>
      <c r="AD56" s="58" t="s">
        <v>6</v>
      </c>
      <c r="AE56" s="59">
        <v>21</v>
      </c>
      <c r="AF56" s="65">
        <v>53</v>
      </c>
      <c r="AG56" s="66"/>
    </row>
    <row r="57" spans="1:33" x14ac:dyDescent="0.2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50">
        <v>56</v>
      </c>
      <c r="S57" s="89" t="s">
        <v>17</v>
      </c>
      <c r="T57" s="89" t="s">
        <v>18</v>
      </c>
      <c r="U57" s="89" t="s">
        <v>9</v>
      </c>
      <c r="V57" s="89" t="s">
        <v>10</v>
      </c>
      <c r="W57" s="89">
        <v>18</v>
      </c>
      <c r="X57" s="89">
        <v>2</v>
      </c>
      <c r="Y57" s="107">
        <v>7</v>
      </c>
      <c r="Z57" s="140">
        <v>27</v>
      </c>
      <c r="AA57" s="71">
        <v>0.5</v>
      </c>
      <c r="AB57" s="72">
        <v>5.8</v>
      </c>
      <c r="AC57" s="72">
        <v>1</v>
      </c>
      <c r="AD57" s="176" t="s">
        <v>20</v>
      </c>
      <c r="AE57" s="177">
        <v>21</v>
      </c>
      <c r="AF57" s="65">
        <v>54</v>
      </c>
      <c r="AG57" s="66"/>
    </row>
    <row r="58" spans="1:33" x14ac:dyDescent="0.2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50">
        <v>57</v>
      </c>
      <c r="S58" s="89" t="s">
        <v>17</v>
      </c>
      <c r="T58" s="89" t="s">
        <v>18</v>
      </c>
      <c r="U58" s="89" t="s">
        <v>9</v>
      </c>
      <c r="V58" s="89" t="s">
        <v>10</v>
      </c>
      <c r="W58" s="89">
        <v>18</v>
      </c>
      <c r="X58" s="89">
        <v>2</v>
      </c>
      <c r="Y58" s="155">
        <v>9</v>
      </c>
      <c r="Z58" s="178">
        <v>37</v>
      </c>
      <c r="AA58" s="71">
        <v>1</v>
      </c>
      <c r="AB58" s="72">
        <v>5.0999999999999996</v>
      </c>
      <c r="AC58" s="72">
        <v>1</v>
      </c>
      <c r="AD58" s="176" t="s">
        <v>20</v>
      </c>
      <c r="AE58" s="177">
        <v>21</v>
      </c>
      <c r="AF58" s="60">
        <v>55</v>
      </c>
      <c r="AG58" s="66"/>
    </row>
    <row r="59" spans="1:33" x14ac:dyDescent="0.2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50">
        <v>58</v>
      </c>
      <c r="S59" s="89" t="s">
        <v>17</v>
      </c>
      <c r="T59" s="89" t="s">
        <v>18</v>
      </c>
      <c r="U59" s="89" t="s">
        <v>9</v>
      </c>
      <c r="V59" s="89" t="s">
        <v>10</v>
      </c>
      <c r="W59" s="89">
        <v>18</v>
      </c>
      <c r="X59" s="89">
        <v>2</v>
      </c>
      <c r="Y59" s="157">
        <v>13</v>
      </c>
      <c r="Z59" s="179">
        <v>58</v>
      </c>
      <c r="AA59" s="71">
        <v>1.5</v>
      </c>
      <c r="AB59" s="72">
        <v>5.0999999999999996</v>
      </c>
      <c r="AC59" s="72">
        <v>1</v>
      </c>
      <c r="AD59" s="176" t="s">
        <v>20</v>
      </c>
      <c r="AE59" s="177">
        <v>21</v>
      </c>
      <c r="AF59" s="65">
        <v>56</v>
      </c>
      <c r="AG59" s="66"/>
    </row>
    <row r="60" spans="1:33" x14ac:dyDescent="0.2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50">
        <v>59</v>
      </c>
      <c r="S60" s="89" t="s">
        <v>17</v>
      </c>
      <c r="T60" s="89" t="s">
        <v>18</v>
      </c>
      <c r="U60" s="89" t="s">
        <v>9</v>
      </c>
      <c r="V60" s="89" t="s">
        <v>10</v>
      </c>
      <c r="W60" s="89">
        <v>18</v>
      </c>
      <c r="X60" s="89">
        <v>2</v>
      </c>
      <c r="Y60" s="180">
        <v>19</v>
      </c>
      <c r="Z60" s="181">
        <v>88</v>
      </c>
      <c r="AA60" s="71">
        <v>2.5</v>
      </c>
      <c r="AB60" s="72">
        <v>5</v>
      </c>
      <c r="AC60" s="72">
        <v>1</v>
      </c>
      <c r="AD60" s="176" t="s">
        <v>20</v>
      </c>
      <c r="AE60" s="177">
        <v>21</v>
      </c>
      <c r="AF60" s="65">
        <v>57</v>
      </c>
      <c r="AG60" s="66"/>
    </row>
    <row r="61" spans="1:33" x14ac:dyDescent="0.2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50">
        <v>60</v>
      </c>
      <c r="S61" s="89" t="s">
        <v>17</v>
      </c>
      <c r="T61" s="89" t="s">
        <v>18</v>
      </c>
      <c r="U61" s="89" t="s">
        <v>9</v>
      </c>
      <c r="V61" s="89" t="s">
        <v>10</v>
      </c>
      <c r="W61" s="89">
        <v>18</v>
      </c>
      <c r="X61" s="89">
        <v>2</v>
      </c>
      <c r="Y61" s="146">
        <v>23</v>
      </c>
      <c r="Z61" s="182">
        <v>109</v>
      </c>
      <c r="AA61" s="71">
        <v>2.9</v>
      </c>
      <c r="AB61" s="72">
        <v>5.9</v>
      </c>
      <c r="AC61" s="72">
        <v>1</v>
      </c>
      <c r="AD61" s="176" t="s">
        <v>20</v>
      </c>
      <c r="AE61" s="177">
        <v>21</v>
      </c>
      <c r="AF61" s="60">
        <v>58</v>
      </c>
      <c r="AG61" s="66"/>
    </row>
    <row r="62" spans="1:33" x14ac:dyDescent="0.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50">
        <v>61</v>
      </c>
      <c r="S62" s="89" t="s">
        <v>17</v>
      </c>
      <c r="T62" s="89" t="s">
        <v>18</v>
      </c>
      <c r="U62" s="89" t="s">
        <v>9</v>
      </c>
      <c r="V62" s="89" t="s">
        <v>10</v>
      </c>
      <c r="W62" s="89">
        <v>18</v>
      </c>
      <c r="X62" s="89">
        <v>2</v>
      </c>
      <c r="Y62" s="183">
        <v>27</v>
      </c>
      <c r="Z62" s="184">
        <v>135</v>
      </c>
      <c r="AA62" s="71">
        <v>2.5</v>
      </c>
      <c r="AB62" s="72">
        <v>8.1999999999999993</v>
      </c>
      <c r="AC62" s="72">
        <v>1</v>
      </c>
      <c r="AD62" s="176" t="s">
        <v>20</v>
      </c>
      <c r="AE62" s="177">
        <v>21</v>
      </c>
      <c r="AF62" s="65">
        <v>59</v>
      </c>
      <c r="AG62" s="66"/>
    </row>
    <row r="63" spans="1:33" x14ac:dyDescent="0.2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50">
        <v>62</v>
      </c>
      <c r="S63" s="89" t="s">
        <v>17</v>
      </c>
      <c r="T63" s="89" t="s">
        <v>18</v>
      </c>
      <c r="U63" s="89" t="s">
        <v>9</v>
      </c>
      <c r="V63" s="89" t="s">
        <v>10</v>
      </c>
      <c r="W63" s="89">
        <v>18</v>
      </c>
      <c r="X63" s="89">
        <v>2</v>
      </c>
      <c r="Y63" s="174">
        <v>31</v>
      </c>
      <c r="Z63" s="185">
        <v>166</v>
      </c>
      <c r="AA63" s="71">
        <v>2</v>
      </c>
      <c r="AB63" s="72">
        <v>8</v>
      </c>
      <c r="AC63" s="72">
        <v>1</v>
      </c>
      <c r="AD63" s="176" t="s">
        <v>20</v>
      </c>
      <c r="AE63" s="177">
        <v>21</v>
      </c>
      <c r="AF63" s="65">
        <v>60</v>
      </c>
      <c r="AG63" s="66"/>
    </row>
    <row r="64" spans="1:33" x14ac:dyDescent="0.2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50">
        <v>63</v>
      </c>
      <c r="S64" s="89" t="s">
        <v>17</v>
      </c>
      <c r="T64" s="89" t="s">
        <v>18</v>
      </c>
      <c r="U64" s="89" t="s">
        <v>9</v>
      </c>
      <c r="V64" s="89" t="s">
        <v>10</v>
      </c>
      <c r="W64" s="89">
        <v>18</v>
      </c>
      <c r="X64" s="89">
        <v>2</v>
      </c>
      <c r="Y64" s="186">
        <v>35</v>
      </c>
      <c r="Z64" s="187">
        <v>195</v>
      </c>
      <c r="AA64" s="71">
        <v>1</v>
      </c>
      <c r="AB64" s="72">
        <v>6.6</v>
      </c>
      <c r="AC64" s="72">
        <v>1</v>
      </c>
      <c r="AD64" s="176" t="s">
        <v>20</v>
      </c>
      <c r="AE64" s="177">
        <v>21</v>
      </c>
      <c r="AF64" s="60">
        <v>61</v>
      </c>
      <c r="AG64" s="66"/>
    </row>
    <row r="65" spans="1:33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50">
        <v>64</v>
      </c>
      <c r="S65" s="89" t="s">
        <v>17</v>
      </c>
      <c r="T65" s="89" t="s">
        <v>18</v>
      </c>
      <c r="U65" s="89" t="s">
        <v>9</v>
      </c>
      <c r="V65" s="89" t="s">
        <v>10</v>
      </c>
      <c r="W65" s="89">
        <v>18</v>
      </c>
      <c r="X65" s="89">
        <v>2</v>
      </c>
      <c r="Y65" s="188">
        <v>39</v>
      </c>
      <c r="Z65" s="189">
        <v>230</v>
      </c>
      <c r="AA65" s="71">
        <v>0.2</v>
      </c>
      <c r="AB65" s="72">
        <v>8.9</v>
      </c>
      <c r="AC65" s="72">
        <v>1</v>
      </c>
      <c r="AD65" s="176" t="s">
        <v>20</v>
      </c>
      <c r="AE65" s="177">
        <v>21</v>
      </c>
      <c r="AF65" s="65">
        <v>62</v>
      </c>
      <c r="AG65" s="66"/>
    </row>
    <row r="66" spans="1:33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50">
        <v>65</v>
      </c>
      <c r="S66" s="89" t="s">
        <v>17</v>
      </c>
      <c r="T66" s="89" t="s">
        <v>18</v>
      </c>
      <c r="U66" s="89" t="s">
        <v>9</v>
      </c>
      <c r="V66" s="89" t="s">
        <v>10</v>
      </c>
      <c r="W66" s="89">
        <v>18</v>
      </c>
      <c r="X66" s="89">
        <v>2</v>
      </c>
      <c r="Y66" s="109">
        <v>41</v>
      </c>
      <c r="Z66" s="145">
        <v>258</v>
      </c>
      <c r="AA66" s="71">
        <v>0.6</v>
      </c>
      <c r="AB66" s="72">
        <v>14.1</v>
      </c>
      <c r="AC66" s="72">
        <v>1</v>
      </c>
      <c r="AD66" s="176" t="s">
        <v>20</v>
      </c>
      <c r="AE66" s="177">
        <v>21</v>
      </c>
      <c r="AF66" s="65">
        <v>63</v>
      </c>
      <c r="AG66" s="66"/>
    </row>
    <row r="67" spans="1:33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50">
        <v>66</v>
      </c>
      <c r="S67" s="90" t="s">
        <v>19</v>
      </c>
      <c r="T67" s="90" t="s">
        <v>18</v>
      </c>
      <c r="U67" s="90" t="s">
        <v>15</v>
      </c>
      <c r="V67" s="90" t="s">
        <v>10</v>
      </c>
      <c r="W67" s="90">
        <v>18</v>
      </c>
      <c r="X67" s="90">
        <v>2</v>
      </c>
      <c r="Y67" s="107">
        <v>7</v>
      </c>
      <c r="Z67" s="140">
        <v>28</v>
      </c>
      <c r="AA67" s="71">
        <v>0.5</v>
      </c>
      <c r="AB67" s="72">
        <v>5.8</v>
      </c>
      <c r="AC67" s="72">
        <v>1</v>
      </c>
      <c r="AD67" s="176" t="s">
        <v>20</v>
      </c>
      <c r="AE67" s="177">
        <v>21</v>
      </c>
      <c r="AF67" s="60">
        <v>64</v>
      </c>
      <c r="AG67" s="66"/>
    </row>
    <row r="68" spans="1:33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50">
        <v>67</v>
      </c>
      <c r="S68" s="90" t="s">
        <v>19</v>
      </c>
      <c r="T68" s="90" t="s">
        <v>18</v>
      </c>
      <c r="U68" s="90" t="s">
        <v>15</v>
      </c>
      <c r="V68" s="90" t="s">
        <v>10</v>
      </c>
      <c r="W68" s="90">
        <v>18</v>
      </c>
      <c r="X68" s="90">
        <v>2</v>
      </c>
      <c r="Y68" s="190">
        <v>9</v>
      </c>
      <c r="Z68" s="191">
        <v>38</v>
      </c>
      <c r="AA68" s="71">
        <v>1</v>
      </c>
      <c r="AB68" s="72">
        <v>5</v>
      </c>
      <c r="AC68" s="72">
        <v>1</v>
      </c>
      <c r="AD68" s="176" t="s">
        <v>20</v>
      </c>
      <c r="AE68" s="177">
        <v>21</v>
      </c>
      <c r="AF68" s="65">
        <v>65</v>
      </c>
      <c r="AG68" s="66"/>
    </row>
    <row r="69" spans="1:33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50">
        <v>68</v>
      </c>
      <c r="S69" s="90" t="s">
        <v>19</v>
      </c>
      <c r="T69" s="90" t="s">
        <v>18</v>
      </c>
      <c r="U69" s="90" t="s">
        <v>15</v>
      </c>
      <c r="V69" s="90" t="s">
        <v>10</v>
      </c>
      <c r="W69" s="90">
        <v>18</v>
      </c>
      <c r="X69" s="90">
        <v>2</v>
      </c>
      <c r="Y69" s="192">
        <v>13</v>
      </c>
      <c r="Z69" s="193">
        <v>58</v>
      </c>
      <c r="AA69" s="71">
        <v>1</v>
      </c>
      <c r="AB69" s="72">
        <v>5.0999999999999996</v>
      </c>
      <c r="AC69" s="72">
        <v>1</v>
      </c>
      <c r="AD69" s="176" t="s">
        <v>20</v>
      </c>
      <c r="AE69" s="177">
        <v>21</v>
      </c>
      <c r="AF69" s="65">
        <v>66</v>
      </c>
      <c r="AG69" s="66"/>
    </row>
    <row r="70" spans="1:33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50">
        <v>69</v>
      </c>
      <c r="S70" s="90" t="s">
        <v>19</v>
      </c>
      <c r="T70" s="90" t="s">
        <v>18</v>
      </c>
      <c r="U70" s="90" t="s">
        <v>15</v>
      </c>
      <c r="V70" s="90" t="s">
        <v>10</v>
      </c>
      <c r="W70" s="90">
        <v>18</v>
      </c>
      <c r="X70" s="90">
        <v>2</v>
      </c>
      <c r="Y70" s="194">
        <v>17</v>
      </c>
      <c r="Z70" s="195">
        <v>78</v>
      </c>
      <c r="AA70" s="71">
        <v>2</v>
      </c>
      <c r="AB70" s="72">
        <v>5.2</v>
      </c>
      <c r="AC70" s="72">
        <v>1</v>
      </c>
      <c r="AD70" s="176" t="s">
        <v>20</v>
      </c>
      <c r="AE70" s="177">
        <v>21</v>
      </c>
      <c r="AF70" s="60">
        <v>67</v>
      </c>
      <c r="AG70" s="66"/>
    </row>
    <row r="71" spans="1:33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50">
        <v>70</v>
      </c>
      <c r="S71" s="90" t="s">
        <v>19</v>
      </c>
      <c r="T71" s="90" t="s">
        <v>18</v>
      </c>
      <c r="U71" s="90" t="s">
        <v>15</v>
      </c>
      <c r="V71" s="90" t="s">
        <v>10</v>
      </c>
      <c r="W71" s="90">
        <v>18</v>
      </c>
      <c r="X71" s="90">
        <v>2</v>
      </c>
      <c r="Y71" s="92">
        <v>21</v>
      </c>
      <c r="Z71" s="134">
        <v>98</v>
      </c>
      <c r="AA71" s="71">
        <v>2.5</v>
      </c>
      <c r="AB71" s="72">
        <v>5</v>
      </c>
      <c r="AC71" s="72">
        <v>1</v>
      </c>
      <c r="AD71" s="176" t="s">
        <v>20</v>
      </c>
      <c r="AE71" s="177">
        <v>21</v>
      </c>
      <c r="AF71" s="65">
        <v>68</v>
      </c>
      <c r="AG71" s="66"/>
    </row>
    <row r="72" spans="1:33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50">
        <v>71</v>
      </c>
      <c r="S72" s="90" t="s">
        <v>19</v>
      </c>
      <c r="T72" s="90" t="s">
        <v>18</v>
      </c>
      <c r="U72" s="90" t="s">
        <v>15</v>
      </c>
      <c r="V72" s="90" t="s">
        <v>10</v>
      </c>
      <c r="W72" s="90">
        <v>18</v>
      </c>
      <c r="X72" s="90">
        <v>2</v>
      </c>
      <c r="Y72" s="196">
        <v>25</v>
      </c>
      <c r="Z72" s="197">
        <v>122</v>
      </c>
      <c r="AA72" s="71">
        <v>2.5</v>
      </c>
      <c r="AB72" s="72">
        <v>6.7</v>
      </c>
      <c r="AC72" s="72">
        <v>1</v>
      </c>
      <c r="AD72" s="176" t="s">
        <v>20</v>
      </c>
      <c r="AE72" s="177">
        <v>21</v>
      </c>
      <c r="AF72" s="65">
        <v>69</v>
      </c>
      <c r="AG72" s="66"/>
    </row>
    <row r="73" spans="1:33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50">
        <v>72</v>
      </c>
      <c r="S73" s="90" t="s">
        <v>19</v>
      </c>
      <c r="T73" s="90" t="s">
        <v>18</v>
      </c>
      <c r="U73" s="90" t="s">
        <v>15</v>
      </c>
      <c r="V73" s="90" t="s">
        <v>10</v>
      </c>
      <c r="W73" s="90">
        <v>18</v>
      </c>
      <c r="X73" s="90">
        <v>2</v>
      </c>
      <c r="Y73" s="198">
        <v>29</v>
      </c>
      <c r="Z73" s="175">
        <v>151</v>
      </c>
      <c r="AA73" s="71">
        <v>2.5</v>
      </c>
      <c r="AB73" s="72">
        <v>8</v>
      </c>
      <c r="AC73" s="72">
        <v>1</v>
      </c>
      <c r="AD73" s="176" t="s">
        <v>20</v>
      </c>
      <c r="AE73" s="177">
        <v>21</v>
      </c>
      <c r="AF73" s="60">
        <v>70</v>
      </c>
      <c r="AG73" s="66"/>
    </row>
    <row r="74" spans="1:33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50">
        <v>73</v>
      </c>
      <c r="S74" s="90" t="s">
        <v>19</v>
      </c>
      <c r="T74" s="90" t="s">
        <v>18</v>
      </c>
      <c r="U74" s="90" t="s">
        <v>15</v>
      </c>
      <c r="V74" s="90" t="s">
        <v>10</v>
      </c>
      <c r="W74" s="90">
        <v>18</v>
      </c>
      <c r="X74" s="90">
        <v>2</v>
      </c>
      <c r="Y74" s="199">
        <v>37</v>
      </c>
      <c r="Z74" s="200">
        <v>211</v>
      </c>
      <c r="AA74" s="71">
        <v>1</v>
      </c>
      <c r="AB74" s="72">
        <v>8.9</v>
      </c>
      <c r="AC74" s="72">
        <v>1</v>
      </c>
      <c r="AD74" s="176" t="s">
        <v>20</v>
      </c>
      <c r="AE74" s="177">
        <v>21</v>
      </c>
      <c r="AF74" s="65">
        <v>71</v>
      </c>
      <c r="AG74" s="61"/>
    </row>
    <row r="75" spans="1:33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50">
        <v>74</v>
      </c>
      <c r="S75" s="90" t="s">
        <v>19</v>
      </c>
      <c r="T75" s="90" t="s">
        <v>18</v>
      </c>
      <c r="U75" s="90" t="s">
        <v>15</v>
      </c>
      <c r="V75" s="90" t="s">
        <v>10</v>
      </c>
      <c r="W75" s="90">
        <v>18</v>
      </c>
      <c r="X75" s="90">
        <v>2</v>
      </c>
      <c r="Y75" s="188">
        <v>39</v>
      </c>
      <c r="Z75" s="201">
        <v>230</v>
      </c>
      <c r="AA75" s="71">
        <v>1</v>
      </c>
      <c r="AB75" s="72">
        <v>8.9</v>
      </c>
      <c r="AC75" s="72">
        <v>1</v>
      </c>
      <c r="AD75" s="176" t="s">
        <v>20</v>
      </c>
      <c r="AE75" s="177">
        <v>21</v>
      </c>
      <c r="AF75" s="65">
        <v>72</v>
      </c>
      <c r="AG75" s="66"/>
    </row>
    <row r="76" spans="1:33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50">
        <v>75</v>
      </c>
      <c r="S76" s="90" t="s">
        <v>19</v>
      </c>
      <c r="T76" s="90" t="s">
        <v>18</v>
      </c>
      <c r="U76" s="90" t="s">
        <v>15</v>
      </c>
      <c r="V76" s="90" t="s">
        <v>10</v>
      </c>
      <c r="W76" s="90">
        <v>18</v>
      </c>
      <c r="X76" s="90">
        <v>2</v>
      </c>
      <c r="Y76" s="109">
        <v>41</v>
      </c>
      <c r="Z76" s="139">
        <v>258</v>
      </c>
      <c r="AA76" s="71">
        <v>0.5</v>
      </c>
      <c r="AB76" s="72">
        <v>14.1</v>
      </c>
      <c r="AC76" s="72">
        <v>1</v>
      </c>
      <c r="AD76" s="176" t="s">
        <v>20</v>
      </c>
      <c r="AE76" s="177">
        <v>21</v>
      </c>
      <c r="AF76" s="60">
        <v>73</v>
      </c>
      <c r="AG76" s="66"/>
    </row>
    <row r="77" spans="1:33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50">
        <v>76</v>
      </c>
      <c r="S77" s="64" t="s">
        <v>7</v>
      </c>
      <c r="T77" s="64" t="s">
        <v>8</v>
      </c>
      <c r="U77" s="64" t="s">
        <v>9</v>
      </c>
      <c r="V77" s="64" t="s">
        <v>10</v>
      </c>
      <c r="W77" s="64">
        <v>0</v>
      </c>
      <c r="X77" s="64">
        <v>2</v>
      </c>
      <c r="Y77" s="202">
        <v>11</v>
      </c>
      <c r="Z77" s="140">
        <v>28</v>
      </c>
      <c r="AA77" s="71">
        <v>0.5</v>
      </c>
      <c r="AB77" s="72">
        <v>5.7</v>
      </c>
      <c r="AC77" s="72">
        <v>1</v>
      </c>
      <c r="AD77" s="176" t="s">
        <v>20</v>
      </c>
      <c r="AE77" s="177">
        <v>21</v>
      </c>
      <c r="AF77" s="65">
        <v>74</v>
      </c>
      <c r="AG77" s="66"/>
    </row>
    <row r="78" spans="1:33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50">
        <v>77</v>
      </c>
      <c r="S78" s="64" t="s">
        <v>7</v>
      </c>
      <c r="T78" s="64" t="s">
        <v>8</v>
      </c>
      <c r="U78" s="64" t="s">
        <v>9</v>
      </c>
      <c r="V78" s="64" t="s">
        <v>10</v>
      </c>
      <c r="W78" s="64">
        <v>0</v>
      </c>
      <c r="X78" s="64">
        <v>2</v>
      </c>
      <c r="Y78" s="192">
        <v>13</v>
      </c>
      <c r="Z78" s="203">
        <v>39</v>
      </c>
      <c r="AA78" s="71">
        <v>1</v>
      </c>
      <c r="AB78" s="72">
        <v>5</v>
      </c>
      <c r="AC78" s="72">
        <v>1</v>
      </c>
      <c r="AD78" s="176" t="s">
        <v>20</v>
      </c>
      <c r="AE78" s="177">
        <v>21</v>
      </c>
      <c r="AF78" s="65">
        <v>75</v>
      </c>
      <c r="AG78" s="66"/>
    </row>
    <row r="79" spans="1:33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50">
        <v>78</v>
      </c>
      <c r="S79" s="64" t="s">
        <v>7</v>
      </c>
      <c r="T79" s="64" t="s">
        <v>8</v>
      </c>
      <c r="U79" s="64" t="s">
        <v>9</v>
      </c>
      <c r="V79" s="64" t="s">
        <v>10</v>
      </c>
      <c r="W79" s="64">
        <v>0</v>
      </c>
      <c r="X79" s="64">
        <v>2</v>
      </c>
      <c r="Y79" s="194">
        <v>17</v>
      </c>
      <c r="Z79" s="204">
        <v>60</v>
      </c>
      <c r="AA79" s="71">
        <v>2</v>
      </c>
      <c r="AB79" s="72">
        <v>5.0999999999999996</v>
      </c>
      <c r="AC79" s="72">
        <v>1</v>
      </c>
      <c r="AD79" s="176" t="s">
        <v>20</v>
      </c>
      <c r="AE79" s="177">
        <v>21</v>
      </c>
      <c r="AF79" s="60">
        <v>76</v>
      </c>
      <c r="AG79" s="66"/>
    </row>
    <row r="80" spans="1:33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50">
        <v>79</v>
      </c>
      <c r="S80" s="64" t="s">
        <v>7</v>
      </c>
      <c r="T80" s="64" t="s">
        <v>8</v>
      </c>
      <c r="U80" s="64" t="s">
        <v>9</v>
      </c>
      <c r="V80" s="64" t="s">
        <v>10</v>
      </c>
      <c r="W80" s="64">
        <v>0</v>
      </c>
      <c r="X80" s="64">
        <v>2</v>
      </c>
      <c r="Y80" s="92">
        <v>21</v>
      </c>
      <c r="Z80" s="205">
        <v>80</v>
      </c>
      <c r="AA80" s="71">
        <v>2.5</v>
      </c>
      <c r="AB80" s="72">
        <v>5.2</v>
      </c>
      <c r="AC80" s="72">
        <v>1</v>
      </c>
      <c r="AD80" s="176" t="s">
        <v>20</v>
      </c>
      <c r="AE80" s="177">
        <v>21</v>
      </c>
      <c r="AF80" s="65">
        <v>77</v>
      </c>
      <c r="AG80" s="66"/>
    </row>
    <row r="81" spans="1:33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50">
        <v>80</v>
      </c>
      <c r="S81" s="64" t="s">
        <v>7</v>
      </c>
      <c r="T81" s="64" t="s">
        <v>8</v>
      </c>
      <c r="U81" s="64" t="s">
        <v>9</v>
      </c>
      <c r="V81" s="64" t="s">
        <v>10</v>
      </c>
      <c r="W81" s="64">
        <v>0</v>
      </c>
      <c r="X81" s="64">
        <v>2</v>
      </c>
      <c r="Y81" s="107">
        <v>25</v>
      </c>
      <c r="Z81" s="140">
        <v>100</v>
      </c>
      <c r="AA81" s="71">
        <v>2.5</v>
      </c>
      <c r="AB81" s="72">
        <v>4.9000000000000004</v>
      </c>
      <c r="AC81" s="72">
        <v>1</v>
      </c>
      <c r="AD81" s="176" t="s">
        <v>20</v>
      </c>
      <c r="AE81" s="177">
        <v>21</v>
      </c>
      <c r="AF81" s="65">
        <v>78</v>
      </c>
      <c r="AG81" s="66"/>
    </row>
    <row r="82" spans="1:33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50">
        <v>81</v>
      </c>
      <c r="S82" s="64" t="s">
        <v>7</v>
      </c>
      <c r="T82" s="64" t="s">
        <v>8</v>
      </c>
      <c r="U82" s="64" t="s">
        <v>9</v>
      </c>
      <c r="V82" s="64" t="s">
        <v>10</v>
      </c>
      <c r="W82" s="64">
        <v>0</v>
      </c>
      <c r="X82" s="64">
        <v>2</v>
      </c>
      <c r="Y82" s="92">
        <v>27</v>
      </c>
      <c r="Z82" s="134">
        <v>111</v>
      </c>
      <c r="AA82" s="71">
        <v>2.8</v>
      </c>
      <c r="AB82" s="72">
        <v>6.4</v>
      </c>
      <c r="AC82" s="72">
        <v>1</v>
      </c>
      <c r="AD82" s="176" t="s">
        <v>20</v>
      </c>
      <c r="AE82" s="177">
        <v>21</v>
      </c>
      <c r="AF82" s="60">
        <v>79</v>
      </c>
      <c r="AG82" s="66"/>
    </row>
    <row r="83" spans="1:33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50">
        <v>82</v>
      </c>
      <c r="S83" s="64" t="s">
        <v>7</v>
      </c>
      <c r="T83" s="64" t="s">
        <v>8</v>
      </c>
      <c r="U83" s="64" t="s">
        <v>9</v>
      </c>
      <c r="V83" s="64" t="s">
        <v>10</v>
      </c>
      <c r="W83" s="64">
        <v>0</v>
      </c>
      <c r="X83" s="64">
        <v>2</v>
      </c>
      <c r="Y83" s="109">
        <v>29</v>
      </c>
      <c r="Z83" s="139">
        <v>124</v>
      </c>
      <c r="AA83" s="71">
        <v>2.5</v>
      </c>
      <c r="AB83" s="72">
        <v>6.2</v>
      </c>
      <c r="AC83" s="72">
        <v>1</v>
      </c>
      <c r="AD83" s="176" t="s">
        <v>20</v>
      </c>
      <c r="AE83" s="177">
        <v>21</v>
      </c>
      <c r="AF83" s="65">
        <v>80</v>
      </c>
      <c r="AG83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Analytes</vt:lpstr>
      <vt:lpstr>Plate_map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Sturm, Gabriel (NYSPI)</dc:creator>
  <cp:lastModifiedBy>Sturm, Gabriel</cp:lastModifiedBy>
  <dcterms:created xsi:type="dcterms:W3CDTF">2019-08-15T15:02:04Z</dcterms:created>
  <dcterms:modified xsi:type="dcterms:W3CDTF">2022-04-23T01:54:58Z</dcterms:modified>
</cp:coreProperties>
</file>